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4. BCTC\2018 - BCTC\6 tháng\"/>
    </mc:Choice>
  </mc:AlternateContent>
  <bookViews>
    <workbookView xWindow="0" yWindow="0" windowWidth="21600" windowHeight="9645" tabRatio="883" firstSheet="6" activeTab="14"/>
  </bookViews>
  <sheets>
    <sheet name="Trọng yếu" sheetId="1" state="hidden" r:id="rId1"/>
    <sheet name="Phân tích" sheetId="2" state="hidden" r:id="rId2"/>
    <sheet name="Thuyết minh chênh lệch TT 200" sheetId="36" state="hidden" r:id="rId3"/>
    <sheet name="SH Thanh dat (2)" sheetId="41" state="hidden" r:id="rId4"/>
    <sheet name="SH Thanh dat (3)" sheetId="42" state="hidden" r:id="rId5"/>
    <sheet name="BCDPS Cty" sheetId="39" state="hidden" r:id="rId6"/>
    <sheet name="Bao cao" sheetId="5" r:id="rId7"/>
    <sheet name="Thuyet minh" sheetId="6" r:id="rId8"/>
    <sheet name="Yếu tố" sheetId="33" state="hidden" r:id="rId9"/>
    <sheet name="Leadsheet 200" sheetId="32" state="hidden" r:id="rId10"/>
    <sheet name="TM TSCĐ" sheetId="27" state="hidden" r:id="rId11"/>
    <sheet name="Tinh CP luu hanh BQ" sheetId="37" state="hidden" r:id="rId12"/>
    <sheet name="TMDau tu" sheetId="38" r:id="rId13"/>
    <sheet name="Thuyết minh vay" sheetId="35" r:id="rId14"/>
    <sheet name="Thuyết minh VCSH" sheetId="29" r:id="rId15"/>
    <sheet name="Đầu tư tài chính" sheetId="31" state="hidden" r:id="rId16"/>
    <sheet name="Tinh thue TNDN" sheetId="10" state="hidden" r:id="rId17"/>
    <sheet name="TRY" sheetId="18" state="hidden" r:id="rId18"/>
    <sheet name="PPLN" sheetId="15" state="hidden" r:id="rId19"/>
  </sheets>
  <definedNames>
    <definedName name="___________Goi8" localSheetId="3" hidden="1">{"'Sheet1'!$L$16"}</definedName>
    <definedName name="___________Goi8" localSheetId="4" hidden="1">{"'Sheet1'!$L$16"}</definedName>
    <definedName name="___________Goi8" localSheetId="12" hidden="1">{"'Sheet1'!$L$16"}</definedName>
    <definedName name="___________Goi8" hidden="1">{"'Sheet1'!$L$16"}</definedName>
    <definedName name="__________Goi8" localSheetId="3" hidden="1">{"'Sheet1'!$L$16"}</definedName>
    <definedName name="__________Goi8" localSheetId="4" hidden="1">{"'Sheet1'!$L$16"}</definedName>
    <definedName name="__________Goi8" localSheetId="12" hidden="1">{"'Sheet1'!$L$16"}</definedName>
    <definedName name="__________Goi8" hidden="1">{"'Sheet1'!$L$16"}</definedName>
    <definedName name="_________Goi8" localSheetId="3" hidden="1">{"'Sheet1'!$L$16"}</definedName>
    <definedName name="_________Goi8" localSheetId="4" hidden="1">{"'Sheet1'!$L$16"}</definedName>
    <definedName name="_________Goi8" localSheetId="12" hidden="1">{"'Sheet1'!$L$16"}</definedName>
    <definedName name="_________Goi8" hidden="1">{"'Sheet1'!$L$16"}</definedName>
    <definedName name="________Goi8" localSheetId="3" hidden="1">{"'Sheet1'!$L$16"}</definedName>
    <definedName name="________Goi8" localSheetId="4" hidden="1">{"'Sheet1'!$L$16"}</definedName>
    <definedName name="________Goi8" localSheetId="12" hidden="1">{"'Sheet1'!$L$16"}</definedName>
    <definedName name="________Goi8" hidden="1">{"'Sheet1'!$L$16"}</definedName>
    <definedName name="_______Goi8" localSheetId="3" hidden="1">{"'Sheet1'!$L$16"}</definedName>
    <definedName name="_______Goi8" localSheetId="4" hidden="1">{"'Sheet1'!$L$16"}</definedName>
    <definedName name="_______Goi8" localSheetId="12" hidden="1">{"'Sheet1'!$L$16"}</definedName>
    <definedName name="_______Goi8" hidden="1">{"'Sheet1'!$L$16"}</definedName>
    <definedName name="______Goi8" localSheetId="3" hidden="1">{"'Sheet1'!$L$16"}</definedName>
    <definedName name="______Goi8" localSheetId="4" hidden="1">{"'Sheet1'!$L$16"}</definedName>
    <definedName name="______Goi8" localSheetId="12" hidden="1">{"'Sheet1'!$L$16"}</definedName>
    <definedName name="______Goi8" hidden="1">{"'Sheet1'!$L$16"}</definedName>
    <definedName name="_____Goi8" localSheetId="3" hidden="1">{"'Sheet1'!$L$16"}</definedName>
    <definedName name="_____Goi8" localSheetId="4" hidden="1">{"'Sheet1'!$L$16"}</definedName>
    <definedName name="_____Goi8" localSheetId="12" hidden="1">{"'Sheet1'!$L$16"}</definedName>
    <definedName name="_____Goi8" hidden="1">{"'Sheet1'!$L$16"}</definedName>
    <definedName name="____Goi8" localSheetId="3" hidden="1">{"'Sheet1'!$L$16"}</definedName>
    <definedName name="____Goi8" localSheetId="4" hidden="1">{"'Sheet1'!$L$16"}</definedName>
    <definedName name="____Goi8" localSheetId="12" hidden="1">{"'Sheet1'!$L$16"}</definedName>
    <definedName name="____Goi8" hidden="1">{"'Sheet1'!$L$16"}</definedName>
    <definedName name="___Goi8" localSheetId="3" hidden="1">{"'Sheet1'!$L$16"}</definedName>
    <definedName name="___Goi8" localSheetId="4" hidden="1">{"'Sheet1'!$L$16"}</definedName>
    <definedName name="___Goi8" localSheetId="12" hidden="1">{"'Sheet1'!$L$16"}</definedName>
    <definedName name="___Goi8" hidden="1">{"'Sheet1'!$L$16"}</definedName>
    <definedName name="___S1" localSheetId="3">{"Book1"}</definedName>
    <definedName name="___S1" localSheetId="4">{"Book1"}</definedName>
    <definedName name="__Goi8" localSheetId="3" hidden="1">{"'Sheet1'!$L$16"}</definedName>
    <definedName name="__Goi8" localSheetId="4" hidden="1">{"'Sheet1'!$L$16"}</definedName>
    <definedName name="__Goi8" localSheetId="12" hidden="1">{"'Sheet1'!$L$16"}</definedName>
    <definedName name="__Goi8" hidden="1">{"'Sheet1'!$L$16"}</definedName>
    <definedName name="__kl11" localSheetId="3" hidden="1">{"'Sheet1'!$L$16"}</definedName>
    <definedName name="__kl11" localSheetId="4" hidden="1">{"'Sheet1'!$L$16"}</definedName>
    <definedName name="__kl11" localSheetId="12" hidden="1">{"'Sheet1'!$L$16"}</definedName>
    <definedName name="__kl11" hidden="1">{"'Sheet1'!$L$16"}</definedName>
    <definedName name="__kl4" localSheetId="3" hidden="1">{"'Sheet1'!$L$16"}</definedName>
    <definedName name="__kl4" localSheetId="4" hidden="1">{"'Sheet1'!$L$16"}</definedName>
    <definedName name="__kl4" localSheetId="12" hidden="1">{"'Sheet1'!$L$16"}</definedName>
    <definedName name="__kl4" hidden="1">{"'Sheet1'!$L$16"}</definedName>
    <definedName name="__kl6" localSheetId="3" hidden="1">{"'Sheet1'!$L$16"}</definedName>
    <definedName name="__kl6" localSheetId="4" hidden="1">{"'Sheet1'!$L$16"}</definedName>
    <definedName name="__kl6" localSheetId="12" hidden="1">{"'Sheet1'!$L$16"}</definedName>
    <definedName name="__kl6" hidden="1">{"'Sheet1'!$L$16"}</definedName>
    <definedName name="__Lan1" localSheetId="3">{"Thuxm2.xls","Sheet1"}</definedName>
    <definedName name="__Lan1" localSheetId="4">{"Thuxm2.xls","Sheet1"}</definedName>
    <definedName name="__S1" localSheetId="3">{"Book1"}</definedName>
    <definedName name="__S1" localSheetId="4">{"Book1"}</definedName>
    <definedName name="__TH1" localSheetId="3" hidden="1">{"'Sheet1'!$L$16"}</definedName>
    <definedName name="__TH1" localSheetId="4" hidden="1">{"'Sheet1'!$L$16"}</definedName>
    <definedName name="__TH1" localSheetId="12" hidden="1">{"'Sheet1'!$L$16"}</definedName>
    <definedName name="__TH1" hidden="1">{"'Sheet1'!$L$16"}</definedName>
    <definedName name="__tt3" localSheetId="3" hidden="1">{"'Sheet1'!$L$16"}</definedName>
    <definedName name="__tt3" localSheetId="4" hidden="1">{"'Sheet1'!$L$16"}</definedName>
    <definedName name="__tt3" localSheetId="12" hidden="1">{"'Sheet1'!$L$16"}</definedName>
    <definedName name="__tt3" hidden="1">{"'Sheet1'!$L$16"}</definedName>
    <definedName name="__vl1" localSheetId="3" hidden="1">{"'Sheet1'!$L$16"}</definedName>
    <definedName name="__vl1" localSheetId="4" hidden="1">{"'Sheet1'!$L$16"}</definedName>
    <definedName name="__vl1" localSheetId="12" hidden="1">{"'Sheet1'!$L$16"}</definedName>
    <definedName name="__vl1" hidden="1">{"'Sheet1'!$L$16"}</definedName>
    <definedName name="_a1" localSheetId="3" hidden="1">{"'Sheet1'!$L$16"}</definedName>
    <definedName name="_a1" localSheetId="4" hidden="1">{"'Sheet1'!$L$16"}</definedName>
    <definedName name="_a1" localSheetId="12" hidden="1">{"'Sheet1'!$L$16"}</definedName>
    <definedName name="_a1" hidden="1">{"'Sheet1'!$L$16"}</definedName>
    <definedName name="_a2" localSheetId="3" hidden="1">{"'Sheet1'!$L$16"}</definedName>
    <definedName name="_a2" localSheetId="4" hidden="1">{"'Sheet1'!$L$16"}</definedName>
    <definedName name="_a2" localSheetId="12" hidden="1">{"'Sheet1'!$L$16"}</definedName>
    <definedName name="_a2" hidden="1">{"'Sheet1'!$L$16"}</definedName>
    <definedName name="_ch2" localSheetId="3" hidden="1">{"'Sheet1'!$L$16"}</definedName>
    <definedName name="_ch2" localSheetId="4" hidden="1">{"'Sheet1'!$L$16"}</definedName>
    <definedName name="_ch2" localSheetId="12" hidden="1">{"'Sheet1'!$L$16"}</definedName>
    <definedName name="_ch2" hidden="1">{"'Sheet1'!$L$16"}</definedName>
    <definedName name="_xlnm._FilterDatabase" localSheetId="5" hidden="1">'BCDPS Cty'!$A$8:$J$114</definedName>
    <definedName name="_xlnm._FilterDatabase" localSheetId="9" hidden="1">'Leadsheet 200'!$A$37:$L$61</definedName>
    <definedName name="_Goi8" localSheetId="3" hidden="1">{"'Sheet1'!$L$16"}</definedName>
    <definedName name="_Goi8" localSheetId="4" hidden="1">{"'Sheet1'!$L$16"}</definedName>
    <definedName name="_Goi8" localSheetId="12" hidden="1">{"'Sheet1'!$L$16"}</definedName>
    <definedName name="_Goi8" hidden="1">{"'Sheet1'!$L$16"}</definedName>
    <definedName name="_kl11" localSheetId="3" hidden="1">{"'Sheet1'!$L$16"}</definedName>
    <definedName name="_kl11" localSheetId="4" hidden="1">{"'Sheet1'!$L$16"}</definedName>
    <definedName name="_kl11" localSheetId="12" hidden="1">{"'Sheet1'!$L$16"}</definedName>
    <definedName name="_kl11" hidden="1">{"'Sheet1'!$L$16"}</definedName>
    <definedName name="_kl4" localSheetId="3" hidden="1">{"'Sheet1'!$L$16"}</definedName>
    <definedName name="_kl4" localSheetId="4" hidden="1">{"'Sheet1'!$L$16"}</definedName>
    <definedName name="_kl4" localSheetId="12" hidden="1">{"'Sheet1'!$L$16"}</definedName>
    <definedName name="_kl4" hidden="1">{"'Sheet1'!$L$16"}</definedName>
    <definedName name="_kl6" localSheetId="3" hidden="1">{"'Sheet1'!$L$16"}</definedName>
    <definedName name="_kl6" localSheetId="4" hidden="1">{"'Sheet1'!$L$16"}</definedName>
    <definedName name="_kl6" localSheetId="12" hidden="1">{"'Sheet1'!$L$16"}</definedName>
    <definedName name="_kl6" hidden="1">{"'Sheet1'!$L$16"}</definedName>
    <definedName name="_Lan1" localSheetId="3">{"Thuxm2.xls","Sheet1"}</definedName>
    <definedName name="_Lan1" localSheetId="4">{"Thuxm2.xls","Sheet1"}</definedName>
    <definedName name="_Order1" hidden="1">255</definedName>
    <definedName name="_Order2" hidden="1">255</definedName>
    <definedName name="_S1" localSheetId="3">{"Book1"}</definedName>
    <definedName name="_S1" localSheetId="4">{"Book1"}</definedName>
    <definedName name="_TH1" localSheetId="3" hidden="1">{"'Sheet1'!$L$16"}</definedName>
    <definedName name="_TH1" localSheetId="4" hidden="1">{"'Sheet1'!$L$16"}</definedName>
    <definedName name="_TH1" localSheetId="12" hidden="1">{"'Sheet1'!$L$16"}</definedName>
    <definedName name="_TH1" hidden="1">{"'Sheet1'!$L$16"}</definedName>
    <definedName name="_tt3" localSheetId="3" hidden="1">{"'Sheet1'!$L$16"}</definedName>
    <definedName name="_tt3" localSheetId="4" hidden="1">{"'Sheet1'!$L$16"}</definedName>
    <definedName name="_tt3" localSheetId="12" hidden="1">{"'Sheet1'!$L$16"}</definedName>
    <definedName name="_tt3" hidden="1">{"'Sheet1'!$L$16"}</definedName>
    <definedName name="_vl1" localSheetId="3" hidden="1">{"'Sheet1'!$L$16"}</definedName>
    <definedName name="_vl1" localSheetId="4" hidden="1">{"'Sheet1'!$L$16"}</definedName>
    <definedName name="_vl1" localSheetId="12" hidden="1">{"'Sheet1'!$L$16"}</definedName>
    <definedName name="_vl1" hidden="1">{"'Sheet1'!$L$16"}</definedName>
    <definedName name="Ac" localSheetId="3">{"Thuxm2.xls","Sheet1"}</definedName>
    <definedName name="Ac" localSheetId="4">{"Thuxm2.xls","Sheet1"}</definedName>
    <definedName name="adghlc.xls" localSheetId="3" hidden="1">{"'Sheet1'!$L$16"}</definedName>
    <definedName name="adghlc.xls" localSheetId="4" hidden="1">{"'Sheet1'!$L$16"}</definedName>
    <definedName name="adghlc.xls" localSheetId="12" hidden="1">{"'Sheet1'!$L$16"}</definedName>
    <definedName name="adghlc.xls" hidden="1">{"'Sheet1'!$L$16"}</definedName>
    <definedName name="adksg.xls" localSheetId="3" hidden="1">{"'Sheet1'!$L$16"}</definedName>
    <definedName name="adksg.xls" localSheetId="4" hidden="1">{"'Sheet1'!$L$16"}</definedName>
    <definedName name="adksg.xls" localSheetId="12" hidden="1">{"'Sheet1'!$L$16"}</definedName>
    <definedName name="adksg.xls" hidden="1">{"'Sheet1'!$L$16"}</definedName>
    <definedName name="ae" localSheetId="3" hidden="1">{"'Sheet1'!$L$16"}</definedName>
    <definedName name="ae" localSheetId="4" hidden="1">{"'Sheet1'!$L$16"}</definedName>
    <definedName name="ae" localSheetId="12" hidden="1">{"'Sheet1'!$L$16"}</definedName>
    <definedName name="ae" hidden="1">{"'Sheet1'!$L$16"}</definedName>
    <definedName name="aghow.xls" localSheetId="3" hidden="1">{"'Sheet1'!$L$16"}</definedName>
    <definedName name="aghow.xls" localSheetId="4" hidden="1">{"'Sheet1'!$L$16"}</definedName>
    <definedName name="aghow.xls" localSheetId="12" hidden="1">{"'Sheet1'!$L$16"}</definedName>
    <definedName name="aghow.xls" hidden="1">{"'Sheet1'!$L$16"}</definedName>
    <definedName name="anscount" hidden="1">8</definedName>
    <definedName name="Antoan" localSheetId="3" hidden="1">{"'Sheet1'!$L$16"}</definedName>
    <definedName name="Antoan" localSheetId="4" hidden="1">{"'Sheet1'!$L$16"}</definedName>
    <definedName name="Antoan" localSheetId="12" hidden="1">{"'Sheet1'!$L$16"}</definedName>
    <definedName name="Antoan" hidden="1">{"'Sheet1'!$L$16"}</definedName>
    <definedName name="AS2DocOpenMode" hidden="1">"AS2DocumentEdit"</definedName>
    <definedName name="asss" localSheetId="3" hidden="1">{"'Sheet1'!$L$16"}</definedName>
    <definedName name="asss" localSheetId="4" hidden="1">{"'Sheet1'!$L$16"}</definedName>
    <definedName name="asss" localSheetId="12" hidden="1">{"'Sheet1'!$L$16"}</definedName>
    <definedName name="asss" hidden="1">{"'Sheet1'!$L$16"}</definedName>
    <definedName name="auty.xls" localSheetId="3" hidden="1">{"'Sheet1'!$L$16"}</definedName>
    <definedName name="auty.xls" localSheetId="4" hidden="1">{"'Sheet1'!$L$16"}</definedName>
    <definedName name="auty.xls" localSheetId="12" hidden="1">{"'Sheet1'!$L$16"}</definedName>
    <definedName name="auty.xls" hidden="1">{"'Sheet1'!$L$16"}</definedName>
    <definedName name="avnbnb.xls" localSheetId="3" hidden="1">{"'Sheet1'!$L$16"}</definedName>
    <definedName name="avnbnb.xls" localSheetId="4" hidden="1">{"'Sheet1'!$L$16"}</definedName>
    <definedName name="avnbnb.xls" localSheetId="12" hidden="1">{"'Sheet1'!$L$16"}</definedName>
    <definedName name="avnbnb.xls" hidden="1">{"'Sheet1'!$L$16"}</definedName>
    <definedName name="banQL" localSheetId="3" hidden="1">{"'Sheet1'!$L$16"}</definedName>
    <definedName name="banQL" localSheetId="4" hidden="1">{"'Sheet1'!$L$16"}</definedName>
    <definedName name="banQL" localSheetId="12" hidden="1">{"'Sheet1'!$L$16"}</definedName>
    <definedName name="banQL" hidden="1">{"'Sheet1'!$L$16"}</definedName>
    <definedName name="BC" localSheetId="3" hidden="1">{"'Sheet1'!$L$16"}</definedName>
    <definedName name="BC" localSheetId="4" hidden="1">{"'Sheet1'!$L$16"}</definedName>
    <definedName name="BC" localSheetId="12" hidden="1">{"'Sheet1'!$L$16"}</definedName>
    <definedName name="BC" hidden="1">{"'Sheet1'!$L$16"}</definedName>
    <definedName name="BCBP" localSheetId="3" hidden="1">{"'Sheet1'!$L$16"}</definedName>
    <definedName name="BCBP" localSheetId="4" hidden="1">{"'Sheet1'!$L$16"}</definedName>
    <definedName name="BCBP" localSheetId="12" hidden="1">{"'Sheet1'!$L$16"}</definedName>
    <definedName name="BCBP" hidden="1">{"'Sheet1'!$L$16"}</definedName>
    <definedName name="bdv" localSheetId="3" hidden="1">{"'Sheet1'!$L$16"}</definedName>
    <definedName name="bdv" localSheetId="4" hidden="1">{"'Sheet1'!$L$16"}</definedName>
    <definedName name="bdv" localSheetId="12" hidden="1">{"'Sheet1'!$L$16"}</definedName>
    <definedName name="bdv" hidden="1">{"'Sheet1'!$L$16"}</definedName>
    <definedName name="chitietTT" localSheetId="3" hidden="1">{"'Sheet1'!$L$16"}</definedName>
    <definedName name="chitietTT" localSheetId="4" hidden="1">{"'Sheet1'!$L$16"}</definedName>
    <definedName name="chitietTT" localSheetId="12" hidden="1">{"'Sheet1'!$L$16"}</definedName>
    <definedName name="chitietTT" hidden="1">{"'Sheet1'!$L$16"}</definedName>
    <definedName name="dang" localSheetId="3" hidden="1">{"'Sheet1'!$L$16"}</definedName>
    <definedName name="dang" localSheetId="4" hidden="1">{"'Sheet1'!$L$16"}</definedName>
    <definedName name="dang" localSheetId="12" hidden="1">{"'Sheet1'!$L$16"}</definedName>
    <definedName name="dang" hidden="1">{"'Sheet1'!$L$16"}</definedName>
    <definedName name="DANHMUC">#REF!</definedName>
    <definedName name="ddd" localSheetId="3" hidden="1">{"'Sheet1'!$L$16"}</definedName>
    <definedName name="ddd" localSheetId="4" hidden="1">{"'Sheet1'!$L$16"}</definedName>
    <definedName name="ddd" localSheetId="12" hidden="1">{"'Sheet1'!$L$16"}</definedName>
    <definedName name="ddd" hidden="1">{"'Sheet1'!$L$16"}</definedName>
    <definedName name="dfdgg.xls" localSheetId="3" hidden="1">{"'Sheet1'!$L$16"}</definedName>
    <definedName name="dfdgg.xls" localSheetId="4" hidden="1">{"'Sheet1'!$L$16"}</definedName>
    <definedName name="dfdgg.xls" localSheetId="12" hidden="1">{"'Sheet1'!$L$16"}</definedName>
    <definedName name="dfdgg.xls" hidden="1">{"'Sheet1'!$L$16"}</definedName>
    <definedName name="dfdljfdsl.xls" localSheetId="3" hidden="1">{"'Sheet1'!$L$16"}</definedName>
    <definedName name="dfdljfdsl.xls" localSheetId="4" hidden="1">{"'Sheet1'!$L$16"}</definedName>
    <definedName name="dfdljfdsl.xls" localSheetId="12" hidden="1">{"'Sheet1'!$L$16"}</definedName>
    <definedName name="dfdljfdsl.xls" hidden="1">{"'Sheet1'!$L$16"}</definedName>
    <definedName name="dfhdslkfjdl.xls" localSheetId="3" hidden="1">{"'Sheet1'!$L$16"}</definedName>
    <definedName name="dfhdslkfjdl.xls" localSheetId="4" hidden="1">{"'Sheet1'!$L$16"}</definedName>
    <definedName name="dfhdslkfjdl.xls" localSheetId="12" hidden="1">{"'Sheet1'!$L$16"}</definedName>
    <definedName name="dfhdslkfjdl.xls" hidden="1">{"'Sheet1'!$L$16"}</definedName>
    <definedName name="dfjslf.xls" localSheetId="3" hidden="1">{"'Sheet1'!$L$16"}</definedName>
    <definedName name="dfjslf.xls" localSheetId="4" hidden="1">{"'Sheet1'!$L$16"}</definedName>
    <definedName name="dfjslf.xls" localSheetId="12" hidden="1">{"'Sheet1'!$L$16"}</definedName>
    <definedName name="dfjslf.xls" hidden="1">{"'Sheet1'!$L$16"}</definedName>
    <definedName name="dgrg" localSheetId="3" hidden="1">{"'Sheet1'!$L$16"}</definedName>
    <definedName name="dgrg" localSheetId="4" hidden="1">{"'Sheet1'!$L$16"}</definedName>
    <definedName name="dgrg" localSheetId="12" hidden="1">{"'Sheet1'!$L$16"}</definedName>
    <definedName name="dgrg" hidden="1">{"'Sheet1'!$L$16"}</definedName>
    <definedName name="dien" localSheetId="3" hidden="1">{"'Sheet1'!$L$16"}</definedName>
    <definedName name="dien" localSheetId="4" hidden="1">{"'Sheet1'!$L$16"}</definedName>
    <definedName name="dien" localSheetId="12" hidden="1">{"'Sheet1'!$L$16"}</definedName>
    <definedName name="dien" hidden="1">{"'Sheet1'!$L$16"}</definedName>
    <definedName name="dmxl2" localSheetId="3" hidden="1">{"'Sheet1'!$L$16"}</definedName>
    <definedName name="dmxl2" localSheetId="4" hidden="1">{"'Sheet1'!$L$16"}</definedName>
    <definedName name="dmxl2" localSheetId="12" hidden="1">{"'Sheet1'!$L$16"}</definedName>
    <definedName name="dmxl2" hidden="1">{"'Sheet1'!$L$16"}</definedName>
    <definedName name="Document_array" localSheetId="3">{"THANHTOAN.XLS","Sheet1"}</definedName>
    <definedName name="Document_array" localSheetId="4">{"THANHTOAN.XLS","Sheet1"}</definedName>
    <definedName name="dsahj" localSheetId="3" hidden="1">{"'Sheet1'!$L$16"}</definedName>
    <definedName name="dsahj" localSheetId="4" hidden="1">{"'Sheet1'!$L$16"}</definedName>
    <definedName name="dsahj" localSheetId="12" hidden="1">{"'Sheet1'!$L$16"}</definedName>
    <definedName name="dsahj" hidden="1">{"'Sheet1'!$L$16"}</definedName>
    <definedName name="duc" localSheetId="3" hidden="1">{"'Sheet1'!$L$16"}</definedName>
    <definedName name="duc" localSheetId="4" hidden="1">{"'Sheet1'!$L$16"}</definedName>
    <definedName name="duc" localSheetId="12" hidden="1">{"'Sheet1'!$L$16"}</definedName>
    <definedName name="duc" hidden="1">{"'Sheet1'!$L$16"}</definedName>
    <definedName name="f_Cap" localSheetId="3">IF(ISBLANK(CT_TMinh),0,IF(CT_TMinh="270",4,IF(CT_TMinh="440",5,IF(RIGHT(CT_TMinh,2)="00",1,IF(RIGHT(CT_TMinh,1)="0",2,3)))))</definedName>
    <definedName name="f_Cap" localSheetId="4">IF(ISBLANK(CT_TMinh),0,IF(CT_TMinh="270",4,IF(CT_TMinh="440",5,IF(RIGHT(CT_TMinh,2)="00",1,IF(RIGHT(CT_TMinh,1)="0",2,3)))))</definedName>
    <definedName name="fd" localSheetId="3" hidden="1">{"'Sheet1'!$L$16"}</definedName>
    <definedName name="fd" localSheetId="4" hidden="1">{"'Sheet1'!$L$16"}</definedName>
    <definedName name="fd" localSheetId="12" hidden="1">{"'Sheet1'!$L$16"}</definedName>
    <definedName name="fd" hidden="1">{"'Sheet1'!$L$16"}</definedName>
    <definedName name="fdshlkfjdsl.xls" localSheetId="3" hidden="1">{"'Sheet1'!$L$16"}</definedName>
    <definedName name="fdshlkfjdsl.xls" localSheetId="4" hidden="1">{"'Sheet1'!$L$16"}</definedName>
    <definedName name="fdshlkfjdsl.xls" localSheetId="12" hidden="1">{"'Sheet1'!$L$16"}</definedName>
    <definedName name="fdshlkfjdsl.xls" hidden="1">{"'Sheet1'!$L$16"}</definedName>
    <definedName name="fdskflj.xls" localSheetId="3" hidden="1">{"'Sheet1'!$L$16"}</definedName>
    <definedName name="fdskflj.xls" localSheetId="4" hidden="1">{"'Sheet1'!$L$16"}</definedName>
    <definedName name="fdskflj.xls" localSheetId="12" hidden="1">{"'Sheet1'!$L$16"}</definedName>
    <definedName name="fdskflj.xls" hidden="1">{"'Sheet1'!$L$16"}</definedName>
    <definedName name="ffkljgklfj" hidden="1">{"'Sheet1'!$L$16"}</definedName>
    <definedName name="fgdskfh.xls" localSheetId="3" hidden="1">{"'Sheet1'!$L$16"}</definedName>
    <definedName name="fgdskfh.xls" localSheetId="4" hidden="1">{"'Sheet1'!$L$16"}</definedName>
    <definedName name="fgdskfh.xls" localSheetId="12" hidden="1">{"'Sheet1'!$L$16"}</definedName>
    <definedName name="fgdskfh.xls" hidden="1">{"'Sheet1'!$L$16"}</definedName>
    <definedName name="fml_DoRongCT" localSheetId="3">LEN(CT_TMinh)</definedName>
    <definedName name="fml_DoRongCT" localSheetId="4">LEN(CT_TMinh)</definedName>
    <definedName name="fml_TMChiTieu_CDKT_VungDk" localSheetId="3">IF('SH Thanh dat (2)'!f_Cap=1,IF(LEFT(TongHop_MaChiTieu,'SH Thanh dat (2)'!f_Cap)=LEFT(CT_TMinh,'SH Thanh dat (2)'!f_Cap),TongHop_MaTK,0),IF('SH Thanh dat (2)'!f_Cap=2,IF(LEFT(TongHop_MaChiTieu,'SH Thanh dat (2)'!f_Cap)=LEFT(CT_TMinh,'SH Thanh dat (2)'!f_Cap),TongHop_MaTK,0),IF('SH Thanh dat (2)'!f_Cap=3,IF(LEFT(TongHop_MaChiTieu,'SH Thanh dat (2)'!f_Cap)=LEFT(CT_TMinh,'SH Thanh dat (2)'!f_Cap),TongHop_MaTK,0),0)))</definedName>
    <definedName name="fml_TMChiTieu_CDKT_VungDk" localSheetId="4">IF('SH Thanh dat (3)'!f_Cap=1,IF(LEFT(TongHop_MaChiTieu,'SH Thanh dat (3)'!f_Cap)=LEFT(CT_TMinh,'SH Thanh dat (3)'!f_Cap),TongHop_MaTK,0),IF('SH Thanh dat (3)'!f_Cap=2,IF(LEFT(TongHop_MaChiTieu,'SH Thanh dat (3)'!f_Cap)=LEFT(CT_TMinh,'SH Thanh dat (3)'!f_Cap),TongHop_MaTK,0),IF('SH Thanh dat (3)'!f_Cap=3,IF(LEFT(TongHop_MaChiTieu,'SH Thanh dat (3)'!f_Cap)=LEFT(CT_TMinh,'SH Thanh dat (3)'!f_Cap),TongHop_MaTK,0),0)))</definedName>
    <definedName name="fml_TMChiTieu_CDKT_VungDkDB" localSheetId="3">IF('SH Thanh dat (2)'!f_Cap=4,IF(AND(VALUE(LEFT(TongHop_MaChiTieu,3))&gt;100,VALUE(LEFT(TongHop_MaChiTieu,3))&lt;270),TongHop_MaTK,0),IF('SH Thanh dat (2)'!f_Cap=5,IF(AND(VALUE(LEFT(TongHop_MaChiTieu,3))&gt;300,VALUE(LEFT(TongHop_MaChiTieu,3))&lt;440),TongHop_MaTK,0),0))</definedName>
    <definedName name="fml_TMChiTieu_CDKT_VungDkDB" localSheetId="4">IF('SH Thanh dat (3)'!f_Cap=4,IF(AND(VALUE(LEFT(TongHop_MaChiTieu,3))&gt;100,VALUE(LEFT(TongHop_MaChiTieu,3))&lt;270),TongHop_MaTK,0),IF('SH Thanh dat (3)'!f_Cap=5,IF(AND(VALUE(LEFT(TongHop_MaChiTieu,3))&gt;300,VALUE(LEFT(TongHop_MaChiTieu,3))&lt;440),TongHop_MaTK,0),0))</definedName>
    <definedName name="gadhh.xls" localSheetId="3" hidden="1">{"'Sheet1'!$L$16"}</definedName>
    <definedName name="gadhh.xls" localSheetId="4" hidden="1">{"'Sheet1'!$L$16"}</definedName>
    <definedName name="gadhh.xls" localSheetId="12" hidden="1">{"'Sheet1'!$L$16"}</definedName>
    <definedName name="gadhh.xls" hidden="1">{"'Sheet1'!$L$16"}</definedName>
    <definedName name="gflsjfld.xls" localSheetId="3" hidden="1">{"'Sheet1'!$L$16"}</definedName>
    <definedName name="gflsjfld.xls" localSheetId="4" hidden="1">{"'Sheet1'!$L$16"}</definedName>
    <definedName name="gflsjfld.xls" localSheetId="12" hidden="1">{"'Sheet1'!$L$16"}</definedName>
    <definedName name="gflsjfld.xls" hidden="1">{"'Sheet1'!$L$16"}</definedName>
    <definedName name="ggggggggggg" localSheetId="3" hidden="1">{"'Sheet1'!$L$16"}</definedName>
    <definedName name="ggggggggggg" localSheetId="4" hidden="1">{"'Sheet1'!$L$16"}</definedName>
    <definedName name="ggggggggggg" localSheetId="12" hidden="1">{"'Sheet1'!$L$16"}</definedName>
    <definedName name="ggggggggggg" hidden="1">{"'Sheet1'!$L$16"}</definedName>
    <definedName name="gkdsg.xls" localSheetId="3" hidden="1">{"'Sheet1'!$L$16"}</definedName>
    <definedName name="gkdsg.xls" localSheetId="4" hidden="1">{"'Sheet1'!$L$16"}</definedName>
    <definedName name="gkdsg.xls" localSheetId="12" hidden="1">{"'Sheet1'!$L$16"}</definedName>
    <definedName name="gkdsg.xls" hidden="1">{"'Sheet1'!$L$16"}</definedName>
    <definedName name="gkhf.xls" localSheetId="3" hidden="1">{"'Sheet1'!$L$16"}</definedName>
    <definedName name="gkhf.xls" localSheetId="4" hidden="1">{"'Sheet1'!$L$16"}</definedName>
    <definedName name="gkhf.xls" localSheetId="12" hidden="1">{"'Sheet1'!$L$16"}</definedName>
    <definedName name="gkhf.xls" hidden="1">{"'Sheet1'!$L$16"}</definedName>
    <definedName name="h" localSheetId="3" hidden="1">{"'Sheet1'!$L$16"}</definedName>
    <definedName name="h" localSheetId="4" hidden="1">{"'Sheet1'!$L$16"}</definedName>
    <definedName name="h" localSheetId="12" hidden="1">{"'Sheet1'!$L$16"}</definedName>
    <definedName name="h" hidden="1">{"'Sheet1'!$L$16"}</definedName>
    <definedName name="haggh.xls" localSheetId="3" hidden="1">{"'Sheet1'!$L$16"}</definedName>
    <definedName name="haggh.xls" localSheetId="4" hidden="1">{"'Sheet1'!$L$16"}</definedName>
    <definedName name="haggh.xls" localSheetId="12" hidden="1">{"'Sheet1'!$L$16"}</definedName>
    <definedName name="haggh.xls" hidden="1">{"'Sheet1'!$L$16"}</definedName>
    <definedName name="haiacc" localSheetId="3" hidden="1">{"'Sheet1'!$L$16"}</definedName>
    <definedName name="haiacc" localSheetId="4" hidden="1">{"'Sheet1'!$L$16"}</definedName>
    <definedName name="haiacc" localSheetId="12" hidden="1">{"'Sheet1'!$L$16"}</definedName>
    <definedName name="haiacc" hidden="1">{"'Sheet1'!$L$16"}</definedName>
    <definedName name="hanh" localSheetId="3" hidden="1">{"'Sheet1'!$L$16"}</definedName>
    <definedName name="hanh" localSheetId="4" hidden="1">{"'Sheet1'!$L$16"}</definedName>
    <definedName name="hanh" localSheetId="12" hidden="1">{"'Sheet1'!$L$16"}</definedName>
    <definedName name="hanh" hidden="1">{"'Sheet1'!$L$16"}</definedName>
    <definedName name="hdfhf" localSheetId="3" hidden="1">{"'Sheet1'!$L$16"}</definedName>
    <definedName name="hdfhf" localSheetId="4" hidden="1">{"'Sheet1'!$L$16"}</definedName>
    <definedName name="hdfhf" localSheetId="12" hidden="1">{"'Sheet1'!$L$16"}</definedName>
    <definedName name="hdfhf" hidden="1">{"'Sheet1'!$L$16"}</definedName>
    <definedName name="hdkjhfd" hidden="1">{"'Sheet1'!$L$16"}</definedName>
    <definedName name="hfghh.xls" localSheetId="3" hidden="1">{"'Sheet1'!$L$16"}</definedName>
    <definedName name="hfghh.xls" localSheetId="4" hidden="1">{"'Sheet1'!$L$16"}</definedName>
    <definedName name="hfghh.xls" localSheetId="12" hidden="1">{"'Sheet1'!$L$16"}</definedName>
    <definedName name="hfghh.xls" hidden="1">{"'Sheet1'!$L$16"}</definedName>
    <definedName name="hjfkhgfk" hidden="1">{"'Sheet1'!$L$16"}</definedName>
    <definedName name="hkjkll" localSheetId="3" hidden="1">{"'Sheet1'!$L$16"}</definedName>
    <definedName name="hkjkll" localSheetId="4" hidden="1">{"'Sheet1'!$L$16"}</definedName>
    <definedName name="hkjkll" localSheetId="12" hidden="1">{"'Sheet1'!$L$16"}</definedName>
    <definedName name="hkjkll" hidden="1">{"'Sheet1'!$L$16"}</definedName>
    <definedName name="hklhlk.xls" localSheetId="3" hidden="1">{"'Sheet1'!$L$16"}</definedName>
    <definedName name="hklhlk.xls" localSheetId="4" hidden="1">{"'Sheet1'!$L$16"}</definedName>
    <definedName name="hklhlk.xls" localSheetId="12" hidden="1">{"'Sheet1'!$L$16"}</definedName>
    <definedName name="hklhlk.xls" hidden="1">{"'Sheet1'!$L$16"}</definedName>
    <definedName name="hong" localSheetId="3" hidden="1">{"'Sheet1'!$L$16"}</definedName>
    <definedName name="hong" localSheetId="4" hidden="1">{"'Sheet1'!$L$16"}</definedName>
    <definedName name="hong" localSheetId="12" hidden="1">{"'Sheet1'!$L$16"}</definedName>
    <definedName name="hong" hidden="1">{"'Sheet1'!$L$16"}</definedName>
    <definedName name="htlm" localSheetId="3" hidden="1">{"'Sheet1'!$L$16"}</definedName>
    <definedName name="htlm" localSheetId="4" hidden="1">{"'Sheet1'!$L$16"}</definedName>
    <definedName name="htlm" localSheetId="12" hidden="1">{"'Sheet1'!$L$16"}</definedName>
    <definedName name="htlm" hidden="1">{"'Sheet1'!$L$16"}</definedName>
    <definedName name="HTML_CodePage" hidden="1">950</definedName>
    <definedName name="HTML_Control" localSheetId="3" hidden="1">{"'Sheet1'!$L$16"}</definedName>
    <definedName name="HTML_Control" localSheetId="4" hidden="1">{"'Sheet1'!$L$16"}</definedName>
    <definedName name="HTML_Control" localSheetId="14" hidden="1">{"'Sheet1'!$L$16"}</definedName>
    <definedName name="HTML_Control" localSheetId="10" hidden="1">{"'Sheet1'!$L$16"}</definedName>
    <definedName name="HTML_Control" localSheetId="1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Tthang10" localSheetId="3">{"Book1"}</definedName>
    <definedName name="HTthang10" localSheetId="4">{"Book1"}</definedName>
    <definedName name="hui" localSheetId="3" hidden="1">{"'Sheet1'!$L$16"}</definedName>
    <definedName name="hui" localSheetId="4" hidden="1">{"'Sheet1'!$L$16"}</definedName>
    <definedName name="hui" localSheetId="12" hidden="1">{"'Sheet1'!$L$16"}</definedName>
    <definedName name="hui" hidden="1">{"'Sheet1'!$L$16"}</definedName>
    <definedName name="huy" localSheetId="3" hidden="1">{"'Sheet1'!$L$16"}</definedName>
    <definedName name="huy" localSheetId="4" hidden="1">{"'Sheet1'!$L$16"}</definedName>
    <definedName name="huy" localSheetId="14" hidden="1">{"'Sheet1'!$L$16"}</definedName>
    <definedName name="huy" localSheetId="12" hidden="1">{"'Sheet1'!$L$16"}</definedName>
    <definedName name="huy" hidden="1">{"'Sheet1'!$L$16"}</definedName>
    <definedName name="huyhoa" localSheetId="3" hidden="1">{"'Sheet1'!$L$16"}</definedName>
    <definedName name="huyhoa" localSheetId="4" hidden="1">{"'Sheet1'!$L$16"}</definedName>
    <definedName name="huyhoa" localSheetId="12" hidden="1">{"'Sheet1'!$L$16"}</definedName>
    <definedName name="huyhoa" hidden="1">{"'Sheet1'!$L$16"}</definedName>
    <definedName name="jkfhgkfh" hidden="1">{"'Sheet1'!$L$16"}</definedName>
    <definedName name="kjkjkj" localSheetId="3" hidden="1">{"'Sheet1'!$L$16"}</definedName>
    <definedName name="kjkjkj" localSheetId="4" hidden="1">{"'Sheet1'!$L$16"}</definedName>
    <definedName name="kjkjkj" localSheetId="12" hidden="1">{"'Sheet1'!$L$16"}</definedName>
    <definedName name="kjkjkj" hidden="1">{"'Sheet1'!$L$16"}</definedName>
    <definedName name="KLDtru" localSheetId="3" hidden="1">{"'Sheet1'!$L$16"}</definedName>
    <definedName name="KLDtru" localSheetId="4" hidden="1">{"'Sheet1'!$L$16"}</definedName>
    <definedName name="KLDtru" localSheetId="12" hidden="1">{"'Sheet1'!$L$16"}</definedName>
    <definedName name="KLDtru" hidden="1">{"'Sheet1'!$L$16"}</definedName>
    <definedName name="kljgkg.xls" localSheetId="3" hidden="1">{"'Sheet1'!$L$16"}</definedName>
    <definedName name="kljgkg.xls" localSheetId="4" hidden="1">{"'Sheet1'!$L$16"}</definedName>
    <definedName name="kljgkg.xls" localSheetId="12" hidden="1">{"'Sheet1'!$L$16"}</definedName>
    <definedName name="kljgkg.xls" hidden="1">{"'Sheet1'!$L$16"}</definedName>
    <definedName name="klm" localSheetId="3" hidden="1">{"'Sheet1'!$L$16"}</definedName>
    <definedName name="klm" localSheetId="4" hidden="1">{"'Sheet1'!$L$16"}</definedName>
    <definedName name="klm" localSheetId="12" hidden="1">{"'Sheet1'!$L$16"}</definedName>
    <definedName name="klm" hidden="1">{"'Sheet1'!$L$16"}</definedName>
    <definedName name="kqkd" localSheetId="3" hidden="1">{"'Sheet1'!$L$16"}</definedName>
    <definedName name="kqkd" localSheetId="4" hidden="1">{"'Sheet1'!$L$16"}</definedName>
    <definedName name="kqkd" localSheetId="12" hidden="1">{"'Sheet1'!$L$16"}</definedName>
    <definedName name="kqkd" hidden="1">{"'Sheet1'!$L$16"}</definedName>
    <definedName name="linhT" localSheetId="3" hidden="1">{"'Sheet1'!$L$16"}</definedName>
    <definedName name="linhT" localSheetId="4" hidden="1">{"'Sheet1'!$L$16"}</definedName>
    <definedName name="linhT" localSheetId="12" hidden="1">{"'Sheet1'!$L$16"}</definedName>
    <definedName name="linhT" hidden="1">{"'Sheet1'!$L$16"}</definedName>
    <definedName name="LTKD" localSheetId="3" hidden="1">{"'Sheet1'!$L$16"}</definedName>
    <definedName name="LTKD" localSheetId="4" hidden="1">{"'Sheet1'!$L$16"}</definedName>
    <definedName name="LTKD" localSheetId="12" hidden="1">{"'Sheet1'!$L$16"}</definedName>
    <definedName name="LTKD" hidden="1">{"'Sheet1'!$L$16"}</definedName>
    <definedName name="LTKDDC" localSheetId="3" hidden="1">{"'Sheet1'!$L$16"}</definedName>
    <definedName name="LTKDDC" localSheetId="4" hidden="1">{"'Sheet1'!$L$16"}</definedName>
    <definedName name="LTKDDC" localSheetId="12" hidden="1">{"'Sheet1'!$L$16"}</definedName>
    <definedName name="LTKDDC" hidden="1">{"'Sheet1'!$L$16"}</definedName>
    <definedName name="luan" localSheetId="3" hidden="1">{"'Sheet1'!$L$16"}</definedName>
    <definedName name="luan" localSheetId="4" hidden="1">{"'Sheet1'!$L$16"}</definedName>
    <definedName name="luan" localSheetId="12" hidden="1">{"'Sheet1'!$L$16"}</definedName>
    <definedName name="luan" hidden="1">{"'Sheet1'!$L$16"}</definedName>
    <definedName name="Luong" localSheetId="3" hidden="1">{"'Sheet1'!$L$16"}</definedName>
    <definedName name="Luong" localSheetId="4" hidden="1">{"'Sheet1'!$L$16"}</definedName>
    <definedName name="Luong" localSheetId="12" hidden="1">{"'Sheet1'!$L$16"}</definedName>
    <definedName name="Luong" hidden="1">{"'Sheet1'!$L$16"}</definedName>
    <definedName name="luyÕn" localSheetId="3" hidden="1">{"'Sheet1'!$L$16"}</definedName>
    <definedName name="luyÕn" localSheetId="4" hidden="1">{"'Sheet1'!$L$16"}</definedName>
    <definedName name="luyÕn" localSheetId="12" hidden="1">{"'Sheet1'!$L$16"}</definedName>
    <definedName name="luyÕn" hidden="1">{"'Sheet1'!$L$16"}</definedName>
    <definedName name="mj" localSheetId="3" hidden="1">{"'Sheet1'!$L$16"}</definedName>
    <definedName name="mj" localSheetId="4" hidden="1">{"'Sheet1'!$L$16"}</definedName>
    <definedName name="mj" localSheetId="12" hidden="1">{"'Sheet1'!$L$16"}</definedName>
    <definedName name="mj" hidden="1">{"'Sheet1'!$L$16"}</definedName>
    <definedName name="nam" localSheetId="3">{"Book1"}</definedName>
    <definedName name="nam" localSheetId="4">{"Book1"}</definedName>
    <definedName name="nammm.xls" localSheetId="3" hidden="1">{"'Sheet1'!$L$16"}</definedName>
    <definedName name="nammm.xls" localSheetId="4" hidden="1">{"'Sheet1'!$L$16"}</definedName>
    <definedName name="nammm.xls" localSheetId="12" hidden="1">{"'Sheet1'!$L$16"}</definedName>
    <definedName name="nammm.xls" hidden="1">{"'Sheet1'!$L$16"}</definedName>
    <definedName name="nbvbv.xls" localSheetId="3" hidden="1">{"'Sheet1'!$L$16"}</definedName>
    <definedName name="nbvbv.xls" localSheetId="4" hidden="1">{"'Sheet1'!$L$16"}</definedName>
    <definedName name="nbvbv.xls" localSheetId="12" hidden="1">{"'Sheet1'!$L$16"}</definedName>
    <definedName name="nbvbv.xls" hidden="1">{"'Sheet1'!$L$16"}</definedName>
    <definedName name="nbvxcb.xls" localSheetId="3" hidden="1">{"'Sheet1'!$L$16"}</definedName>
    <definedName name="nbvxcb.xls" localSheetId="4" hidden="1">{"'Sheet1'!$L$16"}</definedName>
    <definedName name="nbvxcb.xls" localSheetId="12" hidden="1">{"'Sheet1'!$L$16"}</definedName>
    <definedName name="nbvxcb.xls" hidden="1">{"'Sheet1'!$L$16"}</definedName>
    <definedName name="ngu" localSheetId="3" hidden="1">{"'Sheet1'!$L$16"}</definedName>
    <definedName name="ngu" localSheetId="4" hidden="1">{"'Sheet1'!$L$16"}</definedName>
    <definedName name="ngu" localSheetId="12" hidden="1">{"'Sheet1'!$L$16"}</definedName>
    <definedName name="ngu" hidden="1">{"'Sheet1'!$L$16"}</definedName>
    <definedName name="o" localSheetId="3" hidden="1">{"'Sheet1'!$L$16"}</definedName>
    <definedName name="o" localSheetId="4" hidden="1">{"'Sheet1'!$L$16"}</definedName>
    <definedName name="o" localSheetId="12" hidden="1">{"'Sheet1'!$L$16"}</definedName>
    <definedName name="o" hidden="1">{"'Sheet1'!$L$16"}</definedName>
    <definedName name="PHUONG" localSheetId="3">{"Book1"}</definedName>
    <definedName name="PHUONG" localSheetId="4">{"Book1"}</definedName>
    <definedName name="_xlnm.Print_Area" localSheetId="6">'Bao cao'!$B$1:$AO$338</definedName>
    <definedName name="_xlnm.Print_Area" localSheetId="15">'Đầu tư tài chính'!$A$1:$CA$30</definedName>
    <definedName name="_xlnm.Print_Area" localSheetId="9">'Leadsheet 200'!$A$1:$J$796</definedName>
    <definedName name="_xlnm.Print_Area" localSheetId="7">'Thuyet minh'!$A$1:$CD$1188</definedName>
    <definedName name="_xlnm.Print_Area" localSheetId="2">'Thuyết minh chênh lệch TT 200'!$A$1:$CB$45</definedName>
    <definedName name="_xlnm.Print_Area" localSheetId="13">'Thuyết minh vay'!$A$1:$CA$30</definedName>
    <definedName name="_xlnm.Print_Area" localSheetId="14">'Thuyết minh VCSH'!$A$1:$O$40</definedName>
    <definedName name="_xlnm.Print_Area" localSheetId="11">'Tinh CP luu hanh BQ'!$A$1:$I$21</definedName>
    <definedName name="_xlnm.Print_Area" localSheetId="10">'TM TSCĐ'!$A$1:$I$75</definedName>
    <definedName name="_xlnm.Print_Area" localSheetId="12">'TMDau tu'!$A$1:$M$51</definedName>
    <definedName name="_xlnm.Print_Titles" localSheetId="6">'Bao cao'!$B:$AN,'Bao cao'!$1:$3</definedName>
    <definedName name="_xlnm.Print_Titles" localSheetId="1">'Phân tích'!$1:$4</definedName>
    <definedName name="_xlnm.Print_Titles" localSheetId="7">'Thuyet minh'!$1:$3</definedName>
    <definedName name="_xlnm.Print_Titles" localSheetId="2">'Thuyết minh chênh lệch TT 200'!$1:$2</definedName>
    <definedName name="_xlnm.Print_Titles" localSheetId="10">'TM TSCĐ'!$1:$2</definedName>
    <definedName name="_xlnm.Print_Titles" localSheetId="12">'TMDau tu'!$1:$3</definedName>
    <definedName name="_xlnm.Print_Titles" localSheetId="0">'Trọng yếu'!$1:$4</definedName>
    <definedName name="q" localSheetId="3" hidden="1">{"'Sheet1'!$L$16"}</definedName>
    <definedName name="q" localSheetId="4" hidden="1">{"'Sheet1'!$L$16"}</definedName>
    <definedName name="q" localSheetId="10" hidden="1">{"'Sheet1'!$L$16"}</definedName>
    <definedName name="q" localSheetId="12" hidden="1">{"'Sheet1'!$L$16"}</definedName>
    <definedName name="q" hidden="1">{"'Sheet1'!$L$16"}</definedName>
    <definedName name="qvnbm.xls" localSheetId="3" hidden="1">{"'Sheet1'!$L$16"}</definedName>
    <definedName name="qvnbm.xls" localSheetId="4" hidden="1">{"'Sheet1'!$L$16"}</definedName>
    <definedName name="qvnbm.xls" localSheetId="12" hidden="1">{"'Sheet1'!$L$16"}</definedName>
    <definedName name="qvnbm.xls" hidden="1">{"'Sheet1'!$L$16"}</definedName>
    <definedName name="Ranhxay" localSheetId="3" hidden="1">{"'Sheet1'!$L$16"}</definedName>
    <definedName name="Ranhxay" localSheetId="4" hidden="1">{"'Sheet1'!$L$16"}</definedName>
    <definedName name="Ranhxay" localSheetId="12" hidden="1">{"'Sheet1'!$L$16"}</definedName>
    <definedName name="Ranhxay" hidden="1">{"'Sheet1'!$L$16"}</definedName>
    <definedName name="SCTX" localSheetId="3" hidden="1">{"'Sheet1'!$L$16"}</definedName>
    <definedName name="SCTX" localSheetId="4" hidden="1">{"'Sheet1'!$L$16"}</definedName>
    <definedName name="SCTX" localSheetId="12" hidden="1">{"'Sheet1'!$L$16"}</definedName>
    <definedName name="SCTX" hidden="1">{"'Sheet1'!$L$16"}</definedName>
    <definedName name="sdlfj.xls" localSheetId="3" hidden="1">{"'Sheet1'!$L$16"}</definedName>
    <definedName name="sdlfj.xls" localSheetId="4" hidden="1">{"'Sheet1'!$L$16"}</definedName>
    <definedName name="sdlfj.xls" localSheetId="12" hidden="1">{"'Sheet1'!$L$16"}</definedName>
    <definedName name="sdlfj.xls" hidden="1">{"'Sheet1'!$L$16"}</definedName>
    <definedName name="sen" localSheetId="3" hidden="1">{"'Sheet1'!$L$16"}</definedName>
    <definedName name="sen" localSheetId="4" hidden="1">{"'Sheet1'!$L$16"}</definedName>
    <definedName name="sen" localSheetId="12" hidden="1">{"'Sheet1'!$L$16"}</definedName>
    <definedName name="sen" hidden="1">{"'Sheet1'!$L$16"}</definedName>
    <definedName name="sencount" hidden="1">1</definedName>
    <definedName name="sgreh" localSheetId="3" hidden="1">{"'Sheet1'!$L$16"}</definedName>
    <definedName name="sgreh" localSheetId="4" hidden="1">{"'Sheet1'!$L$16"}</definedName>
    <definedName name="sgreh" localSheetId="12" hidden="1">{"'Sheet1'!$L$16"}</definedName>
    <definedName name="sgreh" hidden="1">{"'Sheet1'!$L$16"}</definedName>
    <definedName name="shee12" localSheetId="3" hidden="1">{"'Sheet1'!$L$16"}</definedName>
    <definedName name="shee12" localSheetId="4" hidden="1">{"'Sheet1'!$L$16"}</definedName>
    <definedName name="shee12" localSheetId="12" hidden="1">{"'Sheet1'!$L$16"}</definedName>
    <definedName name="shee12" hidden="1">{"'Sheet1'!$L$16"}</definedName>
    <definedName name="sheet" localSheetId="3" hidden="1">{"'Sheet1'!$L$16"}</definedName>
    <definedName name="sheet" localSheetId="4" hidden="1">{"'Sheet1'!$L$16"}</definedName>
    <definedName name="sheet" localSheetId="12" hidden="1">{"'Sheet1'!$L$16"}</definedName>
    <definedName name="sheet" hidden="1">{"'Sheet1'!$L$16"}</definedName>
    <definedName name="sodu" localSheetId="3" hidden="1">{"'Sheet1'!$L$16"}</definedName>
    <definedName name="sodu" localSheetId="4" hidden="1">{"'Sheet1'!$L$16"}</definedName>
    <definedName name="sodu" localSheetId="12" hidden="1">{"'Sheet1'!$L$16"}</definedName>
    <definedName name="sodu" hidden="1">{"'Sheet1'!$L$16"}</definedName>
    <definedName name="thang10" localSheetId="3">{"Book1"}</definedName>
    <definedName name="thang10" localSheetId="4">{"Book1"}</definedName>
    <definedName name="thang13" localSheetId="3" hidden="1">{"'Sheet1'!$L$16"}</definedName>
    <definedName name="thang13" localSheetId="4" hidden="1">{"'Sheet1'!$L$16"}</definedName>
    <definedName name="thang13" localSheetId="12" hidden="1">{"'Sheet1'!$L$16"}</definedName>
    <definedName name="thang13" hidden="1">{"'Sheet1'!$L$16"}</definedName>
    <definedName name="tht" localSheetId="3" hidden="1">{"'Sheet1'!$L$16"}</definedName>
    <definedName name="tht" localSheetId="4" hidden="1">{"'Sheet1'!$L$16"}</definedName>
    <definedName name="tht" localSheetId="12" hidden="1">{"'Sheet1'!$L$16"}</definedName>
    <definedName name="tht" hidden="1">{"'Sheet1'!$L$16"}</definedName>
    <definedName name="thu" localSheetId="3" hidden="1">{"'Sheet1'!$L$16"}</definedName>
    <definedName name="thu" localSheetId="4" hidden="1">{"'Sheet1'!$L$16"}</definedName>
    <definedName name="thu" localSheetId="12" hidden="1">{"'Sheet1'!$L$16"}</definedName>
    <definedName name="thu" hidden="1">{"'Sheet1'!$L$16"}</definedName>
    <definedName name="thuy" localSheetId="3" hidden="1">{"'Sheet1'!$L$16"}</definedName>
    <definedName name="thuy" localSheetId="4" hidden="1">{"'Sheet1'!$L$16"}</definedName>
    <definedName name="thuy" localSheetId="12" hidden="1">{"'Sheet1'!$L$16"}</definedName>
    <definedName name="thuy" hidden="1">{"'Sheet1'!$L$16"}</definedName>
    <definedName name="tt" localSheetId="3" hidden="1">{"'Sheet1'!$L$16"}</definedName>
    <definedName name="tt" localSheetId="4" hidden="1">{"'Sheet1'!$L$16"}</definedName>
    <definedName name="tt" localSheetId="12" hidden="1">{"'Sheet1'!$L$16"}</definedName>
    <definedName name="tt" hidden="1">{"'Sheet1'!$L$16"}</definedName>
    <definedName name="tupu.xls" localSheetId="3" hidden="1">{"'Sheet1'!$L$16"}</definedName>
    <definedName name="tupu.xls" localSheetId="4" hidden="1">{"'Sheet1'!$L$16"}</definedName>
    <definedName name="tupu.xls" localSheetId="12" hidden="1">{"'Sheet1'!$L$16"}</definedName>
    <definedName name="tupu.xls" hidden="1">{"'Sheet1'!$L$16"}</definedName>
    <definedName name="tv" localSheetId="3" hidden="1">{"'Sheet1'!$L$16"}</definedName>
    <definedName name="tv" localSheetId="4" hidden="1">{"'Sheet1'!$L$16"}</definedName>
    <definedName name="tv" localSheetId="12" hidden="1">{"'Sheet1'!$L$16"}</definedName>
    <definedName name="tv" hidden="1">{"'Sheet1'!$L$16"}</definedName>
    <definedName name="UL" localSheetId="3" hidden="1">{"'Sheet1'!$L$16"}</definedName>
    <definedName name="UL" localSheetId="4" hidden="1">{"'Sheet1'!$L$16"}</definedName>
    <definedName name="UL" localSheetId="12" hidden="1">{"'Sheet1'!$L$16"}</definedName>
    <definedName name="UL" hidden="1">{"'Sheet1'!$L$16"}</definedName>
    <definedName name="vgho" localSheetId="3" hidden="1">{"'Sheet1'!$L$16"}</definedName>
    <definedName name="vgho" localSheetId="4" hidden="1">{"'Sheet1'!$L$16"}</definedName>
    <definedName name="vgho" localSheetId="12" hidden="1">{"'Sheet1'!$L$16"}</definedName>
    <definedName name="vgho" hidden="1">{"'Sheet1'!$L$16"}</definedName>
    <definedName name="VK" localSheetId="3" hidden="1">{"'Sheet1'!$L$16"}</definedName>
    <definedName name="VK" localSheetId="4" hidden="1">{"'Sheet1'!$L$16"}</definedName>
    <definedName name="VK" localSheetId="12" hidden="1">{"'Sheet1'!$L$16"}</definedName>
    <definedName name="VK" hidden="1">{"'Sheet1'!$L$16"}</definedName>
    <definedName name="XRefColumnsCount" hidden="1">5</definedName>
    <definedName name="XRefCopyRangeCount" hidden="1">6</definedName>
    <definedName name="XRefPasteRangeCount" hidden="1">5</definedName>
    <definedName name="XuÊt8" localSheetId="3" hidden="1">{"'Sheet1'!$L$16"}</definedName>
    <definedName name="XuÊt8" localSheetId="4" hidden="1">{"'Sheet1'!$L$16"}</definedName>
    <definedName name="XuÊt8" localSheetId="12" hidden="1">{"'Sheet1'!$L$16"}</definedName>
    <definedName name="XuÊt8" hidden="1">{"'Sheet1'!$L$16"}</definedName>
    <definedName name="Ý_kiến">#REF!</definedName>
    <definedName name="zKm2" localSheetId="3" hidden="1">{"'Sheet1'!$L$16"}</definedName>
    <definedName name="zKm2" localSheetId="4" hidden="1">{"'Sheet1'!$L$16"}</definedName>
    <definedName name="zKm2" localSheetId="12" hidden="1">{"'Sheet1'!$L$16"}</definedName>
    <definedName name="zKm2" hidden="1">{"'Sheet1'!$L$16"}</definedName>
    <definedName name="ZXzX" localSheetId="3" hidden="1">{"'Sheet1'!$L$16"}</definedName>
    <definedName name="ZXzX" localSheetId="4" hidden="1">{"'Sheet1'!$L$16"}</definedName>
    <definedName name="ZXzX" localSheetId="12" hidden="1">{"'Sheet1'!$L$16"}</definedName>
    <definedName name="ZXzX" hidden="1">{"'Sheet1'!$L$16"}</definedName>
  </definedNames>
  <calcPr calcId="162913"/>
</workbook>
</file>

<file path=xl/calcChain.xml><?xml version="1.0" encoding="utf-8"?>
<calcChain xmlns="http://schemas.openxmlformats.org/spreadsheetml/2006/main">
  <c r="B12" i="10" l="1"/>
  <c r="B11" i="10" s="1"/>
  <c r="B7" i="10"/>
  <c r="B6" i="10" s="1"/>
  <c r="G7" i="42" l="1"/>
  <c r="G16" i="42" s="1"/>
  <c r="D32" i="42" l="1"/>
  <c r="E32" i="42" s="1"/>
  <c r="J14" i="42"/>
  <c r="E12" i="42"/>
  <c r="J10" i="42"/>
  <c r="J7" i="42"/>
  <c r="J18" i="42" s="1"/>
  <c r="G18" i="42"/>
  <c r="J19" i="42" s="1"/>
  <c r="J9" i="42"/>
  <c r="F4" i="42"/>
  <c r="C4" i="42"/>
  <c r="C15" i="42" s="1"/>
  <c r="C22" i="42" s="1"/>
  <c r="E4" i="42" l="1"/>
  <c r="G4" i="42" s="1"/>
  <c r="C5" i="42"/>
  <c r="F15" i="42"/>
  <c r="D33" i="42"/>
  <c r="E33" i="42" s="1"/>
  <c r="D30" i="42" l="1"/>
  <c r="E15" i="42"/>
  <c r="E22" i="42" s="1"/>
  <c r="C25" i="42"/>
  <c r="E25" i="42" s="1"/>
  <c r="D35" i="42" l="1"/>
  <c r="D39" i="42" s="1"/>
  <c r="F30" i="42"/>
  <c r="G30" i="42"/>
  <c r="J20" i="42"/>
  <c r="J21" i="42" s="1"/>
  <c r="G31" i="42" l="1"/>
  <c r="D31" i="41" l="1"/>
  <c r="E31" i="41" s="1"/>
  <c r="C3" i="41" l="1"/>
  <c r="E3" i="41" s="1"/>
  <c r="F3" i="41"/>
  <c r="F14" i="41" s="1"/>
  <c r="C6" i="41"/>
  <c r="E6" i="41" s="1"/>
  <c r="J8" i="41" s="1"/>
  <c r="G6" i="41"/>
  <c r="G15" i="41" s="1"/>
  <c r="G17" i="41" s="1"/>
  <c r="J18" i="41" s="1"/>
  <c r="J6" i="41"/>
  <c r="E11" i="41"/>
  <c r="J13" i="41"/>
  <c r="J17" i="41"/>
  <c r="G3" i="41" l="1"/>
  <c r="C14" i="41"/>
  <c r="E14" i="41" s="1"/>
  <c r="E21" i="41" s="1"/>
  <c r="D32" i="41"/>
  <c r="E32" i="41" s="1"/>
  <c r="C4" i="41"/>
  <c r="J9" i="41"/>
  <c r="C24" i="41" l="1"/>
  <c r="E24" i="41" s="1"/>
  <c r="C21" i="41"/>
  <c r="D29" i="41" s="1"/>
  <c r="F29" i="41" s="1"/>
  <c r="J19" i="41"/>
  <c r="G29" i="41"/>
  <c r="D34" i="41" l="1"/>
  <c r="D38" i="41" s="1"/>
  <c r="J20" i="41"/>
  <c r="G30" i="41"/>
  <c r="H12" i="37" l="1"/>
  <c r="H11" i="37"/>
  <c r="H10" i="37"/>
  <c r="H9" i="37"/>
  <c r="G9" i="37"/>
  <c r="G10" i="37" s="1"/>
  <c r="H15" i="37" l="1"/>
  <c r="G11" i="37"/>
  <c r="I10" i="37"/>
  <c r="I9" i="37"/>
  <c r="G12" i="37" l="1"/>
  <c r="I11" i="37"/>
  <c r="I12" i="37" l="1"/>
  <c r="I15" i="37" s="1"/>
  <c r="I16" i="37" s="1"/>
  <c r="G13" i="37"/>
  <c r="AO28" i="31" l="1"/>
  <c r="BR23" i="31"/>
  <c r="AO23" i="31"/>
  <c r="CA1" i="31" l="1"/>
  <c r="CD21" i="31" l="1"/>
  <c r="CB1" i="36" l="1"/>
  <c r="A2" i="36"/>
  <c r="A1" i="36"/>
  <c r="CB2" i="36"/>
  <c r="BR26" i="31" l="1"/>
  <c r="AO26" i="31"/>
  <c r="AQ45" i="36" l="1"/>
  <c r="AA45" i="36"/>
  <c r="BT43" i="36"/>
  <c r="BT42" i="36"/>
  <c r="AQ38" i="36"/>
  <c r="AQ36" i="36"/>
  <c r="G36" i="36" s="1"/>
  <c r="AL35" i="36"/>
  <c r="BT24" i="36"/>
  <c r="BT25" i="36"/>
  <c r="AQ25" i="36"/>
  <c r="AQ23" i="36"/>
  <c r="AQ22" i="36"/>
  <c r="AQ21" i="36"/>
  <c r="AQ19" i="36"/>
  <c r="BT22" i="36"/>
  <c r="BT20" i="36"/>
  <c r="AQ18" i="36"/>
  <c r="AQ17" i="36"/>
  <c r="AL15" i="36"/>
  <c r="G15" i="36"/>
  <c r="AQ15" i="36" s="1"/>
  <c r="AL14" i="36"/>
  <c r="G14" i="36"/>
  <c r="AQ14" i="36" s="1"/>
  <c r="AQ13" i="36"/>
  <c r="AQ12" i="36"/>
  <c r="AQ10" i="36"/>
  <c r="AQ9" i="36"/>
  <c r="AF25" i="31" l="1"/>
  <c r="AF30" i="31" s="1"/>
  <c r="BR25" i="31"/>
  <c r="AY25" i="31"/>
  <c r="BR24" i="31"/>
  <c r="BR22" i="31"/>
  <c r="BR21" i="31"/>
  <c r="BI20" i="31"/>
  <c r="AY20" i="31"/>
  <c r="AO27" i="31"/>
  <c r="AO29" i="31"/>
  <c r="V25" i="31"/>
  <c r="V20" i="31"/>
  <c r="AO24" i="31"/>
  <c r="AO22" i="31"/>
  <c r="AO21" i="31"/>
  <c r="V30" i="31" l="1"/>
  <c r="AY30" i="31"/>
  <c r="BR20" i="31"/>
  <c r="BR30" i="31" s="1"/>
  <c r="AO20" i="31"/>
  <c r="AO25" i="31"/>
  <c r="AO30" i="31" l="1"/>
  <c r="BI25" i="31" l="1"/>
  <c r="BI30" i="31" s="1"/>
  <c r="H4" i="33" l="1"/>
  <c r="H5" i="33"/>
  <c r="H6" i="33"/>
  <c r="H7" i="33"/>
  <c r="H8" i="33"/>
  <c r="H9" i="33"/>
  <c r="H10" i="33"/>
  <c r="H3" i="33"/>
  <c r="C793" i="32" l="1"/>
  <c r="B793" i="32"/>
  <c r="B791" i="32"/>
  <c r="C771" i="32"/>
  <c r="C770" i="32"/>
  <c r="B771" i="32"/>
  <c r="B770" i="32"/>
  <c r="C755" i="32"/>
  <c r="C756" i="32" s="1"/>
  <c r="B755" i="32"/>
  <c r="C738" i="32"/>
  <c r="B738" i="32"/>
  <c r="C722" i="32"/>
  <c r="B722" i="32"/>
  <c r="C672" i="32"/>
  <c r="C670" i="32"/>
  <c r="C668" i="32"/>
  <c r="C666" i="32"/>
  <c r="B672" i="32"/>
  <c r="B670" i="32"/>
  <c r="B668" i="32"/>
  <c r="B666" i="32"/>
  <c r="C505" i="32"/>
  <c r="C507" i="32"/>
  <c r="C510" i="32"/>
  <c r="C511" i="32"/>
  <c r="C504" i="32"/>
  <c r="C502" i="32"/>
  <c r="C503" i="32"/>
  <c r="B511" i="32"/>
  <c r="B510" i="32"/>
  <c r="B509" i="32"/>
  <c r="B507" i="32"/>
  <c r="B505" i="32"/>
  <c r="B504" i="32"/>
  <c r="B503" i="32"/>
  <c r="B502" i="32"/>
  <c r="B501" i="32"/>
  <c r="C674" i="32" l="1"/>
  <c r="C772" i="32"/>
  <c r="C739" i="32"/>
  <c r="C723" i="32"/>
  <c r="C509" i="32"/>
  <c r="B474" i="32"/>
  <c r="C474" i="32"/>
  <c r="B475" i="32"/>
  <c r="C475" i="32"/>
  <c r="B477" i="32"/>
  <c r="C477" i="32"/>
  <c r="B479" i="32"/>
  <c r="C479" i="32"/>
  <c r="B476" i="32"/>
  <c r="B478" i="32"/>
  <c r="B480" i="32"/>
  <c r="C480" i="32"/>
  <c r="C478" i="32"/>
  <c r="C476" i="32"/>
  <c r="C463" i="32"/>
  <c r="C464" i="32"/>
  <c r="C465" i="32"/>
  <c r="C466" i="32"/>
  <c r="C467" i="32"/>
  <c r="D467" i="32"/>
  <c r="C468" i="32"/>
  <c r="D468" i="32"/>
  <c r="C469" i="32"/>
  <c r="C470" i="32"/>
  <c r="C471" i="32"/>
  <c r="C472" i="32"/>
  <c r="C462" i="32"/>
  <c r="B470" i="32"/>
  <c r="B471" i="32"/>
  <c r="B472" i="32"/>
  <c r="B469" i="32"/>
  <c r="B468" i="32"/>
  <c r="B467" i="32"/>
  <c r="B466" i="32"/>
  <c r="B465" i="32"/>
  <c r="B464" i="32"/>
  <c r="B463" i="32"/>
  <c r="B462" i="32"/>
  <c r="C460" i="32"/>
  <c r="B460" i="32"/>
  <c r="C459" i="32"/>
  <c r="B459" i="32"/>
  <c r="C441" i="32"/>
  <c r="C442" i="32" s="1"/>
  <c r="B441" i="32"/>
  <c r="B424" i="32"/>
  <c r="C424" i="32"/>
  <c r="C407" i="32"/>
  <c r="C406" i="32"/>
  <c r="B404" i="32"/>
  <c r="B403" i="32"/>
  <c r="B402" i="32"/>
  <c r="B401" i="32"/>
  <c r="B400" i="32"/>
  <c r="B399" i="32"/>
  <c r="B398" i="32"/>
  <c r="B397" i="32"/>
  <c r="B396" i="32"/>
  <c r="B395" i="32"/>
  <c r="C404" i="32"/>
  <c r="C396" i="32"/>
  <c r="C397" i="32"/>
  <c r="C398" i="32"/>
  <c r="C399" i="32"/>
  <c r="C400" i="32"/>
  <c r="C401" i="32"/>
  <c r="C402" i="32"/>
  <c r="C403" i="32"/>
  <c r="C395" i="32"/>
  <c r="C372" i="32"/>
  <c r="B372" i="32"/>
  <c r="C374" i="32"/>
  <c r="B374" i="32"/>
  <c r="C376" i="32"/>
  <c r="C370" i="32"/>
  <c r="B376" i="32"/>
  <c r="B370" i="32"/>
  <c r="B352" i="32"/>
  <c r="B350" i="32"/>
  <c r="B348" i="32"/>
  <c r="C348" i="32"/>
  <c r="C350" i="32"/>
  <c r="C352" i="32"/>
  <c r="C461" i="32" l="1"/>
  <c r="C473" i="32"/>
  <c r="E468" i="32"/>
  <c r="E467" i="32"/>
  <c r="C405" i="32"/>
  <c r="C346" i="32"/>
  <c r="B345" i="32"/>
  <c r="C345" i="32"/>
  <c r="C344" i="32"/>
  <c r="B344" i="32"/>
  <c r="B288" i="32"/>
  <c r="B286" i="32"/>
  <c r="C288" i="32"/>
  <c r="C286" i="32"/>
  <c r="C266" i="32"/>
  <c r="C261" i="32"/>
  <c r="C262" i="32"/>
  <c r="C263" i="32"/>
  <c r="C264" i="32"/>
  <c r="C265" i="32"/>
  <c r="C260" i="32"/>
  <c r="B260" i="32"/>
  <c r="B266" i="32"/>
  <c r="B265" i="32"/>
  <c r="B264" i="32"/>
  <c r="B263" i="32"/>
  <c r="B262" i="32"/>
  <c r="B261" i="32"/>
  <c r="C482" i="32" l="1"/>
  <c r="C267" i="32"/>
  <c r="B235" i="32"/>
  <c r="C235" i="32"/>
  <c r="C230" i="32"/>
  <c r="C231" i="32"/>
  <c r="C232" i="32"/>
  <c r="C233" i="32"/>
  <c r="C234" i="32"/>
  <c r="C236" i="32"/>
  <c r="B230" i="32"/>
  <c r="B231" i="32"/>
  <c r="B232" i="32"/>
  <c r="B233" i="32"/>
  <c r="B234" i="32"/>
  <c r="B236" i="32"/>
  <c r="C229" i="32"/>
  <c r="B229" i="32"/>
  <c r="B200" i="32"/>
  <c r="C200" i="32"/>
  <c r="B205" i="32"/>
  <c r="B204" i="32"/>
  <c r="B203" i="32"/>
  <c r="B202" i="32"/>
  <c r="B201" i="32"/>
  <c r="B199" i="32"/>
  <c r="B198" i="32"/>
  <c r="B197" i="32"/>
  <c r="B196" i="32"/>
  <c r="C205" i="32"/>
  <c r="C204" i="32"/>
  <c r="C203" i="32"/>
  <c r="C202" i="32"/>
  <c r="C201" i="32"/>
  <c r="C199" i="32"/>
  <c r="C198" i="32"/>
  <c r="C197" i="32"/>
  <c r="C196" i="32"/>
  <c r="C174" i="32"/>
  <c r="B174" i="32"/>
  <c r="C173" i="32"/>
  <c r="B173" i="32"/>
  <c r="C172" i="32"/>
  <c r="B172" i="32"/>
  <c r="C170" i="32"/>
  <c r="B170" i="32"/>
  <c r="C168" i="32"/>
  <c r="B168" i="32"/>
  <c r="C166" i="32"/>
  <c r="C167" i="32"/>
  <c r="C165" i="32"/>
  <c r="B167" i="32"/>
  <c r="B166" i="32"/>
  <c r="B165" i="32"/>
  <c r="B101" i="32"/>
  <c r="C101" i="32"/>
  <c r="B99" i="32"/>
  <c r="C99" i="32"/>
  <c r="B100" i="32"/>
  <c r="B98" i="32"/>
  <c r="C97" i="32"/>
  <c r="B97" i="32"/>
  <c r="C96" i="32"/>
  <c r="F468" i="32"/>
  <c r="F467" i="32"/>
  <c r="F471" i="32" l="1"/>
  <c r="C171" i="32"/>
  <c r="C238" i="32"/>
  <c r="B96" i="32"/>
  <c r="C100" i="32"/>
  <c r="C56" i="32"/>
  <c r="B56" i="32"/>
  <c r="B57" i="32"/>
  <c r="C57" i="32"/>
  <c r="C55" i="32"/>
  <c r="B51" i="32"/>
  <c r="B52" i="32"/>
  <c r="C46" i="32"/>
  <c r="C47" i="32"/>
  <c r="C48" i="32"/>
  <c r="C45" i="32"/>
  <c r="B45" i="32"/>
  <c r="C43" i="32"/>
  <c r="B42" i="32"/>
  <c r="B46" i="32"/>
  <c r="B47" i="32"/>
  <c r="B48" i="32"/>
  <c r="B41" i="32"/>
  <c r="B40" i="32"/>
  <c r="C40" i="32"/>
  <c r="C52" i="32"/>
  <c r="C51" i="32"/>
  <c r="C49" i="32"/>
  <c r="C42" i="32"/>
  <c r="C41" i="32"/>
  <c r="C21" i="32"/>
  <c r="C19" i="32"/>
  <c r="C18" i="32"/>
  <c r="C17" i="32"/>
  <c r="C13" i="32"/>
  <c r="C14" i="32"/>
  <c r="C12" i="32"/>
  <c r="C50" i="32" l="1"/>
  <c r="C44" i="32"/>
  <c r="A3" i="32"/>
  <c r="A761" i="32" l="1"/>
  <c r="A781" i="32"/>
  <c r="A729" i="32"/>
  <c r="A746" i="32"/>
  <c r="A657" i="32"/>
  <c r="A713" i="32"/>
  <c r="A30" i="32"/>
  <c r="A88" i="32"/>
  <c r="A154" i="32" s="1"/>
  <c r="F9" i="32" l="1"/>
  <c r="E9" i="32"/>
  <c r="E788" i="32" s="1"/>
  <c r="C9" i="32"/>
  <c r="A4" i="32"/>
  <c r="A762" i="32" l="1"/>
  <c r="A782" i="32"/>
  <c r="C768" i="32"/>
  <c r="C788" i="32"/>
  <c r="F768" i="32"/>
  <c r="F788" i="32"/>
  <c r="E753" i="32"/>
  <c r="E768" i="32"/>
  <c r="A730" i="32"/>
  <c r="A747" i="32"/>
  <c r="C736" i="32"/>
  <c r="C753" i="32"/>
  <c r="F736" i="32"/>
  <c r="F753" i="32"/>
  <c r="F368" i="32"/>
  <c r="E736" i="32"/>
  <c r="A658" i="32"/>
  <c r="A714" i="32"/>
  <c r="C664" i="32"/>
  <c r="C720" i="32"/>
  <c r="F664" i="32"/>
  <c r="F720" i="32"/>
  <c r="C457" i="32"/>
  <c r="C498" i="32"/>
  <c r="F457" i="32"/>
  <c r="F498" i="32"/>
  <c r="C391" i="32"/>
  <c r="C422" i="32"/>
  <c r="C439" i="32"/>
  <c r="F391" i="32"/>
  <c r="F439" i="32"/>
  <c r="F422" i="32"/>
  <c r="C342" i="32"/>
  <c r="C368" i="32"/>
  <c r="F284" i="32"/>
  <c r="F342" i="32"/>
  <c r="C258" i="32"/>
  <c r="C284" i="32"/>
  <c r="F227" i="32"/>
  <c r="F258" i="32"/>
  <c r="C194" i="32"/>
  <c r="C227" i="32"/>
  <c r="F162" i="32"/>
  <c r="F194" i="32"/>
  <c r="C94" i="32"/>
  <c r="C162" i="32"/>
  <c r="E94" i="32"/>
  <c r="E162" i="32"/>
  <c r="A31" i="32"/>
  <c r="A89" i="32"/>
  <c r="A155" i="32" s="1"/>
  <c r="A187" i="32" s="1"/>
  <c r="A221" i="32" s="1"/>
  <c r="A253" i="32" s="1"/>
  <c r="F37" i="32"/>
  <c r="F94" i="32"/>
  <c r="E37" i="32"/>
  <c r="C37" i="32"/>
  <c r="I532" i="32"/>
  <c r="I601" i="32" s="1"/>
  <c r="H532" i="32"/>
  <c r="H601" i="32" s="1"/>
  <c r="C394" i="32"/>
  <c r="A186" i="32"/>
  <c r="A220" i="32" s="1"/>
  <c r="A252" i="32" s="1"/>
  <c r="A780" i="32"/>
  <c r="A745" i="32" l="1"/>
  <c r="A760" i="32"/>
  <c r="A712" i="32"/>
  <c r="A728" i="32"/>
  <c r="A87" i="32"/>
  <c r="A153" i="32" s="1"/>
  <c r="A656" i="32"/>
  <c r="D618" i="32"/>
  <c r="E611" i="32"/>
  <c r="G611" i="32" s="1"/>
  <c r="H611" i="32" s="1"/>
  <c r="E613" i="32"/>
  <c r="G613" i="32" s="1"/>
  <c r="H613" i="32" s="1"/>
  <c r="E615" i="32"/>
  <c r="G615" i="32" s="1"/>
  <c r="H615" i="32" s="1"/>
  <c r="C164" i="32"/>
  <c r="C176" i="32" s="1"/>
  <c r="C39" i="32"/>
  <c r="C59" i="32" s="1"/>
  <c r="C408" i="32"/>
  <c r="E542" i="32"/>
  <c r="G542" i="32" s="1"/>
  <c r="H542" i="32" s="1"/>
  <c r="A29" i="32"/>
  <c r="C11" i="32"/>
  <c r="C16" i="32"/>
  <c r="C290" i="32"/>
  <c r="C378" i="32"/>
  <c r="C207" i="32"/>
  <c r="C354" i="32"/>
  <c r="C426" i="32"/>
  <c r="E610" i="32"/>
  <c r="G610" i="32" s="1"/>
  <c r="H610" i="32" s="1"/>
  <c r="F618" i="32"/>
  <c r="E612" i="32"/>
  <c r="G612" i="32" s="1"/>
  <c r="H612" i="32" s="1"/>
  <c r="E614" i="32"/>
  <c r="G614" i="32" s="1"/>
  <c r="H614" i="32" s="1"/>
  <c r="E616" i="32"/>
  <c r="G616" i="32" s="1"/>
  <c r="H616" i="32" s="1"/>
  <c r="A362" i="32"/>
  <c r="A386" i="32" s="1"/>
  <c r="A416" i="32" s="1"/>
  <c r="A433" i="32" s="1"/>
  <c r="A451" i="32" s="1"/>
  <c r="A492" i="32" s="1"/>
  <c r="A532" i="32" s="1"/>
  <c r="A601" i="32" s="1"/>
  <c r="A336" i="32"/>
  <c r="A278" i="32"/>
  <c r="A361" i="32"/>
  <c r="A385" i="32" s="1"/>
  <c r="A415" i="32" s="1"/>
  <c r="A432" i="32" s="1"/>
  <c r="A450" i="32" s="1"/>
  <c r="A491" i="32" s="1"/>
  <c r="A531" i="32" s="1"/>
  <c r="A600" i="32" s="1"/>
  <c r="A335" i="32"/>
  <c r="A277" i="32"/>
  <c r="E664" i="32"/>
  <c r="E720" i="32"/>
  <c r="E498" i="32"/>
  <c r="E439" i="32"/>
  <c r="E422" i="32"/>
  <c r="E391" i="32"/>
  <c r="E368" i="32"/>
  <c r="E342" i="32"/>
  <c r="E284" i="32"/>
  <c r="E258" i="32"/>
  <c r="E227" i="32"/>
  <c r="E457" i="32"/>
  <c r="E266" i="32"/>
  <c r="E194" i="32"/>
  <c r="G467" i="32"/>
  <c r="H467" i="32" s="1"/>
  <c r="G468" i="32"/>
  <c r="H468" i="32" s="1"/>
  <c r="C618" i="32"/>
  <c r="A185" i="32" l="1"/>
  <c r="A219" i="32" s="1"/>
  <c r="A251" i="32" s="1"/>
  <c r="A334" i="32" s="1"/>
  <c r="E618" i="32"/>
  <c r="C23" i="32"/>
  <c r="C54" i="32"/>
  <c r="C53" i="32" s="1"/>
  <c r="A276" i="32" l="1"/>
  <c r="A360" i="32"/>
  <c r="A384" i="32" s="1"/>
  <c r="A414" i="32" s="1"/>
  <c r="A431" i="32" s="1"/>
  <c r="A449" i="32" s="1"/>
  <c r="A490" i="32" s="1"/>
  <c r="A530" i="32" s="1"/>
  <c r="A599" i="32" s="1"/>
  <c r="A1" i="31" l="1"/>
  <c r="V8" i="31"/>
  <c r="Z8" i="31"/>
  <c r="AE8" i="31"/>
  <c r="G6" i="31"/>
  <c r="V6" i="31"/>
  <c r="CA2" i="31"/>
  <c r="A2" i="31"/>
  <c r="AE7" i="31"/>
  <c r="Z7" i="31"/>
  <c r="V7" i="31"/>
  <c r="O24" i="15" l="1"/>
  <c r="O25" i="15" s="1"/>
  <c r="O16" i="15"/>
  <c r="E35" i="15" s="1"/>
  <c r="A1" i="15"/>
  <c r="A50" i="18"/>
  <c r="A49" i="18"/>
  <c r="A48" i="18"/>
  <c r="A47" i="18"/>
  <c r="A46" i="18"/>
  <c r="A45" i="18"/>
  <c r="A44" i="18"/>
  <c r="A43" i="18"/>
  <c r="A42" i="18"/>
  <c r="A34" i="18"/>
  <c r="A33" i="18"/>
  <c r="A32" i="18"/>
  <c r="A31" i="18"/>
  <c r="A30" i="18"/>
  <c r="A29" i="18"/>
  <c r="A28" i="18"/>
  <c r="A27" i="18"/>
  <c r="A26" i="18"/>
  <c r="A17" i="18"/>
  <c r="A16" i="18"/>
  <c r="A15" i="18"/>
  <c r="A14" i="18"/>
  <c r="A13" i="18"/>
  <c r="A12" i="18"/>
  <c r="A11" i="18"/>
  <c r="A10" i="18"/>
  <c r="A3" i="18"/>
  <c r="A2" i="18"/>
  <c r="H74" i="27"/>
  <c r="G74" i="27"/>
  <c r="F74" i="27"/>
  <c r="D74" i="27"/>
  <c r="C74" i="27"/>
  <c r="H71" i="27"/>
  <c r="G71" i="27"/>
  <c r="F71" i="27"/>
  <c r="D71" i="27"/>
  <c r="C71" i="27"/>
  <c r="H70" i="27"/>
  <c r="G70" i="27"/>
  <c r="F70" i="27"/>
  <c r="D70" i="27"/>
  <c r="C70" i="27"/>
  <c r="H69" i="27"/>
  <c r="G69" i="27"/>
  <c r="F69" i="27"/>
  <c r="D69" i="27"/>
  <c r="C69" i="27"/>
  <c r="H68" i="27"/>
  <c r="G68" i="27"/>
  <c r="F68" i="27"/>
  <c r="D68" i="27"/>
  <c r="C68" i="27"/>
  <c r="H66" i="27"/>
  <c r="G66" i="27"/>
  <c r="F66" i="27"/>
  <c r="D66" i="27"/>
  <c r="C66" i="27"/>
  <c r="H65" i="27"/>
  <c r="G65" i="27"/>
  <c r="F65" i="27"/>
  <c r="D65" i="27"/>
  <c r="C65" i="27"/>
  <c r="H64" i="27"/>
  <c r="G64" i="27"/>
  <c r="F64" i="27"/>
  <c r="D64" i="27"/>
  <c r="C64" i="27"/>
  <c r="H63" i="27"/>
  <c r="G63" i="27"/>
  <c r="F63" i="27"/>
  <c r="D63" i="27"/>
  <c r="I61" i="27"/>
  <c r="H58" i="27"/>
  <c r="G58" i="27"/>
  <c r="F58" i="27"/>
  <c r="D58" i="27"/>
  <c r="C58" i="27"/>
  <c r="H57" i="27"/>
  <c r="G57" i="27"/>
  <c r="F57" i="27"/>
  <c r="D57" i="27"/>
  <c r="C57" i="27"/>
  <c r="H56" i="27"/>
  <c r="G56" i="27"/>
  <c r="F56" i="27"/>
  <c r="D56" i="27"/>
  <c r="C56" i="27"/>
  <c r="H55" i="27"/>
  <c r="G55" i="27"/>
  <c r="F55" i="27"/>
  <c r="D55" i="27"/>
  <c r="C55" i="27"/>
  <c r="H53" i="27"/>
  <c r="G53" i="27"/>
  <c r="F53" i="27"/>
  <c r="D53" i="27"/>
  <c r="C53" i="27"/>
  <c r="H52" i="27"/>
  <c r="G52" i="27"/>
  <c r="F52" i="27"/>
  <c r="D52" i="27"/>
  <c r="C52" i="27"/>
  <c r="H51" i="27"/>
  <c r="G51" i="27"/>
  <c r="F51" i="27"/>
  <c r="D51" i="27"/>
  <c r="C51" i="27"/>
  <c r="H50" i="27"/>
  <c r="G50" i="27"/>
  <c r="F50" i="27"/>
  <c r="D50" i="27"/>
  <c r="C50" i="27"/>
  <c r="H49" i="27"/>
  <c r="G49" i="27"/>
  <c r="F49" i="27"/>
  <c r="D49" i="27"/>
  <c r="C49" i="27"/>
  <c r="I47" i="27"/>
  <c r="H35" i="27"/>
  <c r="G35" i="27"/>
  <c r="F35" i="27"/>
  <c r="E35" i="27"/>
  <c r="D35" i="27"/>
  <c r="C35" i="27"/>
  <c r="I32" i="27"/>
  <c r="I31" i="27"/>
  <c r="I30" i="27"/>
  <c r="I29" i="27"/>
  <c r="H28" i="27"/>
  <c r="G28" i="27"/>
  <c r="F28" i="27"/>
  <c r="E28" i="27"/>
  <c r="D28" i="27"/>
  <c r="C28" i="27"/>
  <c r="I27" i="27"/>
  <c r="I26" i="27"/>
  <c r="I25" i="27"/>
  <c r="I24" i="27"/>
  <c r="H23" i="27"/>
  <c r="G23" i="27"/>
  <c r="F23" i="27"/>
  <c r="E23" i="27"/>
  <c r="D23" i="27"/>
  <c r="C23" i="27"/>
  <c r="I22" i="27"/>
  <c r="I19" i="27"/>
  <c r="I18" i="27"/>
  <c r="I17" i="27"/>
  <c r="I16" i="27"/>
  <c r="H15" i="27"/>
  <c r="G15" i="27"/>
  <c r="F15" i="27"/>
  <c r="E15" i="27"/>
  <c r="D15" i="27"/>
  <c r="C15" i="27"/>
  <c r="I14" i="27"/>
  <c r="I13" i="27"/>
  <c r="I12" i="27"/>
  <c r="I11" i="27"/>
  <c r="I10" i="27"/>
  <c r="H9" i="27"/>
  <c r="G9" i="27"/>
  <c r="F9" i="27"/>
  <c r="E9" i="27"/>
  <c r="D9" i="27"/>
  <c r="C9" i="27"/>
  <c r="I8" i="27"/>
  <c r="I2" i="27"/>
  <c r="A2" i="27"/>
  <c r="A1" i="27"/>
  <c r="B176" i="2"/>
  <c r="B167" i="2"/>
  <c r="B128" i="2"/>
  <c r="AQ3" i="2"/>
  <c r="AQ1" i="2"/>
  <c r="A81" i="1"/>
  <c r="S31" i="1"/>
  <c r="O31" i="1" s="1"/>
  <c r="F31" i="1"/>
  <c r="K31" i="1" s="1"/>
  <c r="S29" i="1"/>
  <c r="O29" i="1" s="1"/>
  <c r="F29" i="1"/>
  <c r="K29" i="1" s="1"/>
  <c r="T15" i="1"/>
  <c r="P15" i="1"/>
  <c r="W3" i="1"/>
  <c r="W2" i="1"/>
  <c r="C20" i="27" l="1"/>
  <c r="G20" i="27"/>
  <c r="E33" i="27"/>
  <c r="D62" i="27"/>
  <c r="G67" i="27"/>
  <c r="F33" i="27"/>
  <c r="I55" i="27"/>
  <c r="C54" i="27"/>
  <c r="H62" i="27"/>
  <c r="I28" i="27"/>
  <c r="I49" i="27"/>
  <c r="D67" i="27"/>
  <c r="F20" i="27"/>
  <c r="H54" i="27"/>
  <c r="G62" i="27"/>
  <c r="G72" i="27" s="1"/>
  <c r="F67" i="27"/>
  <c r="I70" i="27"/>
  <c r="H67" i="27"/>
  <c r="F54" i="27"/>
  <c r="D20" i="27"/>
  <c r="E20" i="27"/>
  <c r="I9" i="27"/>
  <c r="C33" i="27"/>
  <c r="G33" i="27"/>
  <c r="G36" i="27" s="1"/>
  <c r="D48" i="27"/>
  <c r="G48" i="27"/>
  <c r="G54" i="27"/>
  <c r="I57" i="27"/>
  <c r="D72" i="27"/>
  <c r="H20" i="27"/>
  <c r="I15" i="27"/>
  <c r="H72" i="27"/>
  <c r="C67" i="27"/>
  <c r="I35" i="27"/>
  <c r="D33" i="27"/>
  <c r="H33" i="27"/>
  <c r="F62" i="27"/>
  <c r="I65" i="27"/>
  <c r="F18" i="32"/>
  <c r="C98" i="32"/>
  <c r="C103" i="32" s="1"/>
  <c r="I50" i="27"/>
  <c r="D54" i="27"/>
  <c r="I56" i="27"/>
  <c r="I66" i="27"/>
  <c r="I68" i="27"/>
  <c r="I23" i="27"/>
  <c r="F48" i="27"/>
  <c r="H48" i="27"/>
  <c r="I69" i="27"/>
  <c r="T17" i="1"/>
  <c r="I63" i="27"/>
  <c r="I64" i="27"/>
  <c r="C62" i="27"/>
  <c r="I74" i="27"/>
  <c r="I52" i="27"/>
  <c r="C48" i="27"/>
  <c r="E36" i="27" l="1"/>
  <c r="F36" i="27"/>
  <c r="G59" i="27"/>
  <c r="G75" i="27" s="1"/>
  <c r="D59" i="27"/>
  <c r="D75" i="27" s="1"/>
  <c r="I33" i="27"/>
  <c r="D36" i="27"/>
  <c r="C36" i="27"/>
  <c r="F59" i="27"/>
  <c r="P18" i="1"/>
  <c r="H36" i="27"/>
  <c r="I20" i="27"/>
  <c r="H59" i="27"/>
  <c r="H75" i="27" s="1"/>
  <c r="I54" i="27"/>
  <c r="F72" i="27"/>
  <c r="I67" i="27"/>
  <c r="D396" i="32"/>
  <c r="E396" i="32" s="1"/>
  <c r="D471" i="32"/>
  <c r="E471" i="32" s="1"/>
  <c r="G471" i="32" s="1"/>
  <c r="H471" i="32" s="1"/>
  <c r="F174" i="32"/>
  <c r="D466" i="32"/>
  <c r="E466" i="32" s="1"/>
  <c r="D464" i="32"/>
  <c r="E464" i="32" s="1"/>
  <c r="D261" i="32"/>
  <c r="E261" i="32" s="1"/>
  <c r="D262" i="32"/>
  <c r="E262" i="32" s="1"/>
  <c r="F14" i="32"/>
  <c r="P17" i="1"/>
  <c r="D288" i="32"/>
  <c r="E288" i="32" s="1"/>
  <c r="D286" i="32"/>
  <c r="E286" i="32" s="1"/>
  <c r="D263" i="32"/>
  <c r="E263" i="32" s="1"/>
  <c r="D260" i="32"/>
  <c r="E260" i="32" s="1"/>
  <c r="D101" i="32"/>
  <c r="E101" i="32" s="1"/>
  <c r="D97" i="32"/>
  <c r="E97" i="32" s="1"/>
  <c r="D400" i="32"/>
  <c r="E400" i="32" s="1"/>
  <c r="D402" i="32"/>
  <c r="E402" i="32" s="1"/>
  <c r="D424" i="32"/>
  <c r="D426" i="32" s="1"/>
  <c r="D460" i="32"/>
  <c r="E460" i="32" s="1"/>
  <c r="F13" i="32"/>
  <c r="F19" i="32"/>
  <c r="D235" i="32"/>
  <c r="E235" i="32" s="1"/>
  <c r="F172" i="32"/>
  <c r="F167" i="32"/>
  <c r="F166" i="32"/>
  <c r="F165" i="32"/>
  <c r="D370" i="32"/>
  <c r="E370" i="32" s="1"/>
  <c r="D395" i="32"/>
  <c r="E395" i="32" s="1"/>
  <c r="D397" i="32"/>
  <c r="E397" i="32" s="1"/>
  <c r="F235" i="32"/>
  <c r="D462" i="32"/>
  <c r="E462" i="32" s="1"/>
  <c r="D399" i="32"/>
  <c r="E399" i="32" s="1"/>
  <c r="D401" i="32"/>
  <c r="E401" i="32" s="1"/>
  <c r="D403" i="32"/>
  <c r="E403" i="32" s="1"/>
  <c r="D441" i="32"/>
  <c r="D442" i="32" s="1"/>
  <c r="D376" i="32"/>
  <c r="E376" i="32" s="1"/>
  <c r="D463" i="32"/>
  <c r="E463" i="32" s="1"/>
  <c r="D469" i="32"/>
  <c r="E469" i="32" s="1"/>
  <c r="D472" i="32"/>
  <c r="E472" i="32" s="1"/>
  <c r="D345" i="32"/>
  <c r="E345" i="32" s="1"/>
  <c r="D474" i="32"/>
  <c r="E474" i="32" s="1"/>
  <c r="D477" i="32"/>
  <c r="E477" i="32" s="1"/>
  <c r="D350" i="32"/>
  <c r="E350" i="32" s="1"/>
  <c r="D480" i="32"/>
  <c r="E480" i="32" s="1"/>
  <c r="D404" i="32"/>
  <c r="E404" i="32" s="1"/>
  <c r="D502" i="32"/>
  <c r="E502" i="32" s="1"/>
  <c r="D503" i="32"/>
  <c r="E503" i="32" s="1"/>
  <c r="D505" i="32"/>
  <c r="E505" i="32" s="1"/>
  <c r="D465" i="32"/>
  <c r="E465" i="32" s="1"/>
  <c r="D470" i="32"/>
  <c r="E470" i="32" s="1"/>
  <c r="D344" i="32"/>
  <c r="E344" i="32" s="1"/>
  <c r="D475" i="32"/>
  <c r="E475" i="32" s="1"/>
  <c r="D476" i="32"/>
  <c r="E476" i="32" s="1"/>
  <c r="D348" i="32"/>
  <c r="E348" i="32" s="1"/>
  <c r="D352" i="32"/>
  <c r="E352" i="32" s="1"/>
  <c r="D479" i="32"/>
  <c r="E479" i="32" s="1"/>
  <c r="D504" i="32"/>
  <c r="E504" i="32" s="1"/>
  <c r="D507" i="32"/>
  <c r="E507" i="32" s="1"/>
  <c r="D510" i="32"/>
  <c r="E510" i="32" s="1"/>
  <c r="D770" i="32"/>
  <c r="D738" i="32"/>
  <c r="D791" i="32"/>
  <c r="D666" i="32"/>
  <c r="E666" i="32" s="1"/>
  <c r="D722" i="32"/>
  <c r="D771" i="32"/>
  <c r="E771" i="32" s="1"/>
  <c r="D755" i="32"/>
  <c r="D793" i="32"/>
  <c r="E793" i="32" s="1"/>
  <c r="D672" i="32"/>
  <c r="E672" i="32" s="1"/>
  <c r="D670" i="32"/>
  <c r="E670" i="32" s="1"/>
  <c r="D668" i="32"/>
  <c r="D407" i="32"/>
  <c r="E407" i="32" s="1"/>
  <c r="D374" i="32"/>
  <c r="E374" i="32" s="1"/>
  <c r="D372" i="32"/>
  <c r="E372" i="32" s="1"/>
  <c r="D232" i="32"/>
  <c r="E232" i="32" s="1"/>
  <c r="D230" i="32"/>
  <c r="E230" i="32" s="1"/>
  <c r="D229" i="32"/>
  <c r="D231" i="32"/>
  <c r="E231" i="32" s="1"/>
  <c r="D264" i="32"/>
  <c r="E264" i="32" s="1"/>
  <c r="D265" i="32"/>
  <c r="E265" i="32" s="1"/>
  <c r="D233" i="32"/>
  <c r="E233" i="32" s="1"/>
  <c r="D236" i="32"/>
  <c r="E236" i="32" s="1"/>
  <c r="D234" i="32"/>
  <c r="E234" i="32" s="1"/>
  <c r="D205" i="32"/>
  <c r="E205" i="32" s="1"/>
  <c r="D204" i="32"/>
  <c r="E204" i="32" s="1"/>
  <c r="D203" i="32"/>
  <c r="E203" i="32" s="1"/>
  <c r="D202" i="32"/>
  <c r="E202" i="32" s="1"/>
  <c r="D201" i="32"/>
  <c r="E201" i="32" s="1"/>
  <c r="D200" i="32"/>
  <c r="E200" i="32" s="1"/>
  <c r="D199" i="32"/>
  <c r="E199" i="32" s="1"/>
  <c r="D198" i="32"/>
  <c r="E198" i="32" s="1"/>
  <c r="D197" i="32"/>
  <c r="E197" i="32" s="1"/>
  <c r="D196" i="32"/>
  <c r="D174" i="32"/>
  <c r="E174" i="32" s="1"/>
  <c r="D173" i="32"/>
  <c r="E173" i="32" s="1"/>
  <c r="D172" i="32"/>
  <c r="D167" i="32"/>
  <c r="E167" i="32" s="1"/>
  <c r="D166" i="32"/>
  <c r="E166" i="32" s="1"/>
  <c r="D165" i="32"/>
  <c r="F472" i="32"/>
  <c r="D100" i="32"/>
  <c r="E100" i="32" s="1"/>
  <c r="D99" i="32"/>
  <c r="E99" i="32" s="1"/>
  <c r="D49" i="32"/>
  <c r="E49" i="32" s="1"/>
  <c r="D52" i="32"/>
  <c r="E52" i="32" s="1"/>
  <c r="D57" i="32"/>
  <c r="E57" i="32" s="1"/>
  <c r="D54" i="32"/>
  <c r="D96" i="32"/>
  <c r="D48" i="32"/>
  <c r="E48" i="32" s="1"/>
  <c r="D47" i="32"/>
  <c r="E47" i="32" s="1"/>
  <c r="D46" i="32"/>
  <c r="E46" i="32" s="1"/>
  <c r="D43" i="32"/>
  <c r="E43" i="32" s="1"/>
  <c r="D51" i="32"/>
  <c r="D56" i="32"/>
  <c r="E56" i="32" s="1"/>
  <c r="D55" i="32"/>
  <c r="E55" i="32" s="1"/>
  <c r="D13" i="32"/>
  <c r="E13" i="32" s="1"/>
  <c r="D18" i="32"/>
  <c r="E18" i="32" s="1"/>
  <c r="D12" i="32"/>
  <c r="D45" i="32"/>
  <c r="D42" i="32"/>
  <c r="E42" i="32" s="1"/>
  <c r="D41" i="32"/>
  <c r="E41" i="32" s="1"/>
  <c r="D40" i="32"/>
  <c r="D21" i="32"/>
  <c r="E21" i="32" s="1"/>
  <c r="D17" i="32"/>
  <c r="D19" i="32"/>
  <c r="E19" i="32" s="1"/>
  <c r="D14" i="32"/>
  <c r="E14" i="32" s="1"/>
  <c r="F55" i="32"/>
  <c r="F54" i="32"/>
  <c r="C72" i="27"/>
  <c r="I62" i="27"/>
  <c r="F47" i="32"/>
  <c r="F42" i="32"/>
  <c r="F41" i="32"/>
  <c r="I48" i="27"/>
  <c r="I59" i="27" s="1"/>
  <c r="C59" i="27"/>
  <c r="C75" i="27" s="1"/>
  <c r="F196" i="32"/>
  <c r="F40" i="32"/>
  <c r="F464" i="32"/>
  <c r="F288" i="32"/>
  <c r="F263" i="32"/>
  <c r="F170" i="32"/>
  <c r="F793" i="32"/>
  <c r="F51" i="32"/>
  <c r="F57" i="32"/>
  <c r="F401" i="32"/>
  <c r="F403" i="32"/>
  <c r="F474" i="32"/>
  <c r="F350" i="32"/>
  <c r="F480" i="32"/>
  <c r="F404" i="32"/>
  <c r="F668" i="32"/>
  <c r="F672" i="32"/>
  <c r="F462" i="32"/>
  <c r="BD13" i="31"/>
  <c r="BG13" i="31" s="1"/>
  <c r="F722" i="32"/>
  <c r="F723" i="32" s="1"/>
  <c r="F771" i="32"/>
  <c r="F738" i="32"/>
  <c r="F739" i="32" s="1"/>
  <c r="F262" i="32"/>
  <c r="F400" i="32"/>
  <c r="F402" i="32"/>
  <c r="F475" i="32"/>
  <c r="F510" i="32"/>
  <c r="F670" i="32"/>
  <c r="I36" i="27" l="1"/>
  <c r="F75" i="27"/>
  <c r="I72" i="27"/>
  <c r="K72" i="27" s="1"/>
  <c r="F48" i="32"/>
  <c r="G48" i="32" s="1"/>
  <c r="H48" i="32" s="1"/>
  <c r="F45" i="32"/>
  <c r="F46" i="32"/>
  <c r="G46" i="32" s="1"/>
  <c r="H46" i="32" s="1"/>
  <c r="F352" i="32"/>
  <c r="G352" i="32" s="1"/>
  <c r="H352" i="32" s="1"/>
  <c r="F52" i="32"/>
  <c r="F50" i="32" s="1"/>
  <c r="D170" i="32"/>
  <c r="E170" i="32" s="1"/>
  <c r="G170" i="32" s="1"/>
  <c r="H170" i="32" s="1"/>
  <c r="P16" i="1"/>
  <c r="T16" i="1"/>
  <c r="F345" i="32"/>
  <c r="G345" i="32" s="1"/>
  <c r="H345" i="32" s="1"/>
  <c r="F465" i="32"/>
  <c r="G465" i="32" s="1"/>
  <c r="H465" i="32" s="1"/>
  <c r="F99" i="32"/>
  <c r="G99" i="32" s="1"/>
  <c r="H99" i="32" s="1"/>
  <c r="F266" i="32"/>
  <c r="G266" i="32" s="1"/>
  <c r="H266" i="32" s="1"/>
  <c r="F49" i="32"/>
  <c r="G49" i="32" s="1"/>
  <c r="H49" i="32" s="1"/>
  <c r="F441" i="32"/>
  <c r="F442" i="32" s="1"/>
  <c r="T18" i="1"/>
  <c r="G464" i="32"/>
  <c r="H464" i="32" s="1"/>
  <c r="F232" i="32"/>
  <c r="G232" i="32" s="1"/>
  <c r="H232" i="32" s="1"/>
  <c r="F233" i="32"/>
  <c r="G233" i="32" s="1"/>
  <c r="H233" i="32" s="1"/>
  <c r="F96" i="32"/>
  <c r="F173" i="32"/>
  <c r="F171" i="32" s="1"/>
  <c r="F100" i="32"/>
  <c r="G100" i="32" s="1"/>
  <c r="H100" i="32" s="1"/>
  <c r="D459" i="32"/>
  <c r="E459" i="32" s="1"/>
  <c r="E424" i="32"/>
  <c r="E426" i="32" s="1"/>
  <c r="G235" i="32"/>
  <c r="H235" i="32" s="1"/>
  <c r="G262" i="32"/>
  <c r="H262" i="32" s="1"/>
  <c r="F372" i="32"/>
  <c r="G372" i="32" s="1"/>
  <c r="H372" i="32" s="1"/>
  <c r="G400" i="32"/>
  <c r="H400" i="32" s="1"/>
  <c r="D168" i="32"/>
  <c r="E168" i="32" s="1"/>
  <c r="G475" i="32"/>
  <c r="H475" i="32" s="1"/>
  <c r="G403" i="32"/>
  <c r="H403" i="32" s="1"/>
  <c r="F168" i="32"/>
  <c r="G402" i="32"/>
  <c r="H402" i="32" s="1"/>
  <c r="G288" i="32"/>
  <c r="H288" i="32" s="1"/>
  <c r="G263" i="32"/>
  <c r="H263" i="32" s="1"/>
  <c r="G174" i="32"/>
  <c r="H174" i="32" s="1"/>
  <c r="D267" i="32"/>
  <c r="D290" i="32"/>
  <c r="E441" i="32"/>
  <c r="G166" i="32"/>
  <c r="H166" i="32" s="1"/>
  <c r="F164" i="32"/>
  <c r="G167" i="32"/>
  <c r="H167" i="32" s="1"/>
  <c r="G480" i="32"/>
  <c r="H480" i="32" s="1"/>
  <c r="G404" i="32"/>
  <c r="H404" i="32" s="1"/>
  <c r="G350" i="32"/>
  <c r="H350" i="32" s="1"/>
  <c r="G472" i="32"/>
  <c r="H472" i="32" s="1"/>
  <c r="E346" i="32"/>
  <c r="E354" i="32" s="1"/>
  <c r="D461" i="32"/>
  <c r="D473" i="32"/>
  <c r="D346" i="32"/>
  <c r="D354" i="32" s="1"/>
  <c r="F399" i="32"/>
  <c r="G399" i="32" s="1"/>
  <c r="H399" i="32" s="1"/>
  <c r="F370" i="32"/>
  <c r="G370" i="32" s="1"/>
  <c r="H370" i="32" s="1"/>
  <c r="F231" i="32"/>
  <c r="G231" i="32" s="1"/>
  <c r="H231" i="32" s="1"/>
  <c r="F791" i="32"/>
  <c r="F794" i="32" s="1"/>
  <c r="G793" i="32"/>
  <c r="H793" i="32" s="1"/>
  <c r="F755" i="32"/>
  <c r="F756" i="32" s="1"/>
  <c r="F770" i="32"/>
  <c r="F772" i="32" s="1"/>
  <c r="G771" i="32"/>
  <c r="H771" i="32" s="1"/>
  <c r="F666" i="32"/>
  <c r="G666" i="32" s="1"/>
  <c r="H666" i="32" s="1"/>
  <c r="F476" i="32"/>
  <c r="G476" i="32" s="1"/>
  <c r="H476" i="32" s="1"/>
  <c r="F477" i="32"/>
  <c r="G477" i="32" s="1"/>
  <c r="H477" i="32" s="1"/>
  <c r="D739" i="32"/>
  <c r="E738" i="32"/>
  <c r="D756" i="32"/>
  <c r="E755" i="32"/>
  <c r="D723" i="32"/>
  <c r="E722" i="32"/>
  <c r="D794" i="32"/>
  <c r="D772" i="32"/>
  <c r="E770" i="32"/>
  <c r="F507" i="32"/>
  <c r="G507" i="32" s="1"/>
  <c r="H507" i="32" s="1"/>
  <c r="F504" i="32"/>
  <c r="G504" i="32" s="1"/>
  <c r="H504" i="32" s="1"/>
  <c r="F511" i="32"/>
  <c r="F509" i="32" s="1"/>
  <c r="F503" i="32"/>
  <c r="G503" i="32" s="1"/>
  <c r="H503" i="32" s="1"/>
  <c r="F505" i="32"/>
  <c r="G505" i="32" s="1"/>
  <c r="H505" i="32" s="1"/>
  <c r="F502" i="32"/>
  <c r="G502" i="32" s="1"/>
  <c r="H502" i="32" s="1"/>
  <c r="D501" i="32"/>
  <c r="G510" i="32"/>
  <c r="H510" i="32" s="1"/>
  <c r="G672" i="32"/>
  <c r="H672" i="32" s="1"/>
  <c r="G670" i="32"/>
  <c r="H670" i="32" s="1"/>
  <c r="E668" i="32"/>
  <c r="D674" i="32"/>
  <c r="F473" i="32"/>
  <c r="E473" i="32"/>
  <c r="G474" i="32"/>
  <c r="H474" i="32" s="1"/>
  <c r="D478" i="32"/>
  <c r="F470" i="32"/>
  <c r="G470" i="32" s="1"/>
  <c r="H470" i="32" s="1"/>
  <c r="F469" i="32"/>
  <c r="G469" i="32" s="1"/>
  <c r="H469" i="32" s="1"/>
  <c r="F376" i="32"/>
  <c r="G376" i="32" s="1"/>
  <c r="H376" i="32" s="1"/>
  <c r="E461" i="32"/>
  <c r="G462" i="32"/>
  <c r="H462" i="32" s="1"/>
  <c r="F460" i="32"/>
  <c r="G460" i="32" s="1"/>
  <c r="H460" i="32" s="1"/>
  <c r="F424" i="32"/>
  <c r="F426" i="32" s="1"/>
  <c r="F396" i="32"/>
  <c r="G396" i="32" s="1"/>
  <c r="H396" i="32" s="1"/>
  <c r="F479" i="32"/>
  <c r="G479" i="32" s="1"/>
  <c r="H479" i="32" s="1"/>
  <c r="F398" i="32"/>
  <c r="F406" i="32"/>
  <c r="F463" i="32"/>
  <c r="G463" i="32" s="1"/>
  <c r="H463" i="32" s="1"/>
  <c r="F397" i="32"/>
  <c r="G397" i="32" s="1"/>
  <c r="H397" i="32" s="1"/>
  <c r="F395" i="32"/>
  <c r="G395" i="32" s="1"/>
  <c r="H395" i="32" s="1"/>
  <c r="G401" i="32"/>
  <c r="H401" i="32" s="1"/>
  <c r="D378" i="32"/>
  <c r="F374" i="32"/>
  <c r="E378" i="32"/>
  <c r="F348" i="32"/>
  <c r="F346" i="32" s="1"/>
  <c r="F344" i="32"/>
  <c r="G344" i="32" s="1"/>
  <c r="H344" i="32" s="1"/>
  <c r="F236" i="32"/>
  <c r="G236" i="32" s="1"/>
  <c r="H236" i="32" s="1"/>
  <c r="F56" i="32"/>
  <c r="G56" i="32" s="1"/>
  <c r="H56" i="32" s="1"/>
  <c r="F261" i="32"/>
  <c r="G261" i="32" s="1"/>
  <c r="H261" i="32" s="1"/>
  <c r="F234" i="32"/>
  <c r="G234" i="32" s="1"/>
  <c r="H234" i="32" s="1"/>
  <c r="F264" i="32"/>
  <c r="G264" i="32" s="1"/>
  <c r="H264" i="32" s="1"/>
  <c r="F260" i="32"/>
  <c r="G260" i="32" s="1"/>
  <c r="H260" i="32" s="1"/>
  <c r="E267" i="32"/>
  <c r="E290" i="32"/>
  <c r="E229" i="32"/>
  <c r="D238" i="32"/>
  <c r="F265" i="32"/>
  <c r="G265" i="32" s="1"/>
  <c r="H265" i="32" s="1"/>
  <c r="F286" i="32"/>
  <c r="F290" i="32" s="1"/>
  <c r="BE13" i="31"/>
  <c r="F43" i="32"/>
  <c r="BJ19" i="36"/>
  <c r="BT19" i="36" s="1"/>
  <c r="F229" i="32"/>
  <c r="F230" i="32"/>
  <c r="G230" i="32" s="1"/>
  <c r="H230" i="32" s="1"/>
  <c r="F97" i="32"/>
  <c r="G97" i="32" s="1"/>
  <c r="H97" i="32" s="1"/>
  <c r="F198" i="32"/>
  <c r="G198" i="32" s="1"/>
  <c r="H198" i="32" s="1"/>
  <c r="F201" i="32"/>
  <c r="G201" i="32" s="1"/>
  <c r="H201" i="32" s="1"/>
  <c r="F203" i="32"/>
  <c r="G203" i="32" s="1"/>
  <c r="H203" i="32" s="1"/>
  <c r="F205" i="32"/>
  <c r="G205" i="32" s="1"/>
  <c r="H205" i="32" s="1"/>
  <c r="E165" i="32"/>
  <c r="D164" i="32"/>
  <c r="E196" i="32"/>
  <c r="D207" i="32"/>
  <c r="F101" i="32"/>
  <c r="G101" i="32" s="1"/>
  <c r="H101" i="32" s="1"/>
  <c r="F197" i="32"/>
  <c r="G197" i="32" s="1"/>
  <c r="H197" i="32" s="1"/>
  <c r="F200" i="32"/>
  <c r="G200" i="32" s="1"/>
  <c r="H200" i="32" s="1"/>
  <c r="F199" i="32"/>
  <c r="G199" i="32" s="1"/>
  <c r="H199" i="32" s="1"/>
  <c r="F202" i="32"/>
  <c r="G202" i="32" s="1"/>
  <c r="H202" i="32" s="1"/>
  <c r="F204" i="32"/>
  <c r="G204" i="32" s="1"/>
  <c r="H204" i="32" s="1"/>
  <c r="D171" i="32"/>
  <c r="E172" i="32"/>
  <c r="G47" i="32"/>
  <c r="H47" i="32" s="1"/>
  <c r="F21" i="32"/>
  <c r="G21" i="32" s="1"/>
  <c r="H21" i="32" s="1"/>
  <c r="D44" i="32"/>
  <c r="F12" i="32"/>
  <c r="F11" i="32" s="1"/>
  <c r="G55" i="32"/>
  <c r="H55" i="32" s="1"/>
  <c r="E51" i="32"/>
  <c r="D50" i="32"/>
  <c r="E96" i="32"/>
  <c r="F53" i="32"/>
  <c r="F17" i="32"/>
  <c r="F16" i="32" s="1"/>
  <c r="D53" i="32"/>
  <c r="E54" i="32"/>
  <c r="G57" i="32"/>
  <c r="H57" i="32" s="1"/>
  <c r="D39" i="32"/>
  <c r="F39" i="32"/>
  <c r="G18" i="32"/>
  <c r="H18" i="32" s="1"/>
  <c r="G41" i="32"/>
  <c r="H41" i="32" s="1"/>
  <c r="E45" i="32"/>
  <c r="E44" i="32" s="1"/>
  <c r="G14" i="32"/>
  <c r="H14" i="32" s="1"/>
  <c r="G19" i="32"/>
  <c r="H19" i="32" s="1"/>
  <c r="E17" i="32"/>
  <c r="D16" i="32"/>
  <c r="E40" i="32"/>
  <c r="G42" i="32"/>
  <c r="H42" i="32" s="1"/>
  <c r="D11" i="32"/>
  <c r="E12" i="32"/>
  <c r="E11" i="32" s="1"/>
  <c r="G13" i="32"/>
  <c r="H13" i="32" s="1"/>
  <c r="J22" i="27"/>
  <c r="K22" i="27" s="1"/>
  <c r="K59" i="27"/>
  <c r="K12" i="18"/>
  <c r="I12" i="18"/>
  <c r="O12" i="18"/>
  <c r="M12" i="18"/>
  <c r="BJ18" i="36"/>
  <c r="BT18" i="36" s="1"/>
  <c r="J8" i="27"/>
  <c r="K8" i="27" s="1"/>
  <c r="I75" i="27" l="1"/>
  <c r="BJ26" i="36"/>
  <c r="BT26" i="36" s="1"/>
  <c r="BJ15" i="36"/>
  <c r="BT15" i="36" s="1"/>
  <c r="F44" i="32"/>
  <c r="F59" i="32" s="1"/>
  <c r="G52" i="32"/>
  <c r="H52" i="32" s="1"/>
  <c r="F459" i="32"/>
  <c r="G459" i="32" s="1"/>
  <c r="H459" i="32" s="1"/>
  <c r="J33" i="27"/>
  <c r="K33" i="27" s="1"/>
  <c r="BJ44" i="36"/>
  <c r="BJ13" i="36"/>
  <c r="BT13" i="36" s="1"/>
  <c r="G441" i="32"/>
  <c r="H441" i="32" s="1"/>
  <c r="CC30" i="31"/>
  <c r="CC31" i="31" s="1"/>
  <c r="BJ12" i="36"/>
  <c r="BT12" i="36" s="1"/>
  <c r="G173" i="32"/>
  <c r="H173" i="32" s="1"/>
  <c r="BJ16" i="36"/>
  <c r="BT16" i="36" s="1"/>
  <c r="F407" i="32"/>
  <c r="G407" i="32" s="1"/>
  <c r="H407" i="32" s="1"/>
  <c r="F466" i="32"/>
  <c r="G466" i="32" s="1"/>
  <c r="H466" i="32" s="1"/>
  <c r="G168" i="32"/>
  <c r="H168" i="32" s="1"/>
  <c r="F176" i="32"/>
  <c r="E442" i="32"/>
  <c r="G473" i="32"/>
  <c r="H473" i="32" s="1"/>
  <c r="F674" i="32"/>
  <c r="E739" i="32"/>
  <c r="G739" i="32" s="1"/>
  <c r="H739" i="32" s="1"/>
  <c r="G738" i="32"/>
  <c r="H738" i="32" s="1"/>
  <c r="E772" i="32"/>
  <c r="G772" i="32" s="1"/>
  <c r="H772" i="32" s="1"/>
  <c r="G770" i="32"/>
  <c r="H770" i="32" s="1"/>
  <c r="E723" i="32"/>
  <c r="G723" i="32" s="1"/>
  <c r="H723" i="32" s="1"/>
  <c r="G722" i="32"/>
  <c r="H722" i="32" s="1"/>
  <c r="E756" i="32"/>
  <c r="G756" i="32" s="1"/>
  <c r="H756" i="32" s="1"/>
  <c r="G755" i="32"/>
  <c r="H755" i="32" s="1"/>
  <c r="F501" i="32"/>
  <c r="F500" i="32" s="1"/>
  <c r="F513" i="32" s="1"/>
  <c r="D500" i="32"/>
  <c r="G668" i="32"/>
  <c r="H668" i="32" s="1"/>
  <c r="E674" i="32"/>
  <c r="F378" i="32"/>
  <c r="G378" i="32" s="1"/>
  <c r="H378" i="32" s="1"/>
  <c r="G424" i="32"/>
  <c r="H424" i="32" s="1"/>
  <c r="F394" i="32"/>
  <c r="G426" i="32"/>
  <c r="H426" i="32" s="1"/>
  <c r="F478" i="32"/>
  <c r="E478" i="32"/>
  <c r="E482" i="32" s="1"/>
  <c r="D482" i="32"/>
  <c r="BE12" i="31"/>
  <c r="G374" i="32"/>
  <c r="H374" i="32" s="1"/>
  <c r="F354" i="32"/>
  <c r="G354" i="32" s="1"/>
  <c r="H354" i="32" s="1"/>
  <c r="G348" i="32"/>
  <c r="G346" i="32" s="1"/>
  <c r="H346" i="32" s="1"/>
  <c r="BJ17" i="36"/>
  <c r="BT17" i="36" s="1"/>
  <c r="F238" i="32"/>
  <c r="G229" i="32"/>
  <c r="H229" i="32" s="1"/>
  <c r="E238" i="32"/>
  <c r="G290" i="32"/>
  <c r="H290" i="32" s="1"/>
  <c r="F267" i="32"/>
  <c r="G267" i="32" s="1"/>
  <c r="H267" i="32" s="1"/>
  <c r="G286" i="32"/>
  <c r="H286" i="32" s="1"/>
  <c r="F207" i="32"/>
  <c r="G172" i="32"/>
  <c r="E171" i="32"/>
  <c r="D176" i="32"/>
  <c r="E207" i="32"/>
  <c r="G196" i="32"/>
  <c r="H196" i="32" s="1"/>
  <c r="G165" i="32"/>
  <c r="H165" i="32" s="1"/>
  <c r="E164" i="32"/>
  <c r="F98" i="32"/>
  <c r="F103" i="32" s="1"/>
  <c r="E53" i="32"/>
  <c r="G53" i="32" s="1"/>
  <c r="H53" i="32" s="1"/>
  <c r="G54" i="32"/>
  <c r="H54" i="32" s="1"/>
  <c r="G96" i="32"/>
  <c r="H96" i="32" s="1"/>
  <c r="E50" i="32"/>
  <c r="G50" i="32" s="1"/>
  <c r="H50" i="32" s="1"/>
  <c r="G51" i="32"/>
  <c r="H51" i="32" s="1"/>
  <c r="G45" i="32"/>
  <c r="H45" i="32" s="1"/>
  <c r="D23" i="32"/>
  <c r="G12" i="32"/>
  <c r="H12" i="32" s="1"/>
  <c r="D59" i="32"/>
  <c r="G40" i="32"/>
  <c r="H40" i="32" s="1"/>
  <c r="E39" i="32"/>
  <c r="G43" i="32"/>
  <c r="H43" i="32" s="1"/>
  <c r="G17" i="32"/>
  <c r="H17" i="32" s="1"/>
  <c r="E16" i="32"/>
  <c r="G16" i="32" s="1"/>
  <c r="H16" i="32" s="1"/>
  <c r="F23" i="32"/>
  <c r="G11" i="32"/>
  <c r="H11" i="32" s="1"/>
  <c r="BJ11" i="36"/>
  <c r="BT11" i="36" s="1"/>
  <c r="K14" i="18"/>
  <c r="BJ23" i="36"/>
  <c r="BT23" i="36" s="1"/>
  <c r="J20" i="27"/>
  <c r="K20" i="27" s="1"/>
  <c r="BJ27" i="36"/>
  <c r="BT27" i="36" s="1"/>
  <c r="BJ14" i="36" l="1"/>
  <c r="BT14" i="36" s="1"/>
  <c r="G44" i="32"/>
  <c r="H44" i="32" s="1"/>
  <c r="C501" i="32"/>
  <c r="G442" i="32"/>
  <c r="H442" i="32" s="1"/>
  <c r="BJ28" i="36"/>
  <c r="BT28" i="36" s="1"/>
  <c r="BJ10" i="36"/>
  <c r="BT10" i="36" s="1"/>
  <c r="BJ9" i="36"/>
  <c r="BT9" i="36" s="1"/>
  <c r="G674" i="32"/>
  <c r="H674" i="32" s="1"/>
  <c r="F461" i="32"/>
  <c r="F482" i="32" s="1"/>
  <c r="F405" i="32"/>
  <c r="F408" i="32" s="1"/>
  <c r="G238" i="32"/>
  <c r="H238" i="32" s="1"/>
  <c r="I14" i="18"/>
  <c r="H348" i="32"/>
  <c r="G478" i="32"/>
  <c r="H478" i="32" s="1"/>
  <c r="G207" i="32"/>
  <c r="H207" i="32" s="1"/>
  <c r="G164" i="32"/>
  <c r="H164" i="32" s="1"/>
  <c r="E176" i="32"/>
  <c r="G176" i="32" s="1"/>
  <c r="H176" i="32" s="1"/>
  <c r="G171" i="32"/>
  <c r="H171" i="32" s="1"/>
  <c r="H172" i="32"/>
  <c r="G39" i="32"/>
  <c r="H39" i="32" s="1"/>
  <c r="E59" i="32"/>
  <c r="G59" i="32" s="1"/>
  <c r="H59" i="32" s="1"/>
  <c r="E23" i="32"/>
  <c r="G23" i="32" s="1"/>
  <c r="H23" i="32" s="1"/>
  <c r="I27" i="18"/>
  <c r="G43" i="18" s="1"/>
  <c r="M43" i="18" s="1"/>
  <c r="BD12" i="31"/>
  <c r="BG12" i="31" s="1"/>
  <c r="BJ35" i="36"/>
  <c r="BT35" i="36" s="1"/>
  <c r="BJ36" i="36"/>
  <c r="BT36" i="36" s="1"/>
  <c r="I31" i="18"/>
  <c r="G47" i="18" s="1"/>
  <c r="M47" i="18" s="1"/>
  <c r="BJ38" i="36"/>
  <c r="BT38" i="36" s="1"/>
  <c r="I29" i="18"/>
  <c r="G45" i="18" s="1"/>
  <c r="M45" i="18" s="1"/>
  <c r="I28" i="18"/>
  <c r="G44" i="18" s="1"/>
  <c r="M44" i="18" s="1"/>
  <c r="H63" i="1" l="1"/>
  <c r="C500" i="32"/>
  <c r="C513" i="32" s="1"/>
  <c r="E501" i="32"/>
  <c r="I13" i="18"/>
  <c r="G461" i="32"/>
  <c r="H461" i="32" s="1"/>
  <c r="M13" i="18"/>
  <c r="I26" i="18"/>
  <c r="G42" i="18" s="1"/>
  <c r="M42" i="18" s="1"/>
  <c r="M50" i="18" s="1"/>
  <c r="BJ37" i="36"/>
  <c r="BT37" i="36" s="1"/>
  <c r="BJ21" i="36"/>
  <c r="BT21" i="36" s="1"/>
  <c r="BJ34" i="36"/>
  <c r="BT34" i="36" s="1"/>
  <c r="G501" i="32" l="1"/>
  <c r="H501" i="32" s="1"/>
  <c r="E500" i="32"/>
  <c r="G500" i="32" s="1"/>
  <c r="H500" i="32" s="1"/>
  <c r="BJ8" i="36"/>
  <c r="BT8" i="36" s="1"/>
  <c r="K13" i="18"/>
  <c r="O13" i="18"/>
  <c r="M15" i="18"/>
  <c r="I11" i="18"/>
  <c r="K11" i="18"/>
  <c r="K15" i="18" l="1"/>
  <c r="K16" i="18"/>
  <c r="I15" i="18"/>
  <c r="I16" i="18"/>
  <c r="O16" i="18"/>
  <c r="M16" i="18"/>
  <c r="O15" i="18"/>
  <c r="BJ29" i="36" l="1"/>
  <c r="BT29" i="36" s="1"/>
  <c r="BJ45" i="36" l="1"/>
  <c r="BT45" i="36" s="1"/>
  <c r="D98" i="32"/>
  <c r="D103" i="32" s="1"/>
  <c r="E98" i="32" l="1"/>
  <c r="E103" i="32" s="1"/>
  <c r="G103" i="32" s="1"/>
  <c r="G98" i="32" l="1"/>
  <c r="H98" i="32" s="1"/>
  <c r="H103" i="32"/>
  <c r="A5" i="31" l="1"/>
  <c r="D406" i="32" l="1"/>
  <c r="D398" i="32" l="1"/>
  <c r="E398" i="32" s="1"/>
  <c r="E394" i="32" s="1"/>
  <c r="G394" i="32" s="1"/>
  <c r="H394" i="32" s="1"/>
  <c r="D511" i="32"/>
  <c r="D509" i="32" s="1"/>
  <c r="D513" i="32" s="1"/>
  <c r="E406" i="32"/>
  <c r="D405" i="32"/>
  <c r="D408" i="32" s="1"/>
  <c r="D394" i="32" l="1"/>
  <c r="G398" i="32"/>
  <c r="H398" i="32" s="1"/>
  <c r="E511" i="32"/>
  <c r="E509" i="32" s="1"/>
  <c r="G406" i="32"/>
  <c r="E405" i="32"/>
  <c r="E408" i="32" s="1"/>
  <c r="G408" i="32" s="1"/>
  <c r="H408" i="32" s="1"/>
  <c r="N57" i="1" l="1"/>
  <c r="W57" i="1" s="1"/>
  <c r="N53" i="1"/>
  <c r="W53" i="1" s="1"/>
  <c r="N49" i="1"/>
  <c r="W49" i="1" s="1"/>
  <c r="N45" i="1"/>
  <c r="W45" i="1" s="1"/>
  <c r="N41" i="1"/>
  <c r="N56" i="1"/>
  <c r="W56" i="1" s="1"/>
  <c r="N52" i="1"/>
  <c r="W52" i="1" s="1"/>
  <c r="N48" i="1"/>
  <c r="W48" i="1" s="1"/>
  <c r="N44" i="1"/>
  <c r="W44" i="1" s="1"/>
  <c r="N62" i="1"/>
  <c r="N58" i="1" s="1"/>
  <c r="W58" i="1" s="1"/>
  <c r="N55" i="1"/>
  <c r="W55" i="1" s="1"/>
  <c r="N51" i="1"/>
  <c r="W51" i="1" s="1"/>
  <c r="N47" i="1"/>
  <c r="W47" i="1" s="1"/>
  <c r="N43" i="1"/>
  <c r="W43" i="1" s="1"/>
  <c r="N59" i="1"/>
  <c r="W59" i="1" s="1"/>
  <c r="N54" i="1"/>
  <c r="W54" i="1" s="1"/>
  <c r="N50" i="1"/>
  <c r="W50" i="1" s="1"/>
  <c r="N46" i="1"/>
  <c r="W46" i="1" s="1"/>
  <c r="N42" i="1"/>
  <c r="W42" i="1" s="1"/>
  <c r="G511" i="32"/>
  <c r="H511" i="32" s="1"/>
  <c r="M14" i="18"/>
  <c r="E513" i="32"/>
  <c r="G513" i="32" s="1"/>
  <c r="H513" i="32" s="1"/>
  <c r="G509" i="32"/>
  <c r="H509" i="32" s="1"/>
  <c r="H406" i="32"/>
  <c r="G405" i="32"/>
  <c r="H405" i="32" s="1"/>
  <c r="W41" i="1" l="1"/>
  <c r="W60" i="1" s="1"/>
  <c r="N60" i="1"/>
  <c r="N63" i="1" s="1"/>
  <c r="I32" i="18"/>
  <c r="G48" i="18" s="1"/>
  <c r="M48" i="18" s="1"/>
  <c r="I30" i="18"/>
  <c r="G46" i="18" s="1"/>
  <c r="M46" i="18" s="1"/>
  <c r="O14" i="18"/>
  <c r="R53" i="1" l="1"/>
  <c r="R45" i="1"/>
  <c r="R58" i="1"/>
  <c r="R50" i="1"/>
  <c r="R59" i="1"/>
  <c r="R51" i="1"/>
  <c r="R43" i="1"/>
  <c r="R56" i="1"/>
  <c r="R48" i="1"/>
  <c r="R55" i="1"/>
  <c r="R47" i="1"/>
  <c r="R52" i="1"/>
  <c r="R44" i="1"/>
  <c r="R57" i="1"/>
  <c r="R49" i="1"/>
  <c r="R41" i="1"/>
  <c r="R54" i="1"/>
  <c r="R46" i="1"/>
  <c r="R42" i="1"/>
  <c r="R60" i="1" l="1"/>
  <c r="C791" i="32"/>
  <c r="T14" i="1" l="1"/>
  <c r="P14" i="1"/>
  <c r="E791" i="32"/>
  <c r="C794" i="32"/>
  <c r="P20" i="1" l="1"/>
  <c r="E794" i="32"/>
  <c r="G794" i="32" s="1"/>
  <c r="H794" i="32" s="1"/>
  <c r="G791" i="32"/>
  <c r="H791" i="32" s="1"/>
  <c r="M11" i="18" l="1"/>
  <c r="O11" i="18"/>
  <c r="O8" i="15"/>
  <c r="O10" i="15" s="1"/>
  <c r="O12" i="15" s="1"/>
  <c r="O13" i="15" s="1"/>
  <c r="O14" i="15" s="1"/>
  <c r="E36" i="15" s="1"/>
  <c r="O20" i="18" l="1"/>
  <c r="O27" i="18" s="1"/>
  <c r="B4" i="10"/>
  <c r="B14" i="10" s="1"/>
  <c r="B16" i="10" s="1"/>
  <c r="D16" i="10" s="1"/>
  <c r="O15" i="15"/>
  <c r="O26" i="15" s="1"/>
  <c r="E39" i="15" s="1"/>
  <c r="O32" i="18" l="1"/>
  <c r="M27" i="18"/>
  <c r="O43" i="18" s="1"/>
  <c r="M31" i="18"/>
  <c r="O47" i="18" s="1"/>
  <c r="O26" i="18"/>
  <c r="M29" i="18"/>
  <c r="O45" i="18" s="1"/>
  <c r="O30" i="18"/>
  <c r="O29" i="18"/>
  <c r="M30" i="18"/>
  <c r="O46" i="18" s="1"/>
  <c r="O19" i="18"/>
  <c r="M26" i="18"/>
  <c r="O42" i="18" s="1"/>
  <c r="O28" i="18"/>
  <c r="M32" i="18"/>
  <c r="O48" i="18" s="1"/>
  <c r="M28" i="18"/>
  <c r="O44" i="18" s="1"/>
  <c r="O31" i="18"/>
  <c r="O18" i="18"/>
  <c r="O28" i="15"/>
  <c r="E38" i="15" s="1"/>
  <c r="O23" i="15"/>
  <c r="E37" i="15" s="1"/>
  <c r="O18" i="15"/>
  <c r="O20" i="15" s="1"/>
  <c r="O49" i="18" l="1"/>
  <c r="O33" i="18"/>
  <c r="M33" i="18"/>
  <c r="O27" i="15"/>
  <c r="C34" i="15"/>
</calcChain>
</file>

<file path=xl/sharedStrings.xml><?xml version="1.0" encoding="utf-8"?>
<sst xmlns="http://schemas.openxmlformats.org/spreadsheetml/2006/main" count="4226" uniqueCount="2118">
  <si>
    <t>1. Tiền</t>
  </si>
  <si>
    <t>4. Excess of contract work-in-progress</t>
  </si>
  <si>
    <t>8. Excess of progress billings</t>
  </si>
  <si>
    <t xml:space="preserve"> - In which, interest payable:</t>
  </si>
  <si>
    <t>111c</t>
  </si>
  <si>
    <t>141a</t>
  </si>
  <si>
    <t>141b</t>
  </si>
  <si>
    <t>141c</t>
  </si>
  <si>
    <t>141d</t>
  </si>
  <si>
    <t>141e</t>
  </si>
  <si>
    <t>141f</t>
  </si>
  <si>
    <t>141g</t>
  </si>
  <si>
    <t>131d</t>
  </si>
  <si>
    <t>331d</t>
  </si>
  <si>
    <t>136d</t>
  </si>
  <si>
    <t>3388n</t>
  </si>
  <si>
    <t>338d</t>
  </si>
  <si>
    <t>3. Doanh thu thuần bán hàng</t>
  </si>
  <si>
    <t>5. Lợi nhuận gộp về bán hàng</t>
  </si>
  <si>
    <t>ASSETS</t>
  </si>
  <si>
    <t>1. Cash</t>
  </si>
  <si>
    <t>2. Cash equivalents</t>
  </si>
  <si>
    <t>II. Short-term investments</t>
  </si>
  <si>
    <t>1. Short-term investments</t>
  </si>
  <si>
    <t>6. Provision for doubtful debts</t>
  </si>
  <si>
    <t>IV. Inventories</t>
  </si>
  <si>
    <t>1. Inventories</t>
  </si>
  <si>
    <t>2. Provision for inventories</t>
  </si>
  <si>
    <t>V. Other current assets</t>
  </si>
  <si>
    <t>4. Provision for doubtful debts</t>
  </si>
  <si>
    <t>II. Fixed assets</t>
  </si>
  <si>
    <t>1. Tangible fixed assets</t>
  </si>
  <si>
    <t>3. Intangible fixed assets</t>
  </si>
  <si>
    <t>2. Finance lease fixed assets</t>
  </si>
  <si>
    <t>IV. Long- term investments</t>
  </si>
  <si>
    <t>1. Investment in subsidiaries</t>
  </si>
  <si>
    <t>2. Investments in associates, joint- ventures</t>
  </si>
  <si>
    <t>4. Provision for  diminution in the value</t>
  </si>
  <si>
    <t>V. Other long- term assets</t>
  </si>
  <si>
    <t>3. Other long- term assets</t>
  </si>
  <si>
    <t>TOTAL ASSETS</t>
  </si>
  <si>
    <t>RESOURCES</t>
  </si>
  <si>
    <t>A. LIABILITIES</t>
  </si>
  <si>
    <t>I. Current liabilities</t>
  </si>
  <si>
    <t>3. Advances from customers</t>
  </si>
  <si>
    <t xml:space="preserve">4. Taxes payable to State Treasury </t>
  </si>
  <si>
    <t>3. Other long- term investments</t>
  </si>
  <si>
    <t>9. Other payables</t>
  </si>
  <si>
    <t>II. Long- term borrowings and liabilities</t>
  </si>
  <si>
    <t>5. Deferred tax liabilities</t>
  </si>
  <si>
    <t>B. EQUITY</t>
  </si>
  <si>
    <t>I. Equity</t>
  </si>
  <si>
    <t>1. Contributed capital</t>
  </si>
  <si>
    <t>2. Capital surplus</t>
  </si>
  <si>
    <t>3. Treasury stocks</t>
  </si>
  <si>
    <t>4. Differences upon asset revaluation</t>
  </si>
  <si>
    <t>7. Financial reserves</t>
  </si>
  <si>
    <t>8. Other equity funds</t>
  </si>
  <si>
    <t>9. Retained profits/(accumulated losses)</t>
  </si>
  <si>
    <t>BALANCE SHEET</t>
  </si>
  <si>
    <t>As at 31 December 2005</t>
  </si>
  <si>
    <t>Note</t>
  </si>
  <si>
    <t>Opening</t>
  </si>
  <si>
    <t>Closing</t>
  </si>
  <si>
    <t>This year</t>
  </si>
  <si>
    <t>Last year</t>
  </si>
  <si>
    <t>Director</t>
  </si>
  <si>
    <t>Chief Accountant</t>
  </si>
  <si>
    <t>Prepared by</t>
  </si>
  <si>
    <t>INCOME STATEMENT</t>
  </si>
  <si>
    <t xml:space="preserve">    of long- term investments</t>
  </si>
  <si>
    <t xml:space="preserve"> - Cost</t>
  </si>
  <si>
    <t>3. Other current assets</t>
  </si>
  <si>
    <t>Year 2005</t>
  </si>
  <si>
    <t>…, … Febuary 2006</t>
  </si>
  <si>
    <t>CASH FLOW STATEMENT</t>
  </si>
  <si>
    <t>Direct method</t>
  </si>
  <si>
    <t>Name of Director</t>
  </si>
  <si>
    <t>Name of Chief Acc</t>
  </si>
  <si>
    <t>ABC JSC</t>
  </si>
  <si>
    <t>XYZ street, Hanoi</t>
  </si>
  <si>
    <t>Tên tài khoản</t>
  </si>
  <si>
    <t>for the fiscal year ended 31 December 2005</t>
  </si>
  <si>
    <t>Lợi nhuận kế toán trước thuế</t>
  </si>
  <si>
    <t>Thuyết minh</t>
  </si>
  <si>
    <t>Financial Statements</t>
  </si>
  <si>
    <t>Công ty có các đơn vị trực thuộc gồm:</t>
  </si>
  <si>
    <t>Chợ Trung tâm Nông sản Thanh Bình</t>
  </si>
  <si>
    <t>Siêu thị Cần Thơ</t>
  </si>
  <si>
    <t>2. Provision for diminution in the value</t>
  </si>
  <si>
    <t>III. Accounts receivable-short-term</t>
  </si>
  <si>
    <t>1. Accounts receivable- trade</t>
  </si>
  <si>
    <t>2. Prepayments of suppliers</t>
  </si>
  <si>
    <t>3. Inter-company receivable</t>
  </si>
  <si>
    <t>5. Other receivables</t>
  </si>
  <si>
    <t>1. Short- term prepayments</t>
  </si>
  <si>
    <t>2. Taxes receivable</t>
  </si>
  <si>
    <t>I. Accounts receivable-long-term</t>
  </si>
  <si>
    <t>1. Accounts receivable- long-trade</t>
  </si>
  <si>
    <t>2. Inter-company receivable</t>
  </si>
  <si>
    <t>3. Other receivable</t>
  </si>
  <si>
    <t xml:space="preserve"> - Accumulated depreciation</t>
  </si>
  <si>
    <t>III. Investment property</t>
  </si>
  <si>
    <t>1. Long- term prepayments</t>
  </si>
  <si>
    <t>2. Deferred tax assets</t>
  </si>
  <si>
    <t>1. Short-term borrowings and liabilities</t>
  </si>
  <si>
    <t>2. Accounts payable-trade</t>
  </si>
  <si>
    <t>5. Payables to employees</t>
  </si>
  <si>
    <t>6. Accrued expenses</t>
  </si>
  <si>
    <t>7. Inter-company payables</t>
  </si>
  <si>
    <t>1. Accounts payables-trade</t>
  </si>
  <si>
    <t>2. Inter-company payables</t>
  </si>
  <si>
    <t>3. Other long-term liabilities</t>
  </si>
  <si>
    <t>4. Long-term borrowings and liabilities</t>
  </si>
  <si>
    <t>5. Foreign exchange differences</t>
  </si>
  <si>
    <t>6. Investments and development funds</t>
  </si>
  <si>
    <t>II. Other sources and funds</t>
  </si>
  <si>
    <t>2. Management reserves</t>
  </si>
  <si>
    <t>3. Reserves to form fixed assets</t>
  </si>
  <si>
    <t>TOTAL RESOURCES</t>
  </si>
  <si>
    <t>ITEMS</t>
  </si>
  <si>
    <t>1. Total revenue</t>
  </si>
  <si>
    <t>2. Sales reductions</t>
  </si>
  <si>
    <t xml:space="preserve"> - Return inwards</t>
  </si>
  <si>
    <t xml:space="preserve"> - Trade discounts</t>
  </si>
  <si>
    <t>3. Net sales</t>
  </si>
  <si>
    <t xml:space="preserve">    from provision of goods or services</t>
  </si>
  <si>
    <t>4. Cost of sales</t>
  </si>
  <si>
    <t>5. Gross profit/ loss</t>
  </si>
  <si>
    <t>6. Income from financial activities</t>
  </si>
  <si>
    <t>7. Financial expenses</t>
  </si>
  <si>
    <t>8. Selling expenses</t>
  </si>
  <si>
    <t>9. General and administrative expenses</t>
  </si>
  <si>
    <t>10. Net profit from operating activities</t>
  </si>
  <si>
    <t>11. Other income</t>
  </si>
  <si>
    <t>12. Other expenses</t>
  </si>
  <si>
    <t>13. Other profits</t>
  </si>
  <si>
    <t>14. Profits/ (loss) before tax</t>
  </si>
  <si>
    <t>15. Corporate income tax</t>
  </si>
  <si>
    <t>16. Profits/ (loss) after tax</t>
  </si>
  <si>
    <t>Items</t>
  </si>
  <si>
    <t>I. Cash flows from operating activities</t>
  </si>
  <si>
    <t xml:space="preserve">Cash received from sales of goods and services </t>
  </si>
  <si>
    <t>Cash paid to suppliers</t>
  </si>
  <si>
    <t>Cash paid to employees</t>
  </si>
  <si>
    <t>Interest paid</t>
  </si>
  <si>
    <t>Corporate income tax paid</t>
  </si>
  <si>
    <t>Other cash inflows from operating activities</t>
  </si>
  <si>
    <t>Other cash outflows from operating activities</t>
  </si>
  <si>
    <t>II</t>
  </si>
  <si>
    <t>II. Cash flows from investing activities</t>
  </si>
  <si>
    <t>Cash paid for purchase or construction of fixed assets or other long-term assets</t>
  </si>
  <si>
    <t>Proceeds from disposal of fixed assets or other long-term assets</t>
  </si>
  <si>
    <t>Cash paid for purchase or borrowing of others' loans</t>
  </si>
  <si>
    <t>- Cổ tức, lợi nhuận đã chia</t>
  </si>
  <si>
    <t>Proceeds from sale or lending of others' loans</t>
  </si>
  <si>
    <t>Investments in other entities</t>
  </si>
  <si>
    <t>Withdrawals of investments in other entities</t>
  </si>
  <si>
    <t>Proceeds from loan interest, dividends and shared profits</t>
  </si>
  <si>
    <t>III. Cash flows from financing activities</t>
  </si>
  <si>
    <t>Proceeds from share issuance, receipt of capital contribution</t>
  </si>
  <si>
    <t>Payments for share returns to shareholders and buy back</t>
  </si>
  <si>
    <t>Receipts from short term and long term loans</t>
  </si>
  <si>
    <t>Payments of loan principals</t>
  </si>
  <si>
    <t>Finance lease repayments</t>
  </si>
  <si>
    <t>Tài sản tài chính</t>
  </si>
  <si>
    <t>Rủi ro thanh khoản</t>
  </si>
  <si>
    <t>Tổng cộng</t>
  </si>
  <si>
    <t>Dividends and profits paid to share owners</t>
  </si>
  <si>
    <t>Net cash flows in the period</t>
  </si>
  <si>
    <t>Cash and cash equivalents - opening balance</t>
  </si>
  <si>
    <t>Impact of foreign exchange differences</t>
  </si>
  <si>
    <t>Cash and cash equivalents - closing balance</t>
  </si>
  <si>
    <t>Indirect method</t>
  </si>
  <si>
    <t>1. Profits before tax</t>
  </si>
  <si>
    <t>2. Adjustments for the followings:</t>
  </si>
  <si>
    <t>+  Depreciation of fixed assets</t>
  </si>
  <si>
    <t>+  Provisions</t>
  </si>
  <si>
    <t>-  (Profits)/loss from unrealized foreign exchange conversions</t>
  </si>
  <si>
    <t>-  (Profits)/loss from investing activities</t>
  </si>
  <si>
    <t>+  Interest payable</t>
  </si>
  <si>
    <t>24/04/2006</t>
  </si>
  <si>
    <t>3. Profits/ (loss) from operating activities before impact of current assets</t>
  </si>
  <si>
    <t>(Increase)/Decrease of receivables</t>
  </si>
  <si>
    <t>(Increase)/Decrease of inventory</t>
  </si>
  <si>
    <t>(Increase)/Decrease of payables</t>
  </si>
  <si>
    <t>(excluding interest and corporate income tax payable)</t>
  </si>
  <si>
    <t>(Increase)/Decrease of prepaid expenses</t>
  </si>
  <si>
    <t>Loan interest paid</t>
  </si>
  <si>
    <t>Other income from operating activities</t>
  </si>
  <si>
    <t>Other expenses for operating activities</t>
  </si>
  <si>
    <t>A.  CURRENT ASSETS</t>
  </si>
  <si>
    <t>I. Cash and cash equivalents</t>
  </si>
  <si>
    <t>B. LONG-TERM ASSETS</t>
  </si>
  <si>
    <t>Cash</t>
  </si>
  <si>
    <t>Cash in hand</t>
  </si>
  <si>
    <t>Cash at banks</t>
  </si>
  <si>
    <t>Cash in transit</t>
  </si>
  <si>
    <t>Total</t>
  </si>
  <si>
    <t>Short-term receivables</t>
  </si>
  <si>
    <t>Advance payment to suppliers</t>
  </si>
  <si>
    <t>Internal receivables</t>
  </si>
  <si>
    <t xml:space="preserve"> - Others</t>
  </si>
  <si>
    <t>vô hình khác</t>
  </si>
  <si>
    <t>* Inventory on mortgage for loans</t>
  </si>
  <si>
    <t xml:space="preserve"> </t>
  </si>
  <si>
    <t>Ng­êi thùc hiÖn</t>
  </si>
  <si>
    <t>Ong ThÕ §øc</t>
  </si>
  <si>
    <t>Ngµy thùc hiÖn</t>
  </si>
  <si>
    <t>I</t>
  </si>
  <si>
    <t>¦íc l­îng ban ®Çu vÒ tÝnh träng yÕu</t>
  </si>
  <si>
    <t>Tû lÖ</t>
  </si>
  <si>
    <t>Kú tr­íc</t>
  </si>
  <si>
    <t>Kú nµy</t>
  </si>
  <si>
    <t>Stt</t>
  </si>
  <si>
    <t>ChØ tiªu</t>
  </si>
  <si>
    <t>Tèi thiÓu</t>
  </si>
  <si>
    <t>Tèi ®a</t>
  </si>
  <si>
    <t>LN tr­íc thuÕ</t>
  </si>
  <si>
    <t>Nî ng¾n h¹n</t>
  </si>
  <si>
    <t>Tæng sè tµi s¶n</t>
  </si>
  <si>
    <t>Tæng gi¸ trÞ tµi s¶n khi tÝnh ®Õn viÖc thanh lý, ph¸ s¶n DN</t>
  </si>
  <si>
    <t>KL:</t>
  </si>
  <si>
    <t xml:space="preserve">Sai sè kÕt hîp </t>
  </si>
  <si>
    <t>Trung thùc hîp lý</t>
  </si>
  <si>
    <t>&lt;</t>
  </si>
  <si>
    <t>Ko Trung thùc hîp lý</t>
  </si>
  <si>
    <t>&gt;</t>
  </si>
  <si>
    <t>Tæng ­íc l­îng ban ®Çu vÒ tÝnh träng yÕu</t>
  </si>
  <si>
    <t>Ph©n bæ ¦íc l­îng ban ®Çu vÒ tÝnh träng yÕu cho c¸c bé phËn (sai sè cã thÓ chÊp nhËn ®­îc)</t>
  </si>
  <si>
    <t>Sai sè cã thÓ chÊp nhËn ®­îc</t>
  </si>
  <si>
    <t>Tµi kho¶n</t>
  </si>
  <si>
    <t>HÖ sè</t>
  </si>
  <si>
    <t>B¸o c¸o thõa</t>
  </si>
  <si>
    <t>B¸o c¸o thiÕu</t>
  </si>
  <si>
    <t>TiÒn</t>
  </si>
  <si>
    <t>Ph¶i thu</t>
  </si>
  <si>
    <t>Tån kho</t>
  </si>
  <si>
    <t>Tµi s¶n cè ®Þnh</t>
  </si>
  <si>
    <t>Nî dµi h¹n</t>
  </si>
  <si>
    <t>Nguån vèn</t>
  </si>
  <si>
    <t>III</t>
  </si>
  <si>
    <t>¦íc tÝnh sai sè cña c¸c bé phËn vµ ¦íc tÝnh sai sè kÕt hîp</t>
  </si>
  <si>
    <t xml:space="preserve">Sai sè ­íc tÝnh cña c¸c bé phËn = (Sai sè ph¸t hiÖn / MÉu chän) x Tæng thÓ </t>
  </si>
  <si>
    <t>Tæng thÓ</t>
  </si>
  <si>
    <t>Sai sè ph¸t hiÖn</t>
  </si>
  <si>
    <t>MÉu chän</t>
  </si>
  <si>
    <t>¦íc tÝnh tæng sai sè</t>
  </si>
  <si>
    <t>Sai sè chÊp nhËn ®­îc</t>
  </si>
  <si>
    <t>¦íc tÝnh sai sè kÕt hîp</t>
  </si>
  <si>
    <t>IV</t>
  </si>
  <si>
    <t xml:space="preserve">TĂNG, GIẢM TÀI SẢN CỐ ĐỊNH HỮU HÌNH </t>
  </si>
  <si>
    <t>- Vốn đầu tư của chủ sở hữu</t>
  </si>
  <si>
    <t xml:space="preserve"> - Chi phí nhân công</t>
  </si>
  <si>
    <t xml:space="preserve"> - Chi phí nguyên liệu, vật liệu</t>
  </si>
  <si>
    <t xml:space="preserve"> - Chi phí dịch vụ mua ngoài</t>
  </si>
  <si>
    <t>%</t>
  </si>
  <si>
    <t xml:space="preserve"> - Chi phí khác bằng tiền</t>
  </si>
  <si>
    <t>Số tăng trong kỳ</t>
  </si>
  <si>
    <t>Số giảm trong kỳ</t>
  </si>
  <si>
    <t>Nguyên giá TSCĐ</t>
  </si>
  <si>
    <t>Giá trị hao mòn lũy kế</t>
  </si>
  <si>
    <t>Giá trị còn lại</t>
  </si>
  <si>
    <t>Tại ngày cuối kỳ</t>
  </si>
  <si>
    <t xml:space="preserve"> - Khấu hao trong kỳ</t>
  </si>
  <si>
    <t xml:space="preserve"> - Tăng khác</t>
  </si>
  <si>
    <t>Số dư cuối kỳ</t>
  </si>
  <si>
    <t>Lîi nhuËn cßn ph©n phèi</t>
  </si>
  <si>
    <t xml:space="preserve"> - TrÝch quü ®Çu t­ ph¸t triÓn (50%)</t>
  </si>
  <si>
    <t>TrÝch 5% bæ sung vèn ®iÒu lÖ</t>
  </si>
  <si>
    <t>Cßn l¹i</t>
  </si>
  <si>
    <t>Bót to¸n ph©n phèi lîi nhuËn</t>
  </si>
  <si>
    <t>Nî</t>
  </si>
  <si>
    <t>Cã</t>
  </si>
  <si>
    <t>421</t>
  </si>
  <si>
    <t>414</t>
  </si>
  <si>
    <t>3388</t>
  </si>
  <si>
    <t>141h</t>
  </si>
  <si>
    <t>141i</t>
  </si>
  <si>
    <t>1388c</t>
  </si>
  <si>
    <t>02a</t>
  </si>
  <si>
    <t>02b</t>
  </si>
  <si>
    <t>02c</t>
  </si>
  <si>
    <t>02d</t>
  </si>
  <si>
    <t>Tiền và các khoản tương đương tiền</t>
  </si>
  <si>
    <t>Phải thu khách hàng, phải thu khác</t>
  </si>
  <si>
    <t>Nợ phải trả tài chính</t>
  </si>
  <si>
    <t>Phải trả người bán, phải trả khác</t>
  </si>
  <si>
    <t>Rủi ro thị trường</t>
  </si>
  <si>
    <t>So s¸nh ¦íc tÝnh sai sè kÕt hîp ­íc tÝnh víi ¦íc l­îng ban ®Çu hoÆc xem xÐt l¹i ­íc tÝnh träng yÕu</t>
  </si>
  <si>
    <t>TS ng¾n h¹n</t>
  </si>
  <si>
    <t>B¸o c¸o tµi chÝnh</t>
  </si>
  <si>
    <t>ThuÕ thu nhËp doanh nghiÖp</t>
  </si>
  <si>
    <t>§¬n vÞ tÝnh: VND</t>
  </si>
  <si>
    <t>Tæng lîi nhuËn tr­íc thuÕ</t>
  </si>
  <si>
    <t>Bï lç theo ®iÒu 22 LuËt TTNDN</t>
  </si>
  <si>
    <t>Lîi nhuËn chÞu thuÕ (l·i)</t>
  </si>
  <si>
    <t>ThuÕ thu nhËp doanh nghiÖp (28%)</t>
  </si>
  <si>
    <t>Lîi nhuËn cßn l¹i</t>
  </si>
  <si>
    <t>G = A - E - F</t>
  </si>
  <si>
    <t>- TrÝch Quü dù phßng tµi chÝnh</t>
  </si>
  <si>
    <t>Vèn ®iÒu lÖ</t>
  </si>
  <si>
    <t>25% Vèn ®iÒu lÖ</t>
  </si>
  <si>
    <t>kÕt thóc ngµy 31-12-2005</t>
  </si>
  <si>
    <t>cho n¨m tµi chÝnh cña khèi h¹ch to¸n phô thuéc</t>
  </si>
  <si>
    <t>N¨m 2005</t>
  </si>
  <si>
    <t>Bï lç n¨m tr­íc</t>
  </si>
  <si>
    <t>* Reasons for more provision or add back</t>
  </si>
  <si>
    <t xml:space="preserve"> - Corporate income tax</t>
  </si>
  <si>
    <t xml:space="preserve"> - Other taxes</t>
  </si>
  <si>
    <t>Increase/ decrease in tangible fixed assets</t>
  </si>
  <si>
    <t>Payable to suppliers</t>
  </si>
  <si>
    <t>Taxes and payables to the State budget</t>
  </si>
  <si>
    <t xml:space="preserve">Tổng Lîi nhuËn </t>
  </si>
  <si>
    <t>Lîi nhuËn chÞu thuÕ suÊt æn ®Þnh</t>
  </si>
  <si>
    <t xml:space="preserve"> - Value added tax</t>
  </si>
  <si>
    <t xml:space="preserve"> - Land rental</t>
  </si>
  <si>
    <t>Kiểm toán viên</t>
  </si>
  <si>
    <t>Người lập</t>
  </si>
  <si>
    <t>Yêu cầu các trợ lý khi thực hiện các phần hành nếu các bút toán nằm trong mức trọng yếu thì phải đưa bút toán điều chỉnh. Kiểm toán viên sẽ xem xét và đưa ra bút toán điều chỉnh cuối cùng.</t>
  </si>
  <si>
    <t>* Bước 3: Ước tính sai số của các bộ phận và sai số kết hợp</t>
  </si>
  <si>
    <t>Đối chiếu: [(1)+(2)]/2</t>
  </si>
  <si>
    <t>Lợi nhuận chưa phân phối (2)</t>
  </si>
  <si>
    <t>CỘNG  (1)</t>
  </si>
  <si>
    <t>Các quỹ khác</t>
  </si>
  <si>
    <t>Nguồn vốn. quỹ</t>
  </si>
  <si>
    <t>Nợ khác</t>
  </si>
  <si>
    <t>Nợ dài hạn</t>
  </si>
  <si>
    <t>Nợ ngắn hạn</t>
  </si>
  <si>
    <t>Chi phí trả trước dài hạn</t>
  </si>
  <si>
    <t>Các khoản ký quỹ, ký cược dài hạn</t>
  </si>
  <si>
    <t>Chi phí xây dựng cơ bản dở dang</t>
  </si>
  <si>
    <t>Các khoản đầu tư tài chính dài hạn</t>
  </si>
  <si>
    <t>Tài sản cố định</t>
  </si>
  <si>
    <t>Chi sự nghiệp</t>
  </si>
  <si>
    <t>Tài sản lưu động khác</t>
  </si>
  <si>
    <t>Hàng tồn kho</t>
  </si>
  <si>
    <t>Các khoản phải thu</t>
  </si>
  <si>
    <t>Các khoản đầu tư tài chính ngắn hạn</t>
  </si>
  <si>
    <t>Tiền</t>
  </si>
  <si>
    <t>Số phân bổ</t>
  </si>
  <si>
    <t>Số dư BCTC</t>
  </si>
  <si>
    <t>Hệ số</t>
  </si>
  <si>
    <t>CHỈ TIÊU</t>
  </si>
  <si>
    <t>Mã số</t>
  </si>
  <si>
    <r>
      <t xml:space="preserve">Mức phân bổ cho khoản mục </t>
    </r>
    <r>
      <rPr>
        <b/>
        <sz val="11"/>
        <rFont val="Times New Roman"/>
        <family val="1"/>
      </rPr>
      <t xml:space="preserve">tỷ lệ thuận với số dư </t>
    </r>
    <r>
      <rPr>
        <sz val="11"/>
        <rFont val="Times New Roman"/>
        <family val="1"/>
      </rPr>
      <t>và</t>
    </r>
    <r>
      <rPr>
        <b/>
        <sz val="11"/>
        <rFont val="Times New Roman"/>
        <family val="1"/>
      </rPr>
      <t xml:space="preserve"> hệ số</t>
    </r>
    <r>
      <rPr>
        <sz val="11"/>
        <rFont val="Times New Roman"/>
        <family val="1"/>
      </rPr>
      <t>.</t>
    </r>
  </si>
  <si>
    <t>Không có sai số có thể chấp nhận đối với chỉ tiêu "Lợi nhuận chưa phân phối"</t>
  </si>
  <si>
    <t>Không phân bổ mức trọng yếu cho các chỉ tiêu trên báo cáo kết quả kinh doanh</t>
  </si>
  <si>
    <t>Khoản mục nào có rủi ro, tính trọng yếu cao thì hệ số cao</t>
  </si>
  <si>
    <t>* Bước 2: Phân bổ mức độ trọng yếu cho các khoản mục</t>
  </si>
  <si>
    <t>TTS</t>
  </si>
  <si>
    <t>Trên</t>
  </si>
  <si>
    <t>đến dưới</t>
  </si>
  <si>
    <t>Từ</t>
  </si>
  <si>
    <t>Dưới</t>
  </si>
  <si>
    <t>Bảng cân đối kế toán</t>
  </si>
  <si>
    <t>LTT</t>
  </si>
  <si>
    <t>Báo cáo KQKD</t>
  </si>
  <si>
    <t>Chắc chắn trọng yếu</t>
  </si>
  <si>
    <t>Có thể trọng yếu</t>
  </si>
  <si>
    <t>Không trọng yếu</t>
  </si>
  <si>
    <t>Chỉ tiêu</t>
  </si>
  <si>
    <t>(TTS)</t>
  </si>
  <si>
    <t>Tổng tài sản:</t>
  </si>
  <si>
    <t>(LTT)</t>
  </si>
  <si>
    <t>Lãi trước thuế:</t>
  </si>
  <si>
    <t>Phương án 2</t>
  </si>
  <si>
    <t xml:space="preserve"> - Kinh phí công đoàn</t>
  </si>
  <si>
    <t>Mức trọng yếu xác định nhỏ nhất (thận trọng)</t>
  </si>
  <si>
    <t>Tổng tài sản</t>
  </si>
  <si>
    <t>TSLĐ và ĐTNH</t>
  </si>
  <si>
    <t>Doanh thu thuần</t>
  </si>
  <si>
    <t>Lợi nhuận trước thuế</t>
  </si>
  <si>
    <t>Cận trên</t>
  </si>
  <si>
    <t>Cận dưới</t>
  </si>
  <si>
    <t>Thành tiền</t>
  </si>
  <si>
    <t>Tỷ lệ</t>
  </si>
  <si>
    <t>STT</t>
  </si>
  <si>
    <t>Mức độ trọng yếu</t>
  </si>
  <si>
    <t>Phương án 1</t>
  </si>
  <si>
    <t>* Bước 1: Xác định mức độ trong yếu cho tổng thể báo cáo tài chính</t>
  </si>
  <si>
    <t>Ngày làm việc:</t>
  </si>
  <si>
    <t>Tham chiếu:</t>
  </si>
  <si>
    <t>Xác định mức trọng yếu</t>
  </si>
  <si>
    <t>Lợi nhuận sau thuế</t>
  </si>
  <si>
    <t>Thuế thu nhập doanh nghiệp phải nộp</t>
  </si>
  <si>
    <t xml:space="preserve">Tổng lợi nhuận/ (lỗ) thuần trước thuế </t>
  </si>
  <si>
    <t>Lợi nhuận khác</t>
  </si>
  <si>
    <t xml:space="preserve">Chi phí khác </t>
  </si>
  <si>
    <t>VỐN CHỦ SỞ HỮU</t>
  </si>
  <si>
    <t>Đơn vị tính: VND</t>
  </si>
  <si>
    <t>Số dư đầu năm trước</t>
  </si>
  <si>
    <t>Tăng khác</t>
  </si>
  <si>
    <t>Giảm khác</t>
  </si>
  <si>
    <t>DOANH THU HOẠT ĐỘNG TÀI CHÍNH</t>
  </si>
  <si>
    <t>CHI PHÍ THUẾ THU NHẬP DOANH NGHIỆP HIỆN HÀNH</t>
  </si>
  <si>
    <t>Mối quan hệ</t>
  </si>
  <si>
    <t>Thu nhập khác</t>
  </si>
  <si>
    <t xml:space="preserve">Lợi nhuận/(lỗ) thuần từ hoạt động kinh doanh </t>
  </si>
  <si>
    <t>Chi phí quản lý doanh nghiệp</t>
  </si>
  <si>
    <t>Chi phí bán hàng</t>
  </si>
  <si>
    <t>Trong đó lãi vay</t>
  </si>
  <si>
    <t>g</t>
  </si>
  <si>
    <t>Chi phí tài chính</t>
  </si>
  <si>
    <t>Doanh thu hoạt động tài chính</t>
  </si>
  <si>
    <t>Lợi nhuận gộp</t>
  </si>
  <si>
    <t>Giá vốn hàng bán</t>
  </si>
  <si>
    <t>Doanh thu thuần bán hàng và cung cấp dịch vụ</t>
  </si>
  <si>
    <t xml:space="preserve">Thuế tiêu thụ đặc biệt/thuế xuất khẩu phải nộp </t>
  </si>
  <si>
    <t>f</t>
  </si>
  <si>
    <t>Hàng bán bị trả lại</t>
  </si>
  <si>
    <t>e</t>
  </si>
  <si>
    <t>Giảm giá hàng bán</t>
  </si>
  <si>
    <t>Chiết khấu thương mại</t>
  </si>
  <si>
    <t>d</t>
  </si>
  <si>
    <t>Các khoản giảm trừ</t>
  </si>
  <si>
    <t>c</t>
  </si>
  <si>
    <t>Trong đó: Doanh thu hàng xuất khẩu</t>
  </si>
  <si>
    <t>b</t>
  </si>
  <si>
    <t>Doanh thu bán hàng. cung cấp dịch vụ</t>
  </si>
  <si>
    <t>a</t>
  </si>
  <si>
    <t>Phần 1: Lãi - lỗ</t>
  </si>
  <si>
    <t>BÁO CÁO KẾT QUẢ KINH DOANH</t>
  </si>
  <si>
    <t>TỔNG CỘNG NGUỒN VỐN</t>
  </si>
  <si>
    <t>Nguồn kinh phí đã hình thành TSCĐ</t>
  </si>
  <si>
    <t>Nguồn kinh phí sự nghiệp</t>
  </si>
  <si>
    <t>Quỹ quản lý của cấp trên</t>
  </si>
  <si>
    <t>Quỹ khen thưởng và phúc lợi</t>
  </si>
  <si>
    <t>II.   Các quỹ khác</t>
  </si>
  <si>
    <t>Nguồn vốn đầu tư xây dựng cơ bản</t>
  </si>
  <si>
    <t>Lợi nhuận chưa phân phối</t>
  </si>
  <si>
    <t>Quỹ dự phòng tài chính</t>
  </si>
  <si>
    <t>Quỹ đầu tư phát triển</t>
  </si>
  <si>
    <t>Chênh lệch tỷ giá</t>
  </si>
  <si>
    <t>Chênh lệch đánh giá lại tài sản</t>
  </si>
  <si>
    <t xml:space="preserve">Nguồn vốn kinh doanh </t>
  </si>
  <si>
    <t>I.   Nguồn vốn. quỹ</t>
  </si>
  <si>
    <t>B. NGUỒN VỐN CHỦ SỞ HỮU</t>
  </si>
  <si>
    <t>Nhận ký quỹ, ký cược dài hạn</t>
  </si>
  <si>
    <t>Tài sản thừa chờ xử lý</t>
  </si>
  <si>
    <t xml:space="preserve">Chi phí phải trả </t>
  </si>
  <si>
    <t>III. Nợ khác</t>
  </si>
  <si>
    <t>Trái phiếu phát hành</t>
  </si>
  <si>
    <t>Nợ dài hạn khác</t>
  </si>
  <si>
    <t xml:space="preserve">Vay dài hạn </t>
  </si>
  <si>
    <t>II. Nợ dài hạn</t>
  </si>
  <si>
    <t>Phải trả theo kế hoạch tiến độ HĐXD</t>
  </si>
  <si>
    <t>Các khoản phải trả, phải nộp khác</t>
  </si>
  <si>
    <t>Phải trả cho các đơn vị nội bộ</t>
  </si>
  <si>
    <t>Phải trả công nhân viên</t>
  </si>
  <si>
    <t xml:space="preserve">Thuế và các khoản phải nộp Nhà nước </t>
  </si>
  <si>
    <t>Người mua trả tiền trước</t>
  </si>
  <si>
    <t xml:space="preserve">Phải trả cho người bán </t>
  </si>
  <si>
    <t>Nợ dài hạn đến hạn trả</t>
  </si>
  <si>
    <t>Vay ngắn hạn</t>
  </si>
  <si>
    <t>I. Nợ ngắn hạn</t>
  </si>
  <si>
    <t>A.  NỢ PHẢI TRẢ</t>
  </si>
  <si>
    <t>NGUỒN VỐN</t>
  </si>
  <si>
    <t>TỔNG CỘNG TÀI SẢN</t>
  </si>
  <si>
    <t>V. Chi phí trả trước dài hạn</t>
  </si>
  <si>
    <t>IV. Các khoản ký quỹ, ký cược dài hạn</t>
  </si>
  <si>
    <t>III. Chi phí xây dựng cơ bản dở dang</t>
  </si>
  <si>
    <t>Dự phòng giảm giá đầu tư dài hạn</t>
  </si>
  <si>
    <t>Đầu tư dài hạn khác</t>
  </si>
  <si>
    <t>Góp vốn liên doanh</t>
  </si>
  <si>
    <t>Đầu tư chứng khoán dài hạn</t>
  </si>
  <si>
    <t>II. Các khoản đầu tư tài chính dài hạn</t>
  </si>
  <si>
    <t xml:space="preserve">  - Giá trị hao mòn lũy kế</t>
  </si>
  <si>
    <t xml:space="preserve">  - Nguyên giá</t>
  </si>
  <si>
    <t>Tài sản cố định vô hình</t>
  </si>
  <si>
    <t>Tài sản cố định thuê tài chính</t>
  </si>
  <si>
    <t>Tài sản cố định hữu hình</t>
  </si>
  <si>
    <t>I. Tài sản cố định</t>
  </si>
  <si>
    <t>B. TÀI SẢN CỐ ĐỊNH VÀ ĐẦU TƯ DÀI HẠN</t>
  </si>
  <si>
    <t>VI.  Chi sự nghiệp</t>
  </si>
  <si>
    <t>Các khoản cầm cố, ký cược và ký quỹ NH</t>
  </si>
  <si>
    <t>Tài sản thiếu chờ xử lý</t>
  </si>
  <si>
    <t>Chi phí chờ kết chuyển</t>
  </si>
  <si>
    <t>Chi phí trả trước</t>
  </si>
  <si>
    <t>Tạm ứng</t>
  </si>
  <si>
    <t>V.  Tài sản lưu động khác</t>
  </si>
  <si>
    <t>Dự phòng giảm giá hàng tồn kho</t>
  </si>
  <si>
    <t>Hàng gửi đi bán</t>
  </si>
  <si>
    <t>Hàng hóa tồn kho</t>
  </si>
  <si>
    <t>Thành phẩm tồn kho</t>
  </si>
  <si>
    <t>Chi phí sản xuất, kinh doanh dở dang</t>
  </si>
  <si>
    <t>Công cụ, dụng cụ trong kho</t>
  </si>
  <si>
    <t>Nguyên liệu, vật liệu tồn kho</t>
  </si>
  <si>
    <t>Hàng mua đang đi trên đường</t>
  </si>
  <si>
    <t>IV. Hàng tồn kho</t>
  </si>
  <si>
    <t>Dự phòng các khoản phải thu khó đòi</t>
  </si>
  <si>
    <t>Các khoản phải thu khác</t>
  </si>
  <si>
    <t>Phải thu theo tiến độ HĐXD</t>
  </si>
  <si>
    <t xml:space="preserve">  -  Phải thu nội bộ khác</t>
  </si>
  <si>
    <t xml:space="preserve">  -  Vốn kinh doanh ở các đơn vị trực thuộc</t>
  </si>
  <si>
    <t>Phải thu nội bộ</t>
  </si>
  <si>
    <t>Thuế giá trị gia tăng được khấu trừ</t>
  </si>
  <si>
    <t>Trả trước cho người bán</t>
  </si>
  <si>
    <t>Phải thu của khách hàng</t>
  </si>
  <si>
    <t>III. Các khoản phải thu</t>
  </si>
  <si>
    <t>Dự phòng giảm giá đầu tư ngắn hạn</t>
  </si>
  <si>
    <t>Đầu tư ngắn hạn khác</t>
  </si>
  <si>
    <t>Đầu tư chứng khoán ngắn hạn</t>
  </si>
  <si>
    <t>Thiết bị</t>
  </si>
  <si>
    <t>DCQL</t>
  </si>
  <si>
    <t>II.  Các khoản đầu tư tài chính ngắn hạn</t>
  </si>
  <si>
    <t>Tiền đang chuyển</t>
  </si>
  <si>
    <t>Tiền gửi ngân hàng</t>
  </si>
  <si>
    <t xml:space="preserve">Tiền mặt tại quỹ </t>
  </si>
  <si>
    <t>I.  Tiền</t>
  </si>
  <si>
    <t>A. TÀI SẢN LƯU ĐỘNG VÀ ĐẦU TƯ NGẮN HẠN</t>
  </si>
  <si>
    <t>Biến động</t>
  </si>
  <si>
    <t>Số cuối kỳ</t>
  </si>
  <si>
    <t>Số đầu năm</t>
  </si>
  <si>
    <t>TÀI SẢN</t>
  </si>
  <si>
    <t>BẢNG CÂN ĐỐI KẾ TOÁN</t>
  </si>
  <si>
    <t>Phân tích biến động số liệu Báo cáo tài chính</t>
  </si>
  <si>
    <t>Chi phí hoạt động tài chính</t>
  </si>
  <si>
    <t>Chi phí sản xuất chung</t>
  </si>
  <si>
    <t>Chi phí nhân công trực tiếp</t>
  </si>
  <si>
    <t>Chi phí NVL trực tiếp</t>
  </si>
  <si>
    <t>Nhận ký cược, ký quỹ dài hạn</t>
  </si>
  <si>
    <t>Vay dài hạn</t>
  </si>
  <si>
    <t>Phải trả, phải nộp khác</t>
  </si>
  <si>
    <t>Bảo hiểm xã hội</t>
  </si>
  <si>
    <t>Kinh phí công đoàn</t>
  </si>
  <si>
    <t>Phải trả nội bộ</t>
  </si>
  <si>
    <t>Chi phí phải trả</t>
  </si>
  <si>
    <t>331n</t>
  </si>
  <si>
    <t>Phải trả cho người bán</t>
  </si>
  <si>
    <t>Ký quỹ, ký cược dài hạn</t>
  </si>
  <si>
    <t>Thành phẩm</t>
  </si>
  <si>
    <t>Nguyên liệu, vật liệu</t>
  </si>
  <si>
    <t>Thuế GTGT được khấu trừ</t>
  </si>
  <si>
    <t>131c</t>
  </si>
  <si>
    <t>Tiền mặt</t>
  </si>
  <si>
    <t>Năm trước</t>
  </si>
  <si>
    <t>.</t>
  </si>
  <si>
    <t>Có</t>
  </si>
  <si>
    <t>Nợ</t>
  </si>
  <si>
    <t>Ghi chú</t>
  </si>
  <si>
    <t>03</t>
  </si>
  <si>
    <t>01</t>
  </si>
  <si>
    <t>Kế toán trưởng</t>
  </si>
  <si>
    <t>Người lập biểu</t>
  </si>
  <si>
    <t>Tiền và tương đương tiền cuối kỳ</t>
  </si>
  <si>
    <t>Tiền và tương đương tiền đầu kỳ</t>
  </si>
  <si>
    <t xml:space="preserve">Lưu chuyển tiền thuần trong kỳ </t>
  </si>
  <si>
    <t xml:space="preserve">Cổ tức, lợi nhuận đã trả cho chủ sở hữu </t>
  </si>
  <si>
    <t xml:space="preserve">Tiền chi trả nợ thuê tài chính </t>
  </si>
  <si>
    <t>1388d</t>
  </si>
  <si>
    <t xml:space="preserve">Tiền thu từ thanh lý, nhượng bán TSCĐ và các TS dài hạn khác </t>
  </si>
  <si>
    <t>Sai sãt träng yÕu  - khèi h¹ch to¸n phô thuéc</t>
  </si>
  <si>
    <t>Quỹ khen thưởng</t>
  </si>
  <si>
    <t>Thuế thu nhập doanh nghiệp</t>
  </si>
  <si>
    <t>Nguồn vốn kinh doanh</t>
  </si>
  <si>
    <t>Thặng dư vốn cổ phần</t>
  </si>
  <si>
    <t>Tiền chi trả nợ gốc vay</t>
  </si>
  <si>
    <t>Tiền vay ngắn hạn, dài hạn nhận được</t>
  </si>
  <si>
    <t>Tiền chi trả vốn góp  cho các chủ sở hữu, mua lại cổ phiếu của doanh nghiệp đã phát hành</t>
  </si>
  <si>
    <t>Tiền thu từ phát hành cố phiếu, nhận vốn góp của chủ sở hữu</t>
  </si>
  <si>
    <t>III. Lưu chuyển tiền từ hoạt động tài chính</t>
  </si>
  <si>
    <t>Tiền thu hồi đầu tư góp vốn vào đơn vị khác</t>
  </si>
  <si>
    <t>Tiền chi đầu tư góp vốn vào đơn vị khác</t>
  </si>
  <si>
    <t xml:space="preserve">Tiền thu hồi cho vay, bán lại các công cụ nợ của đơn vị khác </t>
  </si>
  <si>
    <t>Tiền chi cho vay, mua các công cụ nợ của đơn vị khác</t>
  </si>
  <si>
    <t>II. Lưu chuyển tiền từ hoạt động đầu tư</t>
  </si>
  <si>
    <t>Tiền chi khác cho hoạt động kinh doanh</t>
  </si>
  <si>
    <t>Tiền thu khác từ hoạt động kinh doanh</t>
  </si>
  <si>
    <t>Tiền chi trả lãi vay</t>
  </si>
  <si>
    <t>Tiền chi trả cho người lao động</t>
  </si>
  <si>
    <t>Tiền thu từ bán hàng, cung cấp dịch vụ và doanh thu khác</t>
  </si>
  <si>
    <t>I. Lưu chuyển tiền từ hoạt động kinh doanh</t>
  </si>
  <si>
    <t>2. Thuế GTGT được khấu trừ</t>
  </si>
  <si>
    <t>VND</t>
  </si>
  <si>
    <t>TIỀN</t>
  </si>
  <si>
    <t>HÀNG TỒN KHO</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</si>
  <si>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</si>
  <si>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Theo phương pháp trực tiếp</t>
  </si>
  <si>
    <t xml:space="preserve">III. Lưu chuyển tiền từ hoạt động tài chính </t>
  </si>
  <si>
    <t>Cộng</t>
  </si>
  <si>
    <t>Tiền thu lãi cho vay, cổ tức và lợi nhuận được chia</t>
  </si>
  <si>
    <t xml:space="preserve">II.  Lưu chuyển tiền từ hoạt động đầu tư </t>
  </si>
  <si>
    <t>Tiền chi khác từ hoạt động kinh doanh</t>
  </si>
  <si>
    <t>Thuế thu nhập doanh nghiệp đã nộp</t>
  </si>
  <si>
    <t>Tiền lãi vay đã trả</t>
  </si>
  <si>
    <t>(Tăng)/giảm chi phí trả trước</t>
  </si>
  <si>
    <t xml:space="preserve">(Tăng)/giảm hàng tồn kho </t>
  </si>
  <si>
    <t xml:space="preserve">(Tăng)/giảm các khoản phải thu </t>
  </si>
  <si>
    <t xml:space="preserve">3. Lợi nhuận/(lỗ) từ hoạt động kinh doanh trước thay đổi vốn lưu động </t>
  </si>
  <si>
    <t xml:space="preserve">+  Chi phí lãi vay </t>
  </si>
  <si>
    <t>-  (Lãi)/lỗ từ hoạt động đầu tư</t>
  </si>
  <si>
    <t xml:space="preserve">-  (Lãi)/lỗ chênh lệch tỷ giá hối đoái chưa thực hiện </t>
  </si>
  <si>
    <t xml:space="preserve">+  Các khoản dự phòng </t>
  </si>
  <si>
    <t xml:space="preserve">+  Khấu hao tài sản cố định </t>
  </si>
  <si>
    <t>2. Điều chỉnh cho các khoản</t>
  </si>
  <si>
    <t xml:space="preserve">1. Lợi nhuận trước thuế </t>
  </si>
  <si>
    <t>I.  Lưu chuyển tiền từ hoạt động kinh doanh</t>
  </si>
  <si>
    <t>Theo phương pháp gián tiếp</t>
  </si>
  <si>
    <t xml:space="preserve">Tiền chi trả người cung cấp hàng hóa và dịch vụ </t>
  </si>
  <si>
    <t xml:space="preserve"> -  Tăng khác</t>
  </si>
  <si>
    <t>vận tải</t>
  </si>
  <si>
    <t>thiết bị</t>
  </si>
  <si>
    <t>vật kiến trúc</t>
  </si>
  <si>
    <t xml:space="preserve">Mã số </t>
  </si>
  <si>
    <t>02</t>
  </si>
  <si>
    <t>04</t>
  </si>
  <si>
    <t>05</t>
  </si>
  <si>
    <t>06</t>
  </si>
  <si>
    <t>07</t>
  </si>
  <si>
    <t>21</t>
  </si>
  <si>
    <t>22</t>
  </si>
  <si>
    <t>23</t>
  </si>
  <si>
    <t>24</t>
  </si>
  <si>
    <t>25</t>
  </si>
  <si>
    <t>26</t>
  </si>
  <si>
    <t>27</t>
  </si>
  <si>
    <t>Lưu chuyển tiền thuần từ hoạt động kinh doanh</t>
  </si>
  <si>
    <t>Lưu chuyển tiền thuần từ hoạt động đầu tư</t>
  </si>
  <si>
    <t>Lưu chuyển tiền thuần từ hoạt động tài chính</t>
  </si>
  <si>
    <t>20</t>
  </si>
  <si>
    <t>30</t>
  </si>
  <si>
    <t>31</t>
  </si>
  <si>
    <t>32</t>
  </si>
  <si>
    <t>33</t>
  </si>
  <si>
    <t>34</t>
  </si>
  <si>
    <t>35</t>
  </si>
  <si>
    <t>36</t>
  </si>
  <si>
    <t>40</t>
  </si>
  <si>
    <t>50</t>
  </si>
  <si>
    <t>60</t>
  </si>
  <si>
    <t>61</t>
  </si>
  <si>
    <t>70</t>
  </si>
  <si>
    <t>Tiền chi để mua sắm, XD TSCĐ và các TSDH khác</t>
  </si>
  <si>
    <t>Phương tiện</t>
  </si>
  <si>
    <t>Máy móc</t>
  </si>
  <si>
    <t>Nhà cửa</t>
  </si>
  <si>
    <t>4.</t>
  </si>
  <si>
    <t>3.</t>
  </si>
  <si>
    <t>2.</t>
  </si>
  <si>
    <t>1.</t>
  </si>
  <si>
    <t>Công ty A&amp;A</t>
  </si>
  <si>
    <t>Kỳ này</t>
  </si>
  <si>
    <t>Kỳ trước</t>
  </si>
  <si>
    <t>I = O15 x 5%</t>
  </si>
  <si>
    <t>Ảnh hưởng của thay đổi tỷ giá hối đoái quy đổi ngoại tệ</t>
  </si>
  <si>
    <t>A. TÀI SẢN NGẮN HẠN</t>
  </si>
  <si>
    <t>2. Các khoản tương đương tiền</t>
  </si>
  <si>
    <t>1. Hàng tồn kho</t>
  </si>
  <si>
    <t>2. Dự phòng giảm giá hàng tồn kho (*)</t>
  </si>
  <si>
    <t>1. Chi phí trả trước ngắn hạn</t>
  </si>
  <si>
    <t>B. TÀI SẢN DÀI HẠN</t>
  </si>
  <si>
    <t>I. Các khoản phải thu dài hạn</t>
  </si>
  <si>
    <t>1. Phải thu dài hạn của khách hàng</t>
  </si>
  <si>
    <t>II. Tài sản cố định</t>
  </si>
  <si>
    <t>III. Bất động sản đầu tư</t>
  </si>
  <si>
    <t>1. Tài sản cố định hữu hình</t>
  </si>
  <si>
    <t>2. Tài sản cố định thuê tài chính</t>
  </si>
  <si>
    <t>3. Tài sản cố định vô hình</t>
  </si>
  <si>
    <t xml:space="preserve"> - Nguyên giá</t>
  </si>
  <si>
    <t xml:space="preserve"> - Giá trị hao mòn lũy kế (*)</t>
  </si>
  <si>
    <t>1. Đầu tư vào công ty con</t>
  </si>
  <si>
    <t xml:space="preserve"> - Giá trị hao mòn lũy kế(*)</t>
  </si>
  <si>
    <t>(Tiếp theo)</t>
  </si>
  <si>
    <t>( Tiếp theo)</t>
  </si>
  <si>
    <t>411A</t>
  </si>
  <si>
    <t>411B</t>
  </si>
  <si>
    <t>16. Chi phí thuế TNDN hoãn lại</t>
  </si>
  <si>
    <t>17. Lợi nhuận sau thuế TNDN</t>
  </si>
  <si>
    <t>15. Chi phí thuế TNDN hiện hành</t>
  </si>
  <si>
    <t>THUẾ VÀ CÁC KHOẢN PHẢI NỘP NHÀ NƯỚC</t>
  </si>
  <si>
    <t>IV. Các khoản đầu tư tài chính dài hạn</t>
  </si>
  <si>
    <t>V. Tài sản dài hạn khác</t>
  </si>
  <si>
    <t>1. Chi phí trả trước dài hạn</t>
  </si>
  <si>
    <t>2. Tài sản thuế thu nhập hoãn lại</t>
  </si>
  <si>
    <t>I. Vốn chủ sở hữu</t>
  </si>
  <si>
    <t>2. Thặng dư vốn cổ phần</t>
  </si>
  <si>
    <t>A</t>
  </si>
  <si>
    <t>B</t>
  </si>
  <si>
    <t>08</t>
  </si>
  <si>
    <t>09</t>
  </si>
  <si>
    <t>10</t>
  </si>
  <si>
    <t>11</t>
  </si>
  <si>
    <t>12</t>
  </si>
  <si>
    <t>13</t>
  </si>
  <si>
    <t>14</t>
  </si>
  <si>
    <t>15</t>
  </si>
  <si>
    <t>16</t>
  </si>
  <si>
    <t>Tiền chi để mua sắm, xây dựng TSCĐ và các tài sản</t>
  </si>
  <si>
    <t>V. Tài sản ngắn hạn khác</t>
  </si>
  <si>
    <t>II. Các khoản đầu tư tài chính ngắn hạn</t>
  </si>
  <si>
    <t>I. Tiền và các khoản tương đương tiền</t>
  </si>
  <si>
    <t>II. Nguồn kinh phí và các quỹ khác</t>
  </si>
  <si>
    <t>E = D x 14%</t>
  </si>
  <si>
    <t>1. Doanh thu bán hàng và cung cấp dịch vụ</t>
  </si>
  <si>
    <t>2. Các khoản giảm trừ</t>
  </si>
  <si>
    <t>4. Giá vốn hàng bán</t>
  </si>
  <si>
    <t>6. Doanh thu hoạt động tài chính</t>
  </si>
  <si>
    <t>7. Chi phí tài chính</t>
  </si>
  <si>
    <t>8. Chi phí bán hàng</t>
  </si>
  <si>
    <t>9. Chi phí quản lý doanh nghiệp</t>
  </si>
  <si>
    <t xml:space="preserve">10. Lợi nhuận thuần từ hoạt động kinh doanh </t>
  </si>
  <si>
    <t>11. Thu nhập khác</t>
  </si>
  <si>
    <t xml:space="preserve">12. Chi phí khác </t>
  </si>
  <si>
    <t xml:space="preserve">14. Tổng lợi nhuận kế toán trước thuế </t>
  </si>
  <si>
    <t xml:space="preserve"> - Trong đó: Chi phí lãi vay</t>
  </si>
  <si>
    <t>Năm nay</t>
  </si>
  <si>
    <t>Tiền chi nộp thuế thu nhập doanh nghiệp</t>
  </si>
  <si>
    <t>5.</t>
  </si>
  <si>
    <t>6.</t>
  </si>
  <si>
    <t>7.</t>
  </si>
  <si>
    <t>-</t>
  </si>
  <si>
    <t>Tăng/(giảm) các khoản phải trả</t>
  </si>
  <si>
    <t>(không kể lãi vay phải trả, thuế TNDN phải nộp)</t>
  </si>
  <si>
    <t>Advances from customers</t>
  </si>
  <si>
    <t>Accounts payable-trade and advances from customers</t>
  </si>
  <si>
    <t xml:space="preserve"> - Phải thu khác</t>
  </si>
  <si>
    <t xml:space="preserve"> - Thuế thu nhập doanh nghiệp</t>
  </si>
  <si>
    <t xml:space="preserve"> - Giảm khác</t>
  </si>
  <si>
    <t>TSCĐ</t>
  </si>
  <si>
    <t>Khoản mục</t>
  </si>
  <si>
    <t>bằng sáng chế</t>
  </si>
  <si>
    <t>Phần mềm</t>
  </si>
  <si>
    <t xml:space="preserve"> - Thanh lý, nhượng bán</t>
  </si>
  <si>
    <t>Đầu tư vào công ty con</t>
  </si>
  <si>
    <t xml:space="preserve"> - Chiết khấu bán hàng</t>
  </si>
  <si>
    <t xml:space="preserve"> - Thuế tiêu thụ đặc biệt, thuế xuất nhập khẩu và thuế GTGT theo phương pháp trực tiếp phải nộp</t>
  </si>
  <si>
    <t xml:space="preserve"> - Thuế xuất, nhập khẩu</t>
  </si>
  <si>
    <t>Vay ngân hàng</t>
  </si>
  <si>
    <t>Vay đối tượng khác</t>
  </si>
  <si>
    <t>Quỹ khen thưởng phúc lợi</t>
  </si>
  <si>
    <t>Vốn chủ sở hữu</t>
  </si>
  <si>
    <t>Chi tiết vốn đầu tư của chủ sở hữu</t>
  </si>
  <si>
    <t>…</t>
  </si>
  <si>
    <t>Doanh thu</t>
  </si>
  <si>
    <t xml:space="preserve"> - Giảm giá hàng bán</t>
  </si>
  <si>
    <t xml:space="preserve"> - Hàng bán bị trả lại</t>
  </si>
  <si>
    <t>Lãi tiền gửi, tiền cho vay</t>
  </si>
  <si>
    <t>Cổ tức, lợi nhuận được chia</t>
  </si>
  <si>
    <t>Lãi bán ngoại tệ</t>
  </si>
  <si>
    <t>Quỹ hỗ trợ sắp xếp doanh nghiệp</t>
  </si>
  <si>
    <t>Báo cáo bộ phận theo khu vực địa lý (Phân loại hoạt động trong nước và ngoài nước)</t>
  </si>
  <si>
    <t>Công ty chỉ hoạt động trong khu vực địa lý Việt Nam</t>
  </si>
  <si>
    <t>Báo cáo bộ phận theo lĩnh vực kinh doanh</t>
  </si>
  <si>
    <t>Các bộ phận kinh doanh chính của Công ty như sau:</t>
  </si>
  <si>
    <t>Doanh thu thuần ra bên ngoài</t>
  </si>
  <si>
    <t>Doanh thu thuần giữa các bộ phận</t>
  </si>
  <si>
    <t xml:space="preserve">Tổng doanh thu thuần </t>
  </si>
  <si>
    <t>Chi phí bộ phận</t>
  </si>
  <si>
    <t>Kết quả kinh doanh bộ phận</t>
  </si>
  <si>
    <t>Các chi phí không phân bổ theo bộ phận</t>
  </si>
  <si>
    <t>Lợi nhuận từ hoạt động kinh doanh</t>
  </si>
  <si>
    <t>Chí phí khác</t>
  </si>
  <si>
    <t xml:space="preserve">Tổng chi phí đã phát sinh để đầu tư, mua sắm TSCĐ </t>
  </si>
  <si>
    <t>và các tài sản dài hạn khác</t>
  </si>
  <si>
    <t>Thuưởng ban điều hanh</t>
  </si>
  <si>
    <t>Chia cæ tøc (25%)</t>
  </si>
  <si>
    <t>Chi thu lao HDQT</t>
  </si>
  <si>
    <t>TrÝch quü KTPL (15%)</t>
  </si>
  <si>
    <t>- Thanh lý, nhượng bán</t>
  </si>
  <si>
    <t>+ Vốn góp đầu năm</t>
  </si>
  <si>
    <t xml:space="preserve">BÁO CÁO LƯU CHUYỂN TIỀN TỆ </t>
  </si>
  <si>
    <t>CÁC KHOẢN PHẢI THU KHÁC</t>
  </si>
  <si>
    <t>8. Tăng giảm tài sản cố định hữu hình</t>
  </si>
  <si>
    <t>Tài sản</t>
  </si>
  <si>
    <t>cố định khác</t>
  </si>
  <si>
    <t>Số dư đầu kỳ (*)</t>
  </si>
  <si>
    <t>- Mua trong năm</t>
  </si>
  <si>
    <t>- Đầu tư XCDB hoàn thành</t>
  </si>
  <si>
    <t>- Tăng do điều chuyển từ các đơn vị</t>
  </si>
  <si>
    <t>- Kết chuyển từ bất động sản đầu tư</t>
  </si>
  <si>
    <t>- Tăng khác</t>
  </si>
  <si>
    <t>- Chuyển sang BĐS đầu tư</t>
  </si>
  <si>
    <t>- Điều chuyển sang đơn vị khác</t>
  </si>
  <si>
    <t>- Giảm khác</t>
  </si>
  <si>
    <t>Tại ngày đầu kỳ (*)</t>
  </si>
  <si>
    <t>10. Tăng giảm tài sản cố định vô hình</t>
  </si>
  <si>
    <t>Quyền</t>
  </si>
  <si>
    <t>Thương hiệu</t>
  </si>
  <si>
    <t>Bản quyền</t>
  </si>
  <si>
    <t>sử dụng đất</t>
  </si>
  <si>
    <t>kế toán</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</si>
  <si>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</si>
  <si>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</si>
  <si>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</si>
  <si>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</si>
  <si>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Chuyển sang BĐS đầu tư</t>
  </si>
  <si>
    <t xml:space="preserve"> - Điều chuyển sang đơn vị khác</t>
  </si>
  <si>
    <t xml:space="preserve"> - Tăng do điều chuyển từ đơn vị khác</t>
  </si>
  <si>
    <t xml:space="preserve"> - Kết chuyển từ bất động sản đầu tư</t>
  </si>
  <si>
    <t>Thuyết minh Báo cáo tài chính</t>
  </si>
  <si>
    <t xml:space="preserve">Máy móc </t>
  </si>
  <si>
    <t>Số dư đầu năm</t>
  </si>
  <si>
    <t>Số tăng trong năm</t>
  </si>
  <si>
    <t>Số giảm trong năm</t>
  </si>
  <si>
    <t>- Khấu hao trong năm</t>
  </si>
  <si>
    <t>Số dư cuối năm</t>
  </si>
  <si>
    <t>Tại ngày đầu năm</t>
  </si>
  <si>
    <t>Tại ngày cuối năm</t>
  </si>
  <si>
    <t>1. Chứng khoán kinh doanh</t>
  </si>
  <si>
    <t>1288d</t>
  </si>
  <si>
    <t>3. Đầu tư nắm giữ đến ngày đáo hạn</t>
  </si>
  <si>
    <t>III. Các khoản phải thu ngắn hạn</t>
  </si>
  <si>
    <t>2. Dự phòng giảm giá chứng khoán kinh doanh (*)</t>
  </si>
  <si>
    <t>1. Phải thu ngắn hạn của khách hàng</t>
  </si>
  <si>
    <t>3. Phải thu nội bộ ngắn hạn</t>
  </si>
  <si>
    <t>4. Phải thu theo tiến độ kế hoạch HĐXD</t>
  </si>
  <si>
    <t>5. Phải thu về cho vay ngắn hạn</t>
  </si>
  <si>
    <t>6. Các khoản phải thu khác</t>
  </si>
  <si>
    <t>7. Dự phòng phải thu ngắn hạn khó đòi (*)</t>
  </si>
  <si>
    <t>136b</t>
  </si>
  <si>
    <t>136c</t>
  </si>
  <si>
    <t>5. Tài sản ngắn hạn khác</t>
  </si>
  <si>
    <t>154d</t>
  </si>
  <si>
    <t>2293d</t>
  </si>
  <si>
    <t>IV. Tài sản dở dang dài hạn</t>
  </si>
  <si>
    <t>1. Chi phí sản xuất, kinh doanh dở dang dài hạn</t>
  </si>
  <si>
    <t>2. Chi phí xây dựng cơ bản dở dang</t>
  </si>
  <si>
    <t>4. Dự phòng đầu tư tài chính dài hạn (*)</t>
  </si>
  <si>
    <t>5. Đầu tư nắm giữ đến ngày đáo hạn</t>
  </si>
  <si>
    <t>C. NỢ PHẢI TRẢ</t>
  </si>
  <si>
    <t>1. Phải trả người bán ngắn hạn</t>
  </si>
  <si>
    <t xml:space="preserve">3. Thuế và các khoản phải nộp Nhà nước </t>
  </si>
  <si>
    <t>4. Phải trả người lao động</t>
  </si>
  <si>
    <t>5. Chi phí phải trả ngắn hạn</t>
  </si>
  <si>
    <t>6. Phải trả nội bộ ngắn hạn</t>
  </si>
  <si>
    <t>8. Doanh thu chưa thực hiện ngắn hạn</t>
  </si>
  <si>
    <t>10. Vay và nợ thuê tài chính ngắn hạn</t>
  </si>
  <si>
    <t>11.Dự  phòng phải trả ngắn hạn</t>
  </si>
  <si>
    <t>12. Quỹ khen thưởng, phúc lợi</t>
  </si>
  <si>
    <t>13. Quỹ bình ổn giá</t>
  </si>
  <si>
    <t>14. Giao dịch mua bán lại Trái phiếu Chính phủ</t>
  </si>
  <si>
    <t>9. Phải trả ngắn hạn khác</t>
  </si>
  <si>
    <t>7. Phải trả theo tiến độ kế hoạch HĐXD</t>
  </si>
  <si>
    <t>3411d</t>
  </si>
  <si>
    <t>3412d</t>
  </si>
  <si>
    <t>D. VỐN CHỦ SỞ HỮU</t>
  </si>
  <si>
    <t>1. Vốn góp của chủ sở hữu</t>
  </si>
  <si>
    <t>3. Quyền chọn chuyển đổi trái phiếu</t>
  </si>
  <si>
    <t>4. Vốn khác của chủ sở hữu</t>
  </si>
  <si>
    <t>5. Cổ phiếu quỹ (*)</t>
  </si>
  <si>
    <t>6. Chênh lệch đánh giá lại tài sản</t>
  </si>
  <si>
    <t>7. Chênh lệch tỷ giá hối đoái</t>
  </si>
  <si>
    <t>8. Quỹ đầu tư phát triển</t>
  </si>
  <si>
    <t>9. Quỹ hỗ trợ sắp xếp doanh nghiệp</t>
  </si>
  <si>
    <t>10. Quỹ khác thuộc vốn chủ sở hữu</t>
  </si>
  <si>
    <t>11. Lợi nhuận sau thuế chưa phân phối</t>
  </si>
  <si>
    <t>421a</t>
  </si>
  <si>
    <t>421b</t>
  </si>
  <si>
    <t>- LNST chưa phân phối lũy kế đến cuối kỳ trước</t>
  </si>
  <si>
    <t>- LNST chưa phân phối kỳ này</t>
  </si>
  <si>
    <t>Cổ phiếu quỹ</t>
  </si>
  <si>
    <t>1. Nguồn kinh phí</t>
  </si>
  <si>
    <t>2. Nguồn kinh phí đã hình thành TSCĐ</t>
  </si>
  <si>
    <t xml:space="preserve">     và cung cấp dịch vụ (10 = 01 - 02)</t>
  </si>
  <si>
    <t xml:space="preserve">     và cung cấp dịch vụ (20 = 10 -11)</t>
  </si>
  <si>
    <t xml:space="preserve"> {30 = 20 + (21 - 22) - (24 + 25)}</t>
  </si>
  <si>
    <t>13. Lợi nhuận khác (40 = 31 - 32)</t>
  </si>
  <si>
    <t xml:space="preserve"> (50 = 30 + 40)</t>
  </si>
  <si>
    <t xml:space="preserve"> (60 = 50 - 51 - 52)</t>
  </si>
  <si>
    <t>Tiền gửi ngân hàng không kỳ hạn</t>
  </si>
  <si>
    <t>Cộng</t>
  </si>
  <si>
    <t>… Chi tiết</t>
  </si>
  <si>
    <t>136e</t>
  </si>
  <si>
    <t>136f</t>
  </si>
  <si>
    <t xml:space="preserve">. </t>
  </si>
  <si>
    <t>TÀI SẢN THIẾU CHỜ XỬ LÝ</t>
  </si>
  <si>
    <t xml:space="preserve"> - Tiền</t>
  </si>
  <si>
    <t xml:space="preserve"> - Hàng tồn kho</t>
  </si>
  <si>
    <t xml:space="preserve"> - Tài sản cố định</t>
  </si>
  <si>
    <t xml:space="preserve"> - Tài sản khác</t>
  </si>
  <si>
    <t xml:space="preserve"> - Thông tin về các khoản tiền phạt, phải thu về lãi trả chậm… phát sinh từ các khoản nợ quá hạn nhưng không được ghi nhận doanh thu</t>
  </si>
  <si>
    <t xml:space="preserve"> - Khả năng thu hồi nợ phải thu quá hạn</t>
  </si>
  <si>
    <t>TÀI SẢN DỞ DANG DÀI HẠN</t>
  </si>
  <si>
    <t>CHI PHÍ TRẢ TRƯỚC</t>
  </si>
  <si>
    <t>TÀI SẢN KHÁC</t>
  </si>
  <si>
    <t>PHẢI TRẢ NGƯỜI BÁN</t>
  </si>
  <si>
    <t>VAY VÀ NỢ THUÊ TÀI CHÍNH</t>
  </si>
  <si>
    <t>CHI PHÍ PHẢI TRẢ</t>
  </si>
  <si>
    <t xml:space="preserve"> - Lãi vay</t>
  </si>
  <si>
    <t>PHẢI TRẢ KHÁC</t>
  </si>
  <si>
    <t>Nội dung</t>
  </si>
  <si>
    <t>Tăng vốn năm trước</t>
  </si>
  <si>
    <t>Số dư cuối năm trước</t>
  </si>
  <si>
    <t>CÁC KHOẢN MỤC THUỘC VỐN CHỦ SỞ HỮU</t>
  </si>
  <si>
    <t>Vốn góp của 
chủ sở hữu</t>
  </si>
  <si>
    <t>a. Bảng đối chiếu biến động của vốn chủ sở hữu</t>
  </si>
  <si>
    <t>b. Chi tiết vốn đầu tư của chủ sở hữu</t>
  </si>
  <si>
    <t>Các khoản tương đương tiền</t>
  </si>
  <si>
    <t>Item</t>
  </si>
  <si>
    <t>Buildings</t>
  </si>
  <si>
    <t>Machinery</t>
  </si>
  <si>
    <t>Transportation</t>
  </si>
  <si>
    <t>Management</t>
  </si>
  <si>
    <t>&amp; architectures</t>
  </si>
  <si>
    <t>&amp; equipments</t>
  </si>
  <si>
    <t>means</t>
  </si>
  <si>
    <t>tools</t>
  </si>
  <si>
    <t>I Cost</t>
  </si>
  <si>
    <t>1 Opening balance</t>
  </si>
  <si>
    <t>2 Increase from</t>
  </si>
  <si>
    <t xml:space="preserve"> -  Purchase</t>
  </si>
  <si>
    <t xml:space="preserve"> -  Construction</t>
  </si>
  <si>
    <t xml:space="preserve"> -  Others</t>
  </si>
  <si>
    <t>3 Decrease due to</t>
  </si>
  <si>
    <t xml:space="preserve"> - Dispose of</t>
  </si>
  <si>
    <t xml:space="preserve"> - Posting to investment assets</t>
  </si>
  <si>
    <t>4 Closing balance</t>
  </si>
  <si>
    <t>II Accumulated depreciation</t>
  </si>
  <si>
    <t>2 Depreciation charges</t>
  </si>
  <si>
    <t>III Net book value</t>
  </si>
  <si>
    <t>1 At opening day</t>
  </si>
  <si>
    <t>2 At closing day</t>
  </si>
  <si>
    <t xml:space="preserve"> - Các khoản khác</t>
  </si>
  <si>
    <t xml:space="preserve"> - Tạm ứng</t>
  </si>
  <si>
    <t>Các k.mục khác</t>
  </si>
  <si>
    <t>(%)</t>
  </si>
  <si>
    <t>Số dư đầu năm (*)</t>
  </si>
  <si>
    <t>CÁC KHOẢN ĐẦU TƯ TÀI CHÍNH</t>
  </si>
  <si>
    <t>Số dư cuối kỳ trước</t>
  </si>
  <si>
    <t>a. Chứng khoán kinh doanh</t>
  </si>
  <si>
    <t>- Tổng giá trị trái phiếu</t>
  </si>
  <si>
    <t>- Chứng khoán và công cụ tài chính khác</t>
  </si>
  <si>
    <t>- Tổng giá trị cổ phiếu</t>
  </si>
  <si>
    <t>Giá gốc</t>
  </si>
  <si>
    <t>Giá trị hợp lý</t>
  </si>
  <si>
    <t>Dự phòng</t>
  </si>
  <si>
    <r>
      <t>- </t>
    </r>
    <r>
      <rPr>
        <sz val="11"/>
        <rFont val="Times New Roman"/>
        <family val="1"/>
      </rPr>
      <t xml:space="preserve">Về số lượng </t>
    </r>
  </si>
  <si>
    <t>- Về giá trị</t>
  </si>
  <si>
    <t>Lí do thay đổi đối với từng khoản đầu tư/cổ phiếu/ trái phiếu:</t>
  </si>
  <si>
    <t xml:space="preserve"> - Công ty ABC</t>
  </si>
  <si>
    <t>a. Ngắn hạn</t>
  </si>
  <si>
    <t xml:space="preserve"> - Phải thu về cổ phần hóa</t>
  </si>
  <si>
    <t xml:space="preserve"> - Phải thu về cổ tức và lợi nhuận được chia</t>
  </si>
  <si>
    <t xml:space="preserve"> - Ký cược, ký quỹ</t>
  </si>
  <si>
    <t>b. Dài hạn</t>
  </si>
  <si>
    <t xml:space="preserve"> - Hàng hóa bất động sản</t>
  </si>
  <si>
    <t xml:space="preserve"> - Hàng  hóa kho bảo thuế</t>
  </si>
  <si>
    <t>GT có thể thu hồi</t>
  </si>
  <si>
    <t>* Nguyên nhân và hướng xử lý đối với hàng tồn kho ứ đọng, kém, mất phẩm chất:</t>
  </si>
  <si>
    <t>* Lý do dẫn đến việc trích lập thêm hoặc hoàn nhập dự phòng giảm giá hàng tồn kho:</t>
  </si>
  <si>
    <t>* Giá trị hàng tồn kho dùng để thế chấp, cầm cố bảo đảm các khoản nợ phải trả tại thời điểm cuối kỳ:</t>
  </si>
  <si>
    <t>a. Chi phí sản xuất kinh doanh dở dang dài hạn</t>
  </si>
  <si>
    <t xml:space="preserve"> - Chi tiết công trình</t>
  </si>
  <si>
    <t>b. Xây dựng cơ bản dở dang</t>
  </si>
  <si>
    <t>Nhà cửa vật kiến trúc</t>
  </si>
  <si>
    <t>Máy móc thiết bị</t>
  </si>
  <si>
    <t>TÀI SẢN CỐ ĐỊNH THUÊ TÀI CHÍNH</t>
  </si>
  <si>
    <t xml:space="preserve"> -  Thuê tài chính trong kỳ</t>
  </si>
  <si>
    <t xml:space="preserve"> -  Mua lại TSCĐ thuê TC</t>
  </si>
  <si>
    <t xml:space="preserve"> - Trả lại TSCĐ thuê TC</t>
  </si>
  <si>
    <t xml:space="preserve"> -  Mua trong kỳ</t>
  </si>
  <si>
    <t xml:space="preserve"> - Mua lại TSCĐ thuê TC</t>
  </si>
  <si>
    <t>TÀI SẢN CỐ ĐỊNH VÔ HÌNH</t>
  </si>
  <si>
    <t>Quyền sử dụng đất</t>
  </si>
  <si>
    <t>Phương tiện vận tải</t>
  </si>
  <si>
    <t>Thiết bị DC quản lý</t>
  </si>
  <si>
    <t>Phần mềm máy tính</t>
  </si>
  <si>
    <t xml:space="preserve"> -  Tạo ra từ nội bộ DN</t>
  </si>
  <si>
    <t>BẤT ĐỘNG SẢN ĐẦU TƯ</t>
  </si>
  <si>
    <t>a. Bất động sản đầu tư cho thuê</t>
  </si>
  <si>
    <t xml:space="preserve">Nhà </t>
  </si>
  <si>
    <t>Nhà và quyền sử dụng đất</t>
  </si>
  <si>
    <t>Cơ sở hạ tầng</t>
  </si>
  <si>
    <t>Nguyên giá</t>
  </si>
  <si>
    <t>b. Bất động sản đầu tư chờ tăng giá</t>
  </si>
  <si>
    <t xml:space="preserve"> - Chi phí trả trước về thuê hoạt động TSCĐ</t>
  </si>
  <si>
    <t>a. Ngắn hạn</t>
  </si>
  <si>
    <t>b. Dài hạn</t>
  </si>
  <si>
    <t>a. Vay ngắn hạn</t>
  </si>
  <si>
    <t>b. Vay dài hạn</t>
  </si>
  <si>
    <t>Thông tin liên quan đến các khoản vay dài hạn:</t>
  </si>
  <si>
    <t>Thông tin chi tiết liên quan đến các khoản nợ thuê tài chính:</t>
  </si>
  <si>
    <t>Thời hạn</t>
  </si>
  <si>
    <t>Trả tiền lãi thuê</t>
  </si>
  <si>
    <t>Trả nợ gốc</t>
  </si>
  <si>
    <t>c. Nợ thuê tài chính</t>
  </si>
  <si>
    <t xml:space="preserve"> - Vay ngân hàng</t>
  </si>
  <si>
    <t xml:space="preserve"> - Vay đối tượng khác</t>
  </si>
  <si>
    <t xml:space="preserve"> - Từ 1 năm trở xuống</t>
  </si>
  <si>
    <t xml:space="preserve"> - Trên 1 năm đến 5 năm</t>
  </si>
  <si>
    <t xml:space="preserve"> - Trên 5 năm</t>
  </si>
  <si>
    <t xml:space="preserve">d. Số vay và nợ thuê tài chính quá hạn chưa thanh toán </t>
  </si>
  <si>
    <t>Hình thức</t>
  </si>
  <si>
    <t xml:space="preserve">Gốc </t>
  </si>
  <si>
    <t>Lãi</t>
  </si>
  <si>
    <t>Gốc</t>
  </si>
  <si>
    <t xml:space="preserve"> - Vay</t>
  </si>
  <si>
    <t xml:space="preserve"> - Nợ thuê tài chính</t>
  </si>
  <si>
    <t>e. Thuyết minh chi tiết về các khoản vay và nợ thuê tài chính đối với các bên liên quan</t>
  </si>
  <si>
    <t>Giá trị</t>
  </si>
  <si>
    <t>a. Phải trả người bán ngắn hạn</t>
  </si>
  <si>
    <t xml:space="preserve"> - Phải trả các đối tượng khác</t>
  </si>
  <si>
    <t>b. Phải trả người bán dài hạn</t>
  </si>
  <si>
    <t>c. Số nợ quá hạn chưa thanh toán</t>
  </si>
  <si>
    <t>d. Phải trả người bán là các bên liên quan</t>
  </si>
  <si>
    <t>a. Phải nộp</t>
  </si>
  <si>
    <t xml:space="preserve"> - Thuế giá trị gia tăng</t>
  </si>
  <si>
    <t xml:space="preserve"> - Thuế tiêu thụ đặc biệt</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</si>
  <si>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</si>
  <si>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</si>
  <si>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</si>
  <si>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</si>
  <si>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</si>
  <si>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 xml:space="preserve"> - Chi phí trích trước tạm tính giá vốn hàng hóa, thành phẩm bất động sản đã bán</t>
  </si>
  <si>
    <t xml:space="preserve"> - Chi phí phải trả khác</t>
  </si>
  <si>
    <t xml:space="preserve"> - Tài sản thừa chờ giải quyết</t>
  </si>
  <si>
    <t xml:space="preserve"> - Bảo hiểm xã hội</t>
  </si>
  <si>
    <t xml:space="preserve"> - Bảo hiểm y tế</t>
  </si>
  <si>
    <t xml:space="preserve"> - Phải trả về cổ phần hóa</t>
  </si>
  <si>
    <t xml:space="preserve"> - Nhận ký cược, ký quỹ ngắn hạn</t>
  </si>
  <si>
    <t xml:space="preserve"> - Bảo hiểm thất nghiệp </t>
  </si>
  <si>
    <t xml:space="preserve"> - Nhận ký quỹ, ký cược dài hạn</t>
  </si>
  <si>
    <t xml:space="preserve"> - Các khoản phải trả, phải nộp khác</t>
  </si>
  <si>
    <t>c. Số nợ quá hạn chưa thanh toán</t>
  </si>
  <si>
    <t>DOANH THU CHƯA THỰC HIỆN</t>
  </si>
  <si>
    <t>c. Khả năng không thực hiện được hợp đồng</t>
  </si>
  <si>
    <t>TRÁI PHIẾU PHÁT HÀNH</t>
  </si>
  <si>
    <t>CỔ PHIẾU ƯU ĐÃI PHÂN LOẠI LÀ NỢ PHẢI TRẢ</t>
  </si>
  <si>
    <t>DỰ PHÒNG PHẢI TRẢ</t>
  </si>
  <si>
    <t xml:space="preserve"> - Dự phòng bảo hành sản phẩm hàng hóa</t>
  </si>
  <si>
    <t xml:space="preserve"> - Dự phòng tái cơ cấu</t>
  </si>
  <si>
    <t xml:space="preserve"> - Dự phòng bảo hành công trình xây dựng</t>
  </si>
  <si>
    <t xml:space="preserve"> - Dự phòng phải trả khác</t>
  </si>
  <si>
    <t>Vốn góp</t>
  </si>
  <si>
    <t>Lợi nhuận ST chưa PP</t>
  </si>
  <si>
    <t>Tăng vốn trong kỳ trước</t>
  </si>
  <si>
    <t>Lãi/(lỗ) trong kỳ trước</t>
  </si>
  <si>
    <t>Giảm vốn trong kỳ trước</t>
  </si>
  <si>
    <t>Phân phối lợi nhuận</t>
  </si>
  <si>
    <t>Tăng vốn trong kỳ này</t>
  </si>
  <si>
    <t>Lãi/(lỗ) trong kỳ này</t>
  </si>
  <si>
    <t>Giảm vốn trong kỳ này</t>
  </si>
  <si>
    <t>Số dư cuối kỳ này</t>
  </si>
  <si>
    <t>Số tiền</t>
  </si>
  <si>
    <t>Theo Nghị quyết của Đại hội đồng cổ đông/Hội đồng quản trị số …. ngày…. năm 2015, Công ty công bố việc phân phối lợi nhuận năm 2014 như sau:</t>
  </si>
  <si>
    <t xml:space="preserve"> - Kết quả kinh doanh sau thuế </t>
  </si>
  <si>
    <t xml:space="preserve"> - Chi trả cổ tức</t>
  </si>
  <si>
    <t xml:space="preserve"> - Trích Quỹ Đầu tư phát triển</t>
  </si>
  <si>
    <t xml:space="preserve"> + Cổ tức, lợi nhuận tạm chia trên lợi nhuận kỳ này</t>
  </si>
  <si>
    <t>d. Cổ phiếu</t>
  </si>
  <si>
    <t>Số lượng cổ phiếu đăng ký phát hành</t>
  </si>
  <si>
    <t>Số lượng cổ phiếu đã bán ra công chúng</t>
  </si>
  <si>
    <t>Cổ phiếu ưu đãi (loại được phân loại là vốn chủ sở hữu)</t>
  </si>
  <si>
    <t>Số lượng cổ phiếu được mua lại (cổ phiếu quỹ)</t>
  </si>
  <si>
    <t>Số lượng cổ phiếu đang lưu hành</t>
  </si>
  <si>
    <t xml:space="preserve"> + Cổ phiếu ưu đãi</t>
  </si>
  <si>
    <t xml:space="preserve">CÁC KHOẢN GIẢM TRỪ DOANH THU </t>
  </si>
  <si>
    <t>GIÁ VỐN HÀNG BÁN</t>
  </si>
  <si>
    <t xml:space="preserve"> - Chiết khấu thương mại</t>
  </si>
  <si>
    <t xml:space="preserve"> - Giá trị còn lại, chi phí nhượng bán, thanh lý của BĐS đầu tư</t>
  </si>
  <si>
    <t>CHI PHÍ TÀI CHÍNH</t>
  </si>
  <si>
    <t xml:space="preserve"> - Cổ tức, lợi nhuận được chia</t>
  </si>
  <si>
    <t xml:space="preserve"> - Lãi tiền vay</t>
  </si>
  <si>
    <t xml:space="preserve"> - Lỗ do thanh lý các khoản đầu tư tài chính</t>
  </si>
  <si>
    <t xml:space="preserve"> - Lỗ chênh lệch tỷ giá </t>
  </si>
  <si>
    <t xml:space="preserve"> - Dự phòng giảm giá chứng khoán kinh doanh và tổn thất đầu tư</t>
  </si>
  <si>
    <t>CHI PHÍ BÁN HÀNG</t>
  </si>
  <si>
    <t xml:space="preserve"> - Chi phí khấu hao tài sản cố định</t>
  </si>
  <si>
    <t xml:space="preserve"> - Thu nhập từ nhượng bán, thanh lý tài sản cố định</t>
  </si>
  <si>
    <t xml:space="preserve"> - Lãi do đánh giá lại tài sản</t>
  </si>
  <si>
    <t xml:space="preserve"> - Tiền phạt thu được</t>
  </si>
  <si>
    <t xml:space="preserve"> - Thuế được giảm</t>
  </si>
  <si>
    <t xml:space="preserve"> - Thu nhập từ hoa hồng đại lý không phải trả</t>
  </si>
  <si>
    <t>THU NHẬP KHÁC</t>
  </si>
  <si>
    <t>CHI PHÍ KHÁC</t>
  </si>
  <si>
    <t>Thuế TNDN từ hoạt động kinh doanh chính</t>
  </si>
  <si>
    <t>Tổng lợi nhuận kế toán trước thuế TNDN</t>
  </si>
  <si>
    <t xml:space="preserve">Các khoản điều chỉnh tăng </t>
  </si>
  <si>
    <t>Các khoản điểu chỉnh giảm</t>
  </si>
  <si>
    <t>Thu nhập chịu thuế TNDN</t>
  </si>
  <si>
    <t xml:space="preserve"> - Chi phí không hợp lệ</t>
  </si>
  <si>
    <t>Chi phí thuế TNDN hiện hành (thuế suất 22%)</t>
  </si>
  <si>
    <t>Các khoản điều chỉnh chi phí thuế TNDN của các năm trước vào chi phí thuế TNDN hiện hành kỳ này</t>
  </si>
  <si>
    <t>Thuế TNDN phải nộp đầu năm</t>
  </si>
  <si>
    <t>Thuế TNDN đã nộp trong kỳ</t>
  </si>
  <si>
    <t>Thuế TNDN phải nộp cuối kỳ từ hoạt động kinh doanh chính</t>
  </si>
  <si>
    <t>Thuế TNDN từ hoạt động kinh doanh bất động sản</t>
  </si>
  <si>
    <t>Tổng lợi nhuận kế toán từ hoạt động kinh doanh bất động sản</t>
  </si>
  <si>
    <t>....</t>
  </si>
  <si>
    <t>Các khoản tạm nộp trên số tiền thu trước của HĐKD bất động sản</t>
  </si>
  <si>
    <t>Thuế TNDN phải nộp đầu năm của HĐKD bất động sản</t>
  </si>
  <si>
    <t>Thuế TNDN đã nộp trong năm của HĐKD bất động sản</t>
  </si>
  <si>
    <t>Thuế TNDN phải nộp cuối năm của HĐKD bất động sản</t>
  </si>
  <si>
    <t>THUẾ THU NHẬP DOANH NGHIỆP HOÃN LẠI</t>
  </si>
  <si>
    <t>LÃI CƠ BẢN TRÊN CỔ PHIẾU</t>
  </si>
  <si>
    <t>Lợi nhuận thuần sau thuế</t>
  </si>
  <si>
    <t xml:space="preserve">Các khoản điều chỉnh : </t>
  </si>
  <si>
    <t>...</t>
  </si>
  <si>
    <t>Lợi nhuận phân bổ cho cổ phiếu phổ thông</t>
  </si>
  <si>
    <t>Cổ phiếu phổ thông lưu hành bình quân trong kỳ</t>
  </si>
  <si>
    <t xml:space="preserve"> - Cổ tức của cổ phiếu ưu đãi</t>
  </si>
  <si>
    <t xml:space="preserve"> - Quỹ khen thưởng phúc lợi được trích từ lợi nhuận sau thuế</t>
  </si>
  <si>
    <t>Lãi cơ bản trên cổ phiếu</t>
  </si>
  <si>
    <t>CÔNG CỤ TÀI CHÍNH</t>
  </si>
  <si>
    <t>Các loại công cụ tài chính của Công ty bao gồm:</t>
  </si>
  <si>
    <t>Các khoản cho vay</t>
  </si>
  <si>
    <t>Đầu tư ngắn hạn</t>
  </si>
  <si>
    <t>Vay và nợ</t>
  </si>
  <si>
    <t>Tài sản tài chính và nợ phải trả tài chính chưa được đánh giá theo giá trị hợp lý tại ngày kết thúc kỳ kế toán do Thông tư 210/2009/TT-BTC và các quy định hiện hành yêu cầu trình bày Báo cáo tài chính và thuyết minh thông tin đối với công cụ tài chính nhưng không đưa ra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</si>
  <si>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Quản lý rủi ro tài chính</t>
  </si>
  <si>
    <t>Hoạt động kinh doanh của Công ty sẽ chủ yếu chịu rủi ro khi có sự thay đổi về giá, tỷ giá hối đoái và lãi suất.</t>
  </si>
  <si>
    <t xml:space="preserve">Rủi ro về giá: </t>
  </si>
  <si>
    <t xml:space="preserve">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kỳ kế toán Công ty chưa có kế hoạch bán các khoản đầu tư này. </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</si>
  <si>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</si>
  <si>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</si>
  <si>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</si>
  <si>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</si>
  <si>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</si>
  <si>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</si>
  <si>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Từ 1 năm trở xuống</t>
  </si>
  <si>
    <t>Trên 1 năm đến 5 năm</t>
  </si>
  <si>
    <t>Trên 5 năm</t>
  </si>
  <si>
    <t>Tổng</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</si>
  <si>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</si>
  <si>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t>Thời hạn thanh toán của các khoản nợ phải trả tài chính dựa trên các khoản thanh toán dự kiến theo hợp đồng (trên cơ sở dòng tiền của các khoản gốc) như sau:</t>
  </si>
  <si>
    <t>Công ty cho rằng mức độ tập trung rủi ro đối với việc trả nợ là có thể kiểm soát được. Công ty có khả năng thanh toán các khoản nợ đến hạn từ dòng tiền từ hoạt động kinh doanh và tiền thu từ các tài sản tài chính đáo hạn.</t>
  </si>
  <si>
    <t>THÔNG TIN BỔ SUNG CHO CÁC KHOẢN MỤC TRÌNH BÀY TRONG BÁO CÁO LƯU CHUYỂN TIỀN TỆ</t>
  </si>
  <si>
    <t>Các giao dịch không bằng tiền ảnh hưởng đến báo cáo lưu chuyển tiền tệ trong tương lai</t>
  </si>
  <si>
    <t>46.1.</t>
  </si>
  <si>
    <t>Mua tài sản bằng cách nhận các khoản nợ liên quan trực tiếp hoặc thông qua nghiệp vụ cho thuê tài chính</t>
  </si>
  <si>
    <t>Mua doanh nghiệp thông qua phát hành cổ phiếu</t>
  </si>
  <si>
    <t>Chuyển nợ thành vốn chủ sở hữu</t>
  </si>
  <si>
    <t>Các giao dịch phi tiền tệ khác</t>
  </si>
  <si>
    <t>Các khoản tiền và tương đương tiền do Công ty nắm giữ nhưng không được sử dụng</t>
  </si>
  <si>
    <t>46.2.</t>
  </si>
  <si>
    <t>46.3.</t>
  </si>
  <si>
    <t>Số tiền đi vay thực thu trong kỳ</t>
  </si>
  <si>
    <t>Tiền thu từ đi vay theo khế ước thông thường;</t>
  </si>
  <si>
    <t>Tiền thu từ pháp hành trái phiếu thường;</t>
  </si>
  <si>
    <t>Tiền thu từ phát hành trái phiếu chuyển đổi;</t>
  </si>
  <si>
    <t>Tiền thu từ phát hành cổ phiếu ưu đãi phân loại là nợ phải trả;</t>
  </si>
  <si>
    <t>Tiền thu từ giao dịch mua bán lại trái phiếu Chính phủ và REPO chứng khoán;</t>
  </si>
  <si>
    <t>Tiền thu từ đi vay dưới hình thức khác;</t>
  </si>
  <si>
    <t>46.4.</t>
  </si>
  <si>
    <t>Số tiền đã thực trả gốc vay trong kỳ</t>
  </si>
  <si>
    <t>Tiền trả nợ gốc vay theo khế ước thông thường;</t>
  </si>
  <si>
    <t>Tiền trả nợ gốc trái phiếu thường;</t>
  </si>
  <si>
    <t>Tiền trả nợ gốc trái phiếu chuyển đổi;</t>
  </si>
  <si>
    <t>Tiền trả nợ gốc cổ phiếu ưu đãi phân loại là nợ phải trả;</t>
  </si>
  <si>
    <t>Tiền chi trả cho giao dịch mua bán lại trái phiếu Chính phủ và REPO chứng khoán;</t>
  </si>
  <si>
    <t>Tiền trả nợ vay dưới hình thức khác.</t>
  </si>
  <si>
    <t>Không có sự kiện trọng yếu nào xảy ra sau ngày kết thúc kỳ kế toán đòi hỏi phải được điều chỉnh hay công bố trên Báo cáo tài chính này.</t>
  </si>
  <si>
    <t>NHỮNG SỰ KIỆN PHÁT SINH SAU NGÀY KẾT THÚC KỲ KẾ TOÁN</t>
  </si>
  <si>
    <t>BÁO CÁO BỘ PHẬN</t>
  </si>
  <si>
    <t>NGHIỆP VỤ VÀ SỐ DƯ VỚI CÁC BÊN LIÊN QUAN</t>
  </si>
  <si>
    <t>Ngoài các thông tin về giao dịch với các bên liên quan đã nêu ở các Thuyết minh trên, Công ty còn có các giao dịch phát sinh trong kỳ và số dư tại ngày kết thúc kỳ kế toán với các bên liên quan như sau:</t>
  </si>
  <si>
    <t>Phải thu khác</t>
  </si>
  <si>
    <t>SỐ LIỆU SO SÁNH</t>
  </si>
  <si>
    <t xml:space="preserve">Tổng chi phí khấu hao và phân bổ chi phí </t>
  </si>
  <si>
    <t>trả trước dài hạn</t>
  </si>
  <si>
    <t>2. Trả trước cho người bán ngắn hạn</t>
  </si>
  <si>
    <t>8. Tài sản thiếu chờ xử lý</t>
  </si>
  <si>
    <t>4. Giao dịch mua bán lại trái phiếu Chính phủ</t>
  </si>
  <si>
    <t>2. Trả trước cho người bán dài hạn</t>
  </si>
  <si>
    <t>3. Vốn kinh doanh của các đơn vị trực thuộc</t>
  </si>
  <si>
    <t>4. Phải thu nội bộ dài hạn</t>
  </si>
  <si>
    <t>5. Phải thu về cho vay dài hạn</t>
  </si>
  <si>
    <t>6. Phải thu dài hạn khác</t>
  </si>
  <si>
    <t>7. Dự phòng phải thu dài hạn khó đòi (*)</t>
  </si>
  <si>
    <t>331nd</t>
  </si>
  <si>
    <t>2. Đầu tư vào công ty liên doanh, liên kết</t>
  </si>
  <si>
    <t>3. Đầu tư góp vốn vào đơn vị khác</t>
  </si>
  <si>
    <t xml:space="preserve"> - Đầu tư góp vốn vào đơn vị khác</t>
  </si>
  <si>
    <t xml:space="preserve"> - Đầu tư khác</t>
  </si>
  <si>
    <t>3. Thiết bị, vật tư, phụ tùng thay thế dài hạn</t>
  </si>
  <si>
    <t>4. Tài sản dài hạn khác</t>
  </si>
  <si>
    <t>2. Người mua trả tiền trước ngắn hạn</t>
  </si>
  <si>
    <t>1. Phải trả dài hạn người bán</t>
  </si>
  <si>
    <t>2. Người mua trả tiền trước dài hạn</t>
  </si>
  <si>
    <t>3. Chi phí phải trả dài hạn</t>
  </si>
  <si>
    <t>4. Phải trả nội bộ về vốn kinh doanh</t>
  </si>
  <si>
    <t>5. Phải trả nội bộ dài hạn</t>
  </si>
  <si>
    <t>6. Doanh thu chưa thực hiện dài hạn</t>
  </si>
  <si>
    <t>7. Phải trả dài hạn khác</t>
  </si>
  <si>
    <t>8. Vay và nợ thuê tài chính dài hạn</t>
  </si>
  <si>
    <t>9. Trái phiếu chuyển đổi</t>
  </si>
  <si>
    <t>10. Cổ phiếu ưu đãi</t>
  </si>
  <si>
    <t>11. Thuế thu nhập hoãn lại phải trả</t>
  </si>
  <si>
    <t>12. Dự phòng phải trả dài hạn</t>
  </si>
  <si>
    <t>13. Quỹ phát triển khoa học công nghệ</t>
  </si>
  <si>
    <t>352d</t>
  </si>
  <si>
    <t>29</t>
  </si>
  <si>
    <t>12. Nguồn vốn đầu tư XDCB</t>
  </si>
  <si>
    <t>18. Lãi cơ bản trên cổ phiếu</t>
  </si>
  <si>
    <t>19. Lãi suy giảm trên cổ phiếu</t>
  </si>
  <si>
    <r>
      <t xml:space="preserve">D 110 - TIỀN VA CÁC KHOẢN TƯƠNG ĐƯƠNG TIỀN     </t>
    </r>
    <r>
      <rPr>
        <b/>
        <sz val="12"/>
        <color indexed="12"/>
        <rFont val="Times New Roman"/>
        <family val="1"/>
      </rPr>
      <t xml:space="preserve"> &gt;&gt;&gt;&gt;  TK 111; 112;113</t>
    </r>
  </si>
  <si>
    <t>D110</t>
  </si>
  <si>
    <t xml:space="preserve">           1/1</t>
  </si>
  <si>
    <t>Tên</t>
  </si>
  <si>
    <t>Ngày</t>
  </si>
  <si>
    <t>&lt;&lt;&lt;&lt;&lt; Cột này không được xóa hay thay đổi</t>
  </si>
  <si>
    <t>Người thực hiện</t>
  </si>
  <si>
    <t xml:space="preserve">Nội dung: BẢNG SỐ LIỆU TỔNG HỢP TIỀN VÀ </t>
  </si>
  <si>
    <t>Người soát xét 1</t>
  </si>
  <si>
    <t xml:space="preserve">       CÁC KHOẢN TƯƠNG ĐƯƠNG TIỀN</t>
  </si>
  <si>
    <t>Người soát xét 2</t>
  </si>
  <si>
    <t>MA SO</t>
  </si>
  <si>
    <t>TK</t>
  </si>
  <si>
    <t>Diễn giải</t>
  </si>
  <si>
    <t>Điều chỉnh thuần</t>
  </si>
  <si>
    <t>Trước KT</t>
  </si>
  <si>
    <t>Sau KT</t>
  </si>
  <si>
    <t>Tiền mặt tại quỹ</t>
  </si>
  <si>
    <t>Tiền mặt VNĐ</t>
  </si>
  <si>
    <t>Tiền mặt ngoại tệ</t>
  </si>
  <si>
    <t>Vàng, bạc, kim khí quý, đá quý</t>
  </si>
  <si>
    <t>Tiền gửi ngân hàng VNĐ</t>
  </si>
  <si>
    <t>Tiền gửi ngân hàng ngoại tệ</t>
  </si>
  <si>
    <t>c/c</t>
  </si>
  <si>
    <t>TB,GL</t>
  </si>
  <si>
    <t>vvv</t>
  </si>
  <si>
    <t>xxx</t>
  </si>
  <si>
    <t>PY</t>
  </si>
  <si>
    <t>TB,GL: Khớp với số liệu trên bảng CĐPS và Sổ Cái</t>
  </si>
  <si>
    <t>PY: Khớp với BCKT năm trước</t>
  </si>
  <si>
    <t>c/c: Kiểm tra việc cộng tổng và đồng ý</t>
  </si>
  <si>
    <t>vvv: Tham chiếu đến bảng tổng hợp điều chỉnh kiểm toán</t>
  </si>
  <si>
    <t>xxx: Tham chiếu đến số liệu trên BCTC đã được kiểm toán</t>
  </si>
  <si>
    <t>Phân tích biến động:</t>
  </si>
  <si>
    <r>
      <t>D 210 - DAU TU TAI CHINH NGAN HAN VÀ DAI HẠN</t>
    </r>
    <r>
      <rPr>
        <b/>
        <sz val="12"/>
        <color indexed="12"/>
        <rFont val="Times New Roman"/>
        <family val="1"/>
      </rPr>
      <t xml:space="preserve"> &gt;&gt;&gt;&gt; TK 121; 128; 129; 221; 222; 223; 228; 229</t>
    </r>
  </si>
  <si>
    <t>D210</t>
  </si>
  <si>
    <t xml:space="preserve">Nội dung: BẢNG SỐ LIỆU TỔNG HỢP ĐẦU TƯ </t>
  </si>
  <si>
    <t xml:space="preserve">         TÀI CHÍNH NGẮN HẠN VÀ DÀI HẠN</t>
  </si>
  <si>
    <r>
      <t xml:space="preserve">D 310 - PHAI THU KHACH HÀNG NGAN HẠN VÀ DAI HẠN </t>
    </r>
    <r>
      <rPr>
        <b/>
        <sz val="12"/>
        <color indexed="12"/>
        <rFont val="Times New Roman"/>
        <family val="1"/>
      </rPr>
      <t>&gt;&gt;&gt;&gt;&gt; TK 131N; 131C; 139</t>
    </r>
  </si>
  <si>
    <t>D310</t>
  </si>
  <si>
    <t xml:space="preserve">Nội dung:   BẢNG SỐ LIỆU TỔNG HỢP PHẢI THU </t>
  </si>
  <si>
    <t xml:space="preserve">         KHÁCH HÀNG NGẮN HẠN VÀ DÀI HẠN</t>
  </si>
  <si>
    <t>D410</t>
  </si>
  <si>
    <t xml:space="preserve">Nội dung: BẢNG SỐ LIỆU TỔNG HỢP PHẢI THU NỘI BỘ </t>
  </si>
  <si>
    <t xml:space="preserve">          VÀ PHẢI THU KHÁC NGẮN HẠN/DÀI HẠN</t>
  </si>
  <si>
    <t>D510</t>
  </si>
  <si>
    <t>Nội dung: BẢNG SỐ LIỆU TỔNG HỢP HÀNG TỒN KHO</t>
  </si>
  <si>
    <t xml:space="preserve">          </t>
  </si>
  <si>
    <t>D610</t>
  </si>
  <si>
    <t xml:space="preserve">Nội dung: BẢNG SỐ LIỆU TỔNG HỢP CHI PHÍ TRẢ TRƯỚC VÀ </t>
  </si>
  <si>
    <t xml:space="preserve">          TÀI SẢN KHÁC NGẮN HẠN / DÀI HẠN</t>
  </si>
  <si>
    <t>268a</t>
  </si>
  <si>
    <r>
      <t xml:space="preserve">D 710 - TSCD HỮU HÌNH, TSCD VÔ HÌNH; XDCB DƠ DANG; BDS ĐẦU TƯ </t>
    </r>
    <r>
      <rPr>
        <b/>
        <sz val="12"/>
        <color indexed="12"/>
        <rFont val="Times New Roman"/>
        <family val="1"/>
      </rPr>
      <t>&gt;&gt;&gt; TK 211; 213; 214; 241</t>
    </r>
  </si>
  <si>
    <t>D710</t>
  </si>
  <si>
    <t>Nội dung: BẢNG SỐ LIỆU TỔNG HỢP TSCĐ HỮU HÌNH, TSCĐ VÔ HÌNH,</t>
  </si>
  <si>
    <t xml:space="preserve">         XDCB DỞ DANG VÀ BẤT ĐỘNG SẢN ĐẦU TƯ</t>
  </si>
  <si>
    <r>
      <t xml:space="preserve">D 810 - TSCD THUÊ TÀI CHÍNH - HAO MÒN TSCD THUÊ TÀI CHÍNH </t>
    </r>
    <r>
      <rPr>
        <b/>
        <sz val="12"/>
        <color indexed="12"/>
        <rFont val="Times New Roman"/>
        <family val="1"/>
      </rPr>
      <t>&gt;&gt;&gt;&gt; TK 212; 2412</t>
    </r>
  </si>
  <si>
    <t>D810</t>
  </si>
  <si>
    <t>Nội dung: BẢNG SỐ LIỆU TỔNG HỢP TSCĐ THUÊ TÀI CHÍNH</t>
  </si>
  <si>
    <r>
      <t xml:space="preserve">E 110 - VAY VA NỌ NGẮN HẠN, DÀI HẠN </t>
    </r>
    <r>
      <rPr>
        <b/>
        <sz val="12"/>
        <color indexed="12"/>
        <rFont val="Times New Roman"/>
        <family val="1"/>
      </rPr>
      <t>&gt;&gt;&gt;&gt;&gt;&gt; TK 311; 315; 341; 342; 343</t>
    </r>
  </si>
  <si>
    <t>E110</t>
  </si>
  <si>
    <t>Nội dung: BẢNG SỐ LIỆU TỔNG HỢP VAY</t>
  </si>
  <si>
    <t>311b</t>
  </si>
  <si>
    <r>
      <t xml:space="preserve">E 210A NỢ PHẢI TRẢ NHÀ CUNG CẤP NGẮN VÀ DÀI HẠN </t>
    </r>
    <r>
      <rPr>
        <b/>
        <sz val="12"/>
        <color indexed="12"/>
        <rFont val="Times New Roman"/>
        <family val="1"/>
      </rPr>
      <t>&gt;&gt;&gt;&gt;&gt; TK 331C; 331N</t>
    </r>
  </si>
  <si>
    <t>E210</t>
  </si>
  <si>
    <t xml:space="preserve">Nội dung: BẢNG SỐ LIỆU TỔNG HỢP PHẢI TRẢ </t>
  </si>
  <si>
    <t xml:space="preserve">        NHÀ CUNG CẤP NGÁN HẠN VÀ DÀI HẠN</t>
  </si>
  <si>
    <r>
      <t>E 310 - THUẾ VÀ CÁC KHOẢN PHẢI NỘP NGÂN SÁCH NHÀ NƯỚC</t>
    </r>
    <r>
      <rPr>
        <b/>
        <sz val="12"/>
        <color indexed="12"/>
        <rFont val="Times New Roman"/>
        <family val="1"/>
      </rPr>
      <t xml:space="preserve"> &gt;&gt;&gt;&gt;&gt; TK 333; 243; 347; 821</t>
    </r>
  </si>
  <si>
    <t>E310</t>
  </si>
  <si>
    <t>Nội dung: BẢNG SỐ LIỆU TỔNG HỢP THUẾ VÀ CÁC</t>
  </si>
  <si>
    <t xml:space="preserve">      KHOẢN PHẢI NỘP NGÂN SÁCH NHÀ NƯỚC</t>
  </si>
  <si>
    <t>Thuế và các khoản phải nộp Nhà nước</t>
  </si>
  <si>
    <t>Chi phí thuế thu nhập doanh nghiệp</t>
  </si>
  <si>
    <t>Chi phí thuế TNDN hiện hành</t>
  </si>
  <si>
    <t>Chi phí thuế TNDN hoãn lại</t>
  </si>
  <si>
    <t>E410</t>
  </si>
  <si>
    <t>Nội dung: BẢNG SỐ LIỆU TỔNG HỢP PHẢI TRẢ NGƯỜI LĐ, CÁC</t>
  </si>
  <si>
    <r>
      <t>E 510 - CHI PHÍ PHẢI TRẢ NGẮN HẠN VÀ DÀI HẠN</t>
    </r>
    <r>
      <rPr>
        <b/>
        <sz val="12"/>
        <color indexed="12"/>
        <rFont val="Times New Roman"/>
        <family val="1"/>
      </rPr>
      <t xml:space="preserve"> &gt;&gt;&gt;&gt; TK 335</t>
    </r>
  </si>
  <si>
    <t>E510</t>
  </si>
  <si>
    <t xml:space="preserve">Nội dung: BẢNG SỐ LIỆU TỔNG HỢP CHI PHÍ </t>
  </si>
  <si>
    <t xml:space="preserve">         PHẢI TRẢ NGẮN HẠN VÀ DÀI HẠN</t>
  </si>
  <si>
    <r>
      <t xml:space="preserve">E 610A - PHẢI TRẢ NỘI BỘ, PHẢI TRẢ NGẮN HẠN, DÀI HẠN KHÁC </t>
    </r>
    <r>
      <rPr>
        <b/>
        <sz val="12"/>
        <color indexed="12"/>
        <rFont val="Times New Roman"/>
        <family val="1"/>
      </rPr>
      <t>&gt;&gt;&gt;&gt; TK 336; 337; 338; 344; 352 353; 367</t>
    </r>
  </si>
  <si>
    <t>E610</t>
  </si>
  <si>
    <t>Nội dung: BẢNG SỐ LIỆU TỔNG HỢP PHẢI TRẢ NỘI BỘ</t>
  </si>
  <si>
    <t xml:space="preserve">         VÀ PHẢI TRẢ KHÁC NGẮN HẠN VÀ DÀI HẠN</t>
  </si>
  <si>
    <t>319a</t>
  </si>
  <si>
    <t>319d</t>
  </si>
  <si>
    <t>319b</t>
  </si>
  <si>
    <t>319c</t>
  </si>
  <si>
    <t>319k</t>
  </si>
  <si>
    <t>319e</t>
  </si>
  <si>
    <t>319f</t>
  </si>
  <si>
    <t>319g</t>
  </si>
  <si>
    <t>319h</t>
  </si>
  <si>
    <r>
      <t>F 110 - VỐN CHỦ SỞ HỮU</t>
    </r>
    <r>
      <rPr>
        <b/>
        <sz val="12"/>
        <color indexed="12"/>
        <rFont val="Times New Roman"/>
        <family val="1"/>
      </rPr>
      <t xml:space="preserve"> &gt;&gt;&gt;&gt;&gt; TK 411; 412; 413; 421</t>
    </r>
  </si>
  <si>
    <t>F110</t>
  </si>
  <si>
    <t>Nội dung: BẢNG SỐ LIỆU TỔNG HỢP VỐN CHỦ SỞ HỮU</t>
  </si>
  <si>
    <r>
      <t>F 210 - CỔ PHIẾU QUỸ</t>
    </r>
    <r>
      <rPr>
        <b/>
        <sz val="12"/>
        <color indexed="12"/>
        <rFont val="Times New Roman"/>
        <family val="1"/>
      </rPr>
      <t xml:space="preserve"> &gt;&gt;&gt;&gt; TK 419</t>
    </r>
  </si>
  <si>
    <t>F210</t>
  </si>
  <si>
    <t>Nội dung:     BẢNG SỐ LIỆU TỔNG HỢP CỔ PHIẾU QUỸ</t>
  </si>
  <si>
    <t>Cổ phiếu quỹ</t>
  </si>
  <si>
    <r>
      <t xml:space="preserve">F 310 - NGUỒN KINH PHÍ VÀ CÁC QUỸ KHÁC </t>
    </r>
    <r>
      <rPr>
        <b/>
        <sz val="12"/>
        <color indexed="12"/>
        <rFont val="Times New Roman"/>
        <family val="1"/>
      </rPr>
      <t>&gt;&gt;&gt;&gt; TK 414; 415; 417; 418; 441; 461</t>
    </r>
  </si>
  <si>
    <t>F310</t>
  </si>
  <si>
    <t>Nội dung: BẢNG SỐ LIỆU TỔNG HỢP NGUỒN KINH PHÍ VÀ QUỸ KHÁC</t>
  </si>
  <si>
    <t>Các quỹ khác thuộc vốn chủ sở hữu</t>
  </si>
  <si>
    <r>
      <t xml:space="preserve">G 110 - DOANH THU </t>
    </r>
    <r>
      <rPr>
        <b/>
        <sz val="12"/>
        <color indexed="12"/>
        <rFont val="Times New Roman"/>
        <family val="1"/>
      </rPr>
      <t>&gt;&gt;&gt;&gt; TK 511; 512; 521; 531; 532</t>
    </r>
  </si>
  <si>
    <t>G110</t>
  </si>
  <si>
    <t>Nội dung: BẢNG SỐ LIỆU TỔNG HỢP DOANH THU</t>
  </si>
  <si>
    <t>G 210 - GIÁ VỐN HÀNG BÁN &gt;&gt;&gt;&gt; TK 632</t>
  </si>
  <si>
    <t>G210</t>
  </si>
  <si>
    <t>Nội dung: BẢNG SỐ LIỆU TỔNG HỢP GIÁ VỐN HÀNG BÁN</t>
  </si>
  <si>
    <t>G 310 - CHI PHÍ BÁN HÀNG &gt;&gt;&gt;&gt;&gt; TK 641</t>
  </si>
  <si>
    <t>G310</t>
  </si>
  <si>
    <t>Nội dung: BẢNG SỐ LIỆU TỔNG HỢP CHI PHÍ BÁN HÀNG</t>
  </si>
  <si>
    <t>G 410 - CHI PHÍ QUẢN LÝ DOANH NGHIỆP &gt;&gt;&gt;&gt;&gt; TK 642</t>
  </si>
  <si>
    <t>G410</t>
  </si>
  <si>
    <t xml:space="preserve">Nội dung:        BẢNG SỐ LIỆU TỔNG HỢP </t>
  </si>
  <si>
    <t xml:space="preserve">               CHI PHÍ QUẢN LÝ DOANH NGHIỆP</t>
  </si>
  <si>
    <t>G 510 - DOANH THU CHI PHÍ TÀI CHÍNH &gt;&gt;&gt;&gt;&gt; TK 515; 635</t>
  </si>
  <si>
    <t>G510</t>
  </si>
  <si>
    <t>Nội dung:        BẢNG SỐ LIỆU TỔNG HỢP DOANH THU</t>
  </si>
  <si>
    <t xml:space="preserve">               VÀ CHI PHÍ HOẠT ĐỘNG TÀI CHÍNH</t>
  </si>
  <si>
    <t>G 610 - THU NHẬP  VÀ CHI PHÍ KHÁC &gt;&gt;&gt;&gt;&gt; TK 711; 811</t>
  </si>
  <si>
    <t>G610</t>
  </si>
  <si>
    <t>Nội dung:          BẢNG SỐ LIỆU TỔNG HỢP</t>
  </si>
  <si>
    <t xml:space="preserve">                  THU NHẬP VÀ CHI PHÍ KHÁC</t>
  </si>
  <si>
    <t>BS</t>
  </si>
  <si>
    <t>Chứng khoán kinh doanh</t>
  </si>
  <si>
    <t>Mã số bên LK</t>
  </si>
  <si>
    <t>Đầu tư nắm giữ đến ngày đáo hạn</t>
  </si>
  <si>
    <t>Đầu tư vào công ty liên doanh liên kết</t>
  </si>
  <si>
    <t>Đầu tư góp vốn vào đơn vị khác</t>
  </si>
  <si>
    <t>Dự phòng giảm giá chứng khoán kinh doanh - Ngắn hạn</t>
  </si>
  <si>
    <r>
      <t>D 410 - PHAI THU NỘI BỘ VÀ PHẢI THU KHÁC NGẮN, DÀI HẠN</t>
    </r>
    <r>
      <rPr>
        <b/>
        <sz val="12"/>
        <color indexed="12"/>
        <rFont val="Times New Roman"/>
        <family val="1"/>
      </rPr>
      <t>&gt;&gt;&gt;&gt;&gt;&gt;  TK 136; 1388</t>
    </r>
  </si>
  <si>
    <r>
      <t>D 510 - HÀNG TỒN KHO</t>
    </r>
    <r>
      <rPr>
        <b/>
        <sz val="12"/>
        <color indexed="12"/>
        <rFont val="Times New Roman"/>
        <family val="1"/>
      </rPr>
      <t xml:space="preserve"> &gt;&gt;&gt;&gt;&gt; TK 151; 152; 153; 154; 155; 156; 157; 158; 2294</t>
    </r>
  </si>
  <si>
    <r>
      <t xml:space="preserve">D 610 - CHI PHÍ TRẢ TRƯỚC, TÀI SẢN NGẮN HẠN, TÀI SẢN DÀI HẠN  </t>
    </r>
    <r>
      <rPr>
        <b/>
        <sz val="12"/>
        <color indexed="12"/>
        <rFont val="Times New Roman"/>
        <family val="1"/>
      </rPr>
      <t>&gt;&gt;&gt;&gt;&gt; TK 133; 141; 242; 243; 244; 1534</t>
    </r>
  </si>
  <si>
    <t>320a</t>
  </si>
  <si>
    <t>320b</t>
  </si>
  <si>
    <t xml:space="preserve">        VÀ NỢ THUÊ TÀI CHÍNH NGẮN HẠN/DÀI HẠN</t>
  </si>
  <si>
    <t>Vay và nợ thuê tài chính dài hạn</t>
  </si>
  <si>
    <t>338a</t>
  </si>
  <si>
    <t>338b</t>
  </si>
  <si>
    <t>338c</t>
  </si>
  <si>
    <t>131cd</t>
  </si>
  <si>
    <t>TB</t>
  </si>
  <si>
    <t>313a</t>
  </si>
  <si>
    <t>313b</t>
  </si>
  <si>
    <t>313c</t>
  </si>
  <si>
    <t>313d</t>
  </si>
  <si>
    <t>313e</t>
  </si>
  <si>
    <t>313f</t>
  </si>
  <si>
    <t>313g</t>
  </si>
  <si>
    <t>313h</t>
  </si>
  <si>
    <t>313k</t>
  </si>
  <si>
    <t>E 410 - PHẢI TRẢ NGƯỜI LAO ĐỘNG, DỰ PHÒNG TRỢ CẤP MẤT VIỆC LÀM &gt;&gt;&gt;&gt;&gt; TK 334</t>
  </si>
  <si>
    <t>KHOẢN TRÍCH THEO LƯƠNG</t>
  </si>
  <si>
    <t>319i</t>
  </si>
  <si>
    <t>319j</t>
  </si>
  <si>
    <t>337a</t>
  </si>
  <si>
    <t>337b</t>
  </si>
  <si>
    <t>322a</t>
  </si>
  <si>
    <t>322b</t>
  </si>
  <si>
    <t>Chi phí Thuế TNDN hiện hành</t>
  </si>
  <si>
    <t xml:space="preserve"> - Phải thu Công ty CP Đầu tư &amp; Phát triển Giáo dục Hà Nội</t>
  </si>
  <si>
    <t xml:space="preserve"> - Phải thu Nhà xuất bản Giáo dục tại Hà Nội</t>
  </si>
  <si>
    <t xml:space="preserve"> - Phải thu về lãi tiền gửi, lãi tiền cho vay</t>
  </si>
  <si>
    <t xml:space="preserve"> - Tiền gửi có kỳ hạn (*)</t>
  </si>
  <si>
    <t>Lãi trong năm</t>
  </si>
  <si>
    <t xml:space="preserve">Phân phối lợi nhuận </t>
  </si>
  <si>
    <t>Chi trả cổ tức</t>
  </si>
  <si>
    <t>Mệnh giá cổ phiếu đang lưu hành (VND)</t>
  </si>
  <si>
    <t xml:space="preserve"> Doanh thu các bên liên quan:</t>
  </si>
  <si>
    <t xml:space="preserve"> - Chi phí bảo hiểm xe</t>
  </si>
  <si>
    <t xml:space="preserve"> - Dư nợ bảo hiểm xã hội</t>
  </si>
  <si>
    <t xml:space="preserve"> - Dư nợ bảo hiểm y tế</t>
  </si>
  <si>
    <t xml:space="preserve"> - Dư nợ bảo hiểm thất nghiệp</t>
  </si>
  <si>
    <t xml:space="preserve"> - Dư nợ tạm ứng</t>
  </si>
  <si>
    <t xml:space="preserve"> - Công cụ, dụng cụ chờ phân bổ</t>
  </si>
  <si>
    <t>Chi tiết vay ngắn hạn</t>
  </si>
  <si>
    <t xml:space="preserve"> + Mục đích vay: Bổ sung vốn lưu động phục vụ hoạt động sản xuất kinh doanh;</t>
  </si>
  <si>
    <t>Trích Quỹ đầu tư phát triển</t>
  </si>
  <si>
    <t xml:space="preserve"> Theo Nghị quyết của Đại Hội đồng cổ đông số 02-2015/NQ-HĐQT/CTB ngày 03/02/2014, Công ty công bố việc phân phối lợi nhuận năm 2014 như sau:</t>
  </si>
  <si>
    <t>Lợi nhuận sau thuế thu nhập doanh nghiệp</t>
  </si>
  <si>
    <t>Trích Quỹ khen thưởng, phúc lợi Công ty</t>
  </si>
  <si>
    <t>Chi trả cổ tức (17% trên tổng số cổ phần ngày chốt danh sách chi trả)</t>
  </si>
  <si>
    <t>e. Các quỹ công ty</t>
  </si>
  <si>
    <t>NGUỒN KINH PHÍ</t>
  </si>
  <si>
    <t>Nguồn kinh phí còn lại đầu kỳ</t>
  </si>
  <si>
    <t>Nguồn kinh phí được cấp trong kỳ</t>
  </si>
  <si>
    <t>Nguồn kinh phí còn lại cuối kỳ</t>
  </si>
  <si>
    <t xml:space="preserve"> Theo quyết định 9069a/QĐ-BTC ngày 03 tháng 12 năm 2013, Công ty Cổ phần Chề tạo Bơm được bộ Công thương giao nhiệm vụ thực hiện dự án "Nghiên cứu thiết kế, hoàn thiện dây chuyền công nghệ, chế tạo bơm đặc thù và bơm công suất lớn phục vụ nhu cầu trong nước và xuất khẩu" với tổng mức kinh phí là 93.185 triệu đồng và thời gian thực hiện là 48 tháng.</t>
  </si>
  <si>
    <t>DOANH THU BÁN HÀNG VÀ CUNG CẤP DỊCH VỤ</t>
  </si>
  <si>
    <t>DOANH THU THUẦN BÁN HÀNG VÀ CUNG CẤP DỊCH VỤ</t>
  </si>
  <si>
    <t xml:space="preserve"> - Chiết khấu thanh toán, lãi mua hàng trả chậm</t>
  </si>
  <si>
    <t xml:space="preserve"> - Chi phí lãi ký quỹ Đại lý</t>
  </si>
  <si>
    <t xml:space="preserve"> - Chi phí bảo hành</t>
  </si>
  <si>
    <t xml:space="preserve"> - Thuế phí, lệ phí</t>
  </si>
  <si>
    <t xml:space="preserve"> - Hoàn nhập dự phòng</t>
  </si>
  <si>
    <t>Chi phí thuế thu nhập hoãn lại tính vào Báo cáo kế quả kinh doanh</t>
  </si>
  <si>
    <t>Hoàn nhập thuế thu nhập hoãn lại phải trả</t>
  </si>
  <si>
    <t>Tăng trong năm</t>
  </si>
  <si>
    <t>Kết chuyển vào chi phí sản xuất kinh doanh</t>
  </si>
  <si>
    <t>Trong đó:</t>
  </si>
  <si>
    <t>Tại ngày đầu kỳ</t>
  </si>
  <si>
    <t xml:space="preserve"> Số dư với các bên liên quan tại ngày kết thúc kỳ kế toán:</t>
  </si>
  <si>
    <t>Tổng Giám đốc</t>
  </si>
  <si>
    <t>Tăng trong kỳ</t>
  </si>
  <si>
    <t>Trong đó chi tiết số dư cuối kỳ bao gồm:</t>
  </si>
  <si>
    <t>CÔNG TY TNHH KIỂM TOÁN ASC</t>
  </si>
  <si>
    <t>CÔNG TY CỔ PHẦN LICOGI 13</t>
  </si>
  <si>
    <t>Phạm Văn Thăng</t>
  </si>
  <si>
    <t>Nguyễn Thị Thơm</t>
  </si>
  <si>
    <t>Lại Thị Thơ</t>
  </si>
  <si>
    <t>- Nguyên liệu, vật liệu</t>
  </si>
  <si>
    <t>- Công cụ dụng cụ</t>
  </si>
  <si>
    <t>- Thành phẩm</t>
  </si>
  <si>
    <t>- Hàng hóa</t>
  </si>
  <si>
    <t>- Hàng gửi đi bán</t>
  </si>
  <si>
    <t>Văn phòng</t>
  </si>
  <si>
    <t>- Tổng công ty XD&amp;PTHT</t>
  </si>
  <si>
    <t>- Các khoản phải thu khách hàng khác</t>
  </si>
  <si>
    <t>Công ty con</t>
  </si>
  <si>
    <t>- Hàng mua đang đi đường</t>
  </si>
  <si>
    <t>- Công ty TNHH Máy-Công nghệ-Vật liệu</t>
  </si>
  <si>
    <t>- Công ty CP tư vấn và dịch vụ kỹ thuật điện</t>
  </si>
  <si>
    <t>- Công ty CP XD và ĐT Sông Đà 9</t>
  </si>
  <si>
    <t>- Công ty CP lâm sản &amp; khoáng sản Tuyên Quang</t>
  </si>
  <si>
    <t>- Công ty TNHH cơ khí XD TM Hoàng Long</t>
  </si>
  <si>
    <t>- Công ty sản xuất đá Granit TNHH</t>
  </si>
  <si>
    <t>- Công ty CP công nghệ và vật liệu chuyên dụng TSM</t>
  </si>
  <si>
    <t>- Công ty CP licogi 13 - IMC</t>
  </si>
  <si>
    <t>- Công ty Cổ phần LICOGI 13 - CMC</t>
  </si>
  <si>
    <t>- Công ty CP XD và HT GT Vinaco</t>
  </si>
  <si>
    <t>Công ty liên kết</t>
  </si>
  <si>
    <t>3. Thuế và các khoản khác phải thu Nhà nước</t>
  </si>
  <si>
    <t xml:space="preserve"> - Dư Có các khoản phải thu khác</t>
  </si>
  <si>
    <t>- Giá vốn cung cấp dịch vụ</t>
  </si>
  <si>
    <t>- Giá vốn Công trình xây dựng</t>
  </si>
  <si>
    <t>- Thu từ thanh lý, nhượng bán tài sản</t>
  </si>
  <si>
    <t>- Thu nhập khác</t>
  </si>
  <si>
    <t>- Giá trị còn lại của tài sản thanh lý</t>
  </si>
  <si>
    <t>c. Phải thu khách hàng là các bên liên quan</t>
  </si>
  <si>
    <t>- Ban quản lý Học viện kỹ thuật quân sự</t>
  </si>
  <si>
    <t>- Công ty Xây dựng số 19</t>
  </si>
  <si>
    <t>- Phải thu dài hạn khách hàng khác</t>
  </si>
  <si>
    <t>- Dự phòng phải thu ngắn hạn</t>
  </si>
  <si>
    <t>+ Trần Ngọc Hà (KDVTTBXD)</t>
  </si>
  <si>
    <t>+ Công ty CP Licogi 13 - E&amp;C (CT Bút Sơn)</t>
  </si>
  <si>
    <t>+ Dự phòng đối tượng khác</t>
  </si>
  <si>
    <t>- Dự phòng phải thu dài hạn</t>
  </si>
  <si>
    <t>Chi tiết chi phí sản xuất kinh doanh dở dang theo công trình</t>
  </si>
  <si>
    <t>- Công trình văn phòng nhà cho thuê</t>
  </si>
  <si>
    <t>- Công trình thủy điện Lai Châu</t>
  </si>
  <si>
    <t>- Công trình nhà khu tập thể Licogi 13</t>
  </si>
  <si>
    <t>- Công trình Núi Pháo - Thái Nguyên (GĐ 2)</t>
  </si>
  <si>
    <t>- Công trình nhà Quốc hội</t>
  </si>
  <si>
    <t>- Công trình Quốc lộ 20 - Lâm Đồng</t>
  </si>
  <si>
    <t>- Gia cố mái kênh vào cửa lấy nước -Thủy điện Lai Châu</t>
  </si>
  <si>
    <t>- Công trình Thủy điện Sông Tranh</t>
  </si>
  <si>
    <t>- Công trình Trường Cao đẳng nghề</t>
  </si>
  <si>
    <t>- Công trình Quốc lộ 20 - Chi nhánh phía Nam</t>
  </si>
  <si>
    <t>- Văn phòng chi nhánh</t>
  </si>
  <si>
    <t>- Đầu tư XDCB hoàn thành</t>
  </si>
  <si>
    <t xml:space="preserve"> - Vay các đối tượng khác</t>
  </si>
  <si>
    <t xml:space="preserve"> + Ngân hàng TMCP ĐT và PT VN - CN Thanh Xuân (1)</t>
  </si>
  <si>
    <t xml:space="preserve"> + Ngân hàng NN và PTNT - Sở giao dịch (2)</t>
  </si>
  <si>
    <t xml:space="preserve"> + Lãi suất cho vay: Theo từng Hợp đồng tín dụng cụ thể theo chế độ lãi suất của Ngân hàng từng thời kỳ;</t>
  </si>
  <si>
    <t xml:space="preserve"> + Các hình thức bảo đảm tiền vay: Thế chấp, cầm cố tài sản của Bên vay/Bên thứ ba; Bảo lãnh của bên thứ ba; Toàn bộ số dư tài khoản tiền bằng VND và ngoại tệ của Bên vay tại Ngân hàng và tại các tổ chức tín dụng khác.</t>
  </si>
  <si>
    <t xml:space="preserve"> + Hạn mức cấp tín dụng là 40.000.000.000 VNĐ.</t>
  </si>
  <si>
    <t xml:space="preserve"> + Thời hạn của hợp đồng: Theo từng giấy nhận nợ nhưng tối đa không quá 09 tháng;</t>
  </si>
  <si>
    <t xml:space="preserve"> + Lãi suất cho vay: Đối với các khoản nhận nợ dưới 06 tháng áp dụng lãi suất cố định; Đối với các khoản nợ từ 6 tháng trở lên được điều chỉnh 3 tháng 1 lần kể từ ngày nhận nợ theo quy định của Sở giao dịch Agribank tại thời điểm điều chỉnh;</t>
  </si>
  <si>
    <t xml:space="preserve"> + Các hình thức bảo đảm tiền vay: được bảo đảm bằng Hợp đồng thế chấp số 1200LVA200901116/HĐTC - L13 ngày 18/05/2009 và các phụ lục kèm theo;</t>
  </si>
  <si>
    <t>Thông tin bổ sung cho các khoản vay ngắn hạn tại Ngân hàng</t>
  </si>
  <si>
    <t>Thông tin bổ sung cho các khoản vay dài hạn tại Ngân hàng</t>
  </si>
  <si>
    <t>- Trích trước chi phí lãi vay</t>
  </si>
  <si>
    <t>- Trích trước chi phí công trình</t>
  </si>
  <si>
    <t>- Chi phí phải trả khác</t>
  </si>
  <si>
    <t>- Trích trước chi phí dịch vụ tòa nhà Licogi 13 - Tower</t>
  </si>
  <si>
    <t>+ Công trình nhà cho thuê</t>
  </si>
  <si>
    <t>+ Công trình nhà khu tập thể Licogi 13</t>
  </si>
  <si>
    <t>+ Dịch vụ tòa nhà Licogi 13 - Tower (27 tầng)</t>
  </si>
  <si>
    <t>+ Cho thuê nhà văn phòng, thuê máy</t>
  </si>
  <si>
    <t>+ Cho thuê văn phòng tòa nhà 27 tầng</t>
  </si>
  <si>
    <t>c. Đầu tư góp vốn vào đơn vị khác</t>
  </si>
  <si>
    <t>- Công ty CP Licogi 13 - Xây dựng và kỹ thuật công trình</t>
  </si>
  <si>
    <t>GT dự phòng</t>
  </si>
  <si>
    <t>- Công ty CP Licogi 13 - Nền móng xây dựng</t>
  </si>
  <si>
    <t>- Công ty CP Licogi 13 - Vật liệu xây dựng</t>
  </si>
  <si>
    <t>- Công ty CP Licogi 13 - Cơ giới hạ tầng</t>
  </si>
  <si>
    <t>Đầu tư công ty con</t>
  </si>
  <si>
    <t>Đầu tư công ty liên kết</t>
  </si>
  <si>
    <t>- Công ty CP công nghệ và vật liệu chuyên dụng Licogi 13</t>
  </si>
  <si>
    <t>- Công ty CP VGR Ngọc Linh</t>
  </si>
  <si>
    <t>Tên Công ty con</t>
  </si>
  <si>
    <t>SL cổ phiếu</t>
  </si>
  <si>
    <t>Tỷ lệ lợi ích</t>
  </si>
  <si>
    <t>Tỷ lệ quyền biểu quyết</t>
  </si>
  <si>
    <t>Giá trị (VND)</t>
  </si>
  <si>
    <t>-  Công ty CP Licogi 13 - Vật liệu xây dựng</t>
  </si>
  <si>
    <t>-  Công ty CP Licogi 13 - Cơ giới hạ tầng</t>
  </si>
  <si>
    <t>Lợi nhuận sau thuế chưa phân phối</t>
  </si>
  <si>
    <t>- Lãi tiền gửi, tiền cho vay</t>
  </si>
  <si>
    <t>- Lãi cho thuê thiết bị</t>
  </si>
  <si>
    <t>- Lãi cho vay vật tư</t>
  </si>
  <si>
    <t>(b) Hợp đồng tín dụng số 1401 - LAV - 201500309 ngày 04/05/2015 tại Ngân hàng TMCP Xuất Nhập khẩu Việt Nam - Chi nhánh Sài Gòn.</t>
  </si>
  <si>
    <t>+ Số tiền vay: 819.000.000 đồng.</t>
  </si>
  <si>
    <t>+ Mục đích vay: Đầu tư mua 01 xe ô tô Toyota Fortuner V4x4 mới 100%.</t>
  </si>
  <si>
    <t>+ Thời hạn cho vay: 60 tháng kể từ ngày giải ngân khoản vay đầu tiên.</t>
  </si>
  <si>
    <t>+ Thời hạn cho vay của từng lần nhận nợ cụ thể: được quy định tại Hợp đồng tín dụng kiêm khế ước nhận nợ.</t>
  </si>
  <si>
    <t>+ Lãi suất cho vay áp dụng cho từng lần giải ngân là lãi suất cho vay do Eximbank cộng bố có hiệu lực tại thời điểm giải ngân.</t>
  </si>
  <si>
    <t>+ Tài sản bảo đảm bảo: Xe ô tô nhãn hiệu Toyota Fotuner theo Hợp đồng thế chấp, cầm cố số 137/EIB-SG/KHDN/TCTS/2015.</t>
  </si>
  <si>
    <t>- Vốn góp của các đối tượng khác</t>
  </si>
  <si>
    <t xml:space="preserve"> + Cổ tức, lợi nhuận chia trên lợi nhuận</t>
  </si>
  <si>
    <t>- Doanh thu cung cấp dịch vụ</t>
  </si>
  <si>
    <t>- Doanh thu Công trình xây dựng</t>
  </si>
  <si>
    <t>- Chi phí dự phòng</t>
  </si>
  <si>
    <t>+ Hoàng Mai Dũng</t>
  </si>
  <si>
    <t>+ Ban quản lý Học viện kỹ thuật Quân Sự</t>
  </si>
  <si>
    <t>ok</t>
  </si>
  <si>
    <t>- Bảo hiểm hỏa hoạn chờ phân bổ</t>
  </si>
  <si>
    <t>- Công cụ, dụng cụ chờ phân bổ</t>
  </si>
  <si>
    <t>- Chi phí trả trước dài hạn khác</t>
  </si>
  <si>
    <t>- Doanh thu thuần về Công trình xây dựng</t>
  </si>
  <si>
    <t>- Doanh thu thuần cung cấp dịch vụ</t>
  </si>
  <si>
    <t>- Chi phí nguyên liệu, vật liệu, CCDC</t>
  </si>
  <si>
    <t>- Chi phí nhân công</t>
  </si>
  <si>
    <t>- Chi phí khấu hao tài sản cố định</t>
  </si>
  <si>
    <t>- Thuế phí, lệ phí</t>
  </si>
  <si>
    <t>- Chi phí khác bằng tiền</t>
  </si>
  <si>
    <t>Đầu năm</t>
  </si>
  <si>
    <t>GT hợp lý</t>
  </si>
  <si>
    <t>Cuối năm</t>
  </si>
  <si>
    <t>Tăng</t>
  </si>
  <si>
    <t>Giảm</t>
  </si>
  <si>
    <t>Đơn vị tính: VNĐ</t>
  </si>
  <si>
    <t>Vay ngắn hạn Ngân hàng</t>
  </si>
  <si>
    <t>- Ngân hàng TMCP Sài Gòn - Hà Nội - CN Thăng Long (3)</t>
  </si>
  <si>
    <t>Vay các đối tượng khác</t>
  </si>
  <si>
    <t>Vay dài hạn Ngân hàng</t>
  </si>
  <si>
    <t>Vay dài hạn đối tượng khác</t>
  </si>
  <si>
    <t>- Ngân hàng TMCP Đầu tư và Phát triển Thanh Xuân (a)</t>
  </si>
  <si>
    <t>Cộng các khoản vay</t>
  </si>
  <si>
    <t>Cộng các khoản đầu tư</t>
  </si>
  <si>
    <t>- Công ty Cổ phần Licogi 13 - FC</t>
  </si>
  <si>
    <t>- TCT Xây dựng và Phát triển hạ tầng</t>
  </si>
  <si>
    <t>Tổng công ty</t>
  </si>
  <si>
    <t>- Công ty Cổ phần Licogi 13 - CMC</t>
  </si>
  <si>
    <t>- Công ty Cổ phần Licogi 13 - IMC</t>
  </si>
  <si>
    <t>- Công ty Cổ phần Licogi 13 - TSM</t>
  </si>
  <si>
    <t>Doanh thu xây dựng</t>
  </si>
  <si>
    <t>Doanh thu dịch vụ</t>
  </si>
  <si>
    <t>Một số chỉ tiêu đã được phân loại lại cho phù hợp với Thông tư 200/2014/TT-BTC ngày 22/12/2014 của Bộ Tài chính hướng dẫn Chế độ kế toán doanh nghiệp để so sánh với số liệu kỳ này:</t>
  </si>
  <si>
    <t>Số liệu theo Báo cáo tài chính cho năm tài chính kết thúc ngày 31/12/2014</t>
  </si>
  <si>
    <t>Số liệu điều chỉnh theo Thông tư 200/2014/TT-BTC</t>
  </si>
  <si>
    <t xml:space="preserve"> Mã số</t>
  </si>
  <si>
    <t>Số trước điều chỉnh</t>
  </si>
  <si>
    <t>Số sau điều chỉnh</t>
  </si>
  <si>
    <t>I - Bảng cân đối kế toán</t>
  </si>
  <si>
    <t>Chênh lệch</t>
  </si>
  <si>
    <t>A. Tài sản ngắn hạn</t>
  </si>
  <si>
    <t>1. Phải thu ngắn hạn khách hàng</t>
  </si>
  <si>
    <t>B. Tài sản dài hạn</t>
  </si>
  <si>
    <t>4. Chi phí xây dựng cơ bản dở dang</t>
  </si>
  <si>
    <t>IV. Tài sản dở dang dài hạn</t>
  </si>
  <si>
    <t>V. Các khoản đầu tư tài chính dài hạn</t>
  </si>
  <si>
    <t>VI. Tài sản dài hạn khác</t>
  </si>
  <si>
    <t>TỔNG TÀI SẢN</t>
  </si>
  <si>
    <t>C. Nợ phải trả</t>
  </si>
  <si>
    <t>A. Nợ phải trả</t>
  </si>
  <si>
    <t>B. Nguồn vốn chủ sở hữu</t>
  </si>
  <si>
    <t>D. Nguồi vốn chủ sở hữu</t>
  </si>
  <si>
    <t>4. Cổ phiếu quỹ (*)</t>
  </si>
  <si>
    <t>7. Quỹ đầu tư phát triển</t>
  </si>
  <si>
    <t>8. Quỹ dự phòng tài chính</t>
  </si>
  <si>
    <t>10. Lợi nhuận chưa phân phối</t>
  </si>
  <si>
    <t>TỔNG NGUỒN VỐN</t>
  </si>
  <si>
    <t>Cùng TCT</t>
  </si>
  <si>
    <t>- Công ty CP Licogi 13 - CMC</t>
  </si>
  <si>
    <t>Tiền lãi thu từ các bên liên quan</t>
  </si>
  <si>
    <t>- Công ty CP Licogi 13 - IMC</t>
  </si>
  <si>
    <t>Mua hàng từ các bên liên quan</t>
  </si>
  <si>
    <t>- Công ty CP Licogi 13 - TSM</t>
  </si>
  <si>
    <t>- Lương, thưởng và phụ cấp</t>
  </si>
  <si>
    <t>- Công ty CP Licogi 13 - FC</t>
  </si>
  <si>
    <t>Tổng Công ty</t>
  </si>
  <si>
    <t>- Công ty CP Licogi 13 - E&amp;C</t>
  </si>
  <si>
    <t>- Công ty CP Licogi 13 - Real</t>
  </si>
  <si>
    <t>Các khoản phải trả khác</t>
  </si>
  <si>
    <t>- Công ty CP Licogi 16</t>
  </si>
  <si>
    <t>Tiền chi cho vay và mua các công cụ nợ của đơn vị khác</t>
  </si>
  <si>
    <t>Tiền thu hồi cho vay, bán lại các công cụ nợ của đợn vị khác</t>
  </si>
  <si>
    <t>Tiền chi trả vốn góp cho các chủ sở hữu, mua lại cổ phiếu của doanh nghiệp đã phát hành</t>
  </si>
  <si>
    <t>Lưu chuyển tiền từ hoạt động tài chính</t>
  </si>
  <si>
    <t>VI. NHỮNG THÔNG TIN KHÁC</t>
  </si>
  <si>
    <t>Tiền thu từ thanh lý, nhượng bán TSCĐ và các tài sản dài hạn khác</t>
  </si>
  <si>
    <t>CHI TIẾT NỢ XẤU</t>
  </si>
  <si>
    <t xml:space="preserve">+ Cổ phiếu phổ thông </t>
  </si>
  <si>
    <t>- Công ty Cổ phần Licogi 13- IMC</t>
  </si>
  <si>
    <t>- Công ty Cổ phần Licogi 13- CMC</t>
  </si>
  <si>
    <t>PHẢI THU KHÁCH HÀNG</t>
  </si>
  <si>
    <t>a. Phải thu ngắn hạn</t>
  </si>
  <si>
    <t>b. Phải thu dài hạn</t>
  </si>
  <si>
    <t>Quá hạn trên 3 năm</t>
  </si>
  <si>
    <t>Trả trước người bán ngắn hạn</t>
  </si>
  <si>
    <t>Trả trước người bán dài hạn</t>
  </si>
  <si>
    <t>Số có khả năng trả nợ</t>
  </si>
  <si>
    <t>Chi phí Quản lý doanh nghiệp</t>
  </si>
  <si>
    <t>Chi phí sản xuất</t>
  </si>
  <si>
    <t>- Chi phí nguyên vật liệu, CCDC</t>
  </si>
  <si>
    <t>- Chi phí khấu hao</t>
  </si>
  <si>
    <t>- Chi phí thuế, phí, lệ phí</t>
  </si>
  <si>
    <t>- Chi phí bằng tiền khác</t>
  </si>
  <si>
    <t>- Dự phòng</t>
  </si>
  <si>
    <t xml:space="preserve"> CHI PHÍ SẢN XUẤT KINH DOANH THEO YẾU TỐ</t>
  </si>
  <si>
    <t>CÁC CHỈ TIÊU NGOÀI BẢNG CÂN ĐỐI KẾ TOÁN</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</si>
  <si>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Tổng Giám đốc Công ty có trách nhiệm theo dõi quy trình quản lý rủi ro để đảm bảo sự cân bằng hợp lý giữa rnủi ro và kiểm soát rủi ro. </t>
  </si>
  <si>
    <t>-  Công ty CP ĐT NN Sài gòn - Thành Đạt</t>
  </si>
  <si>
    <t>- Công ty CP Dịch vụ Nhà hàng Những hạt cà phê nói chuyện</t>
  </si>
  <si>
    <t>- Công ty CP Đầu tư Nông nghiệp Sài gòn Thành Đạt</t>
  </si>
  <si>
    <t>- Quỹ Đầu tư phát triển Thái Bình (4)</t>
  </si>
  <si>
    <t xml:space="preserve"> + Hạn mức tín dụng: 500.000.000.000 đồng;</t>
  </si>
  <si>
    <t>- Công ty Cổ phần Licogi 13 - Vật liệu Xây dựng</t>
  </si>
  <si>
    <t>+ Cho thuê kinh doanh sàn tầng 1 - khu chung cư</t>
  </si>
  <si>
    <t xml:space="preserve"> + Vay các đối tượng khác</t>
  </si>
  <si>
    <t>- Doanh thu hoạt động tài chính khác</t>
  </si>
  <si>
    <t>CÔNG TY TNHH KIỂM TOÁN ASC</t>
  </si>
  <si>
    <t>Tên khách hàng:</t>
  </si>
  <si>
    <t>Công ty CP Licogi 13</t>
  </si>
  <si>
    <t>Niên độ kế toán:</t>
  </si>
  <si>
    <t>1/1 - 31/12/2015</t>
  </si>
  <si>
    <t>Khoản mục:</t>
  </si>
  <si>
    <t>Người thực hiện:</t>
  </si>
  <si>
    <t>NTTH</t>
  </si>
  <si>
    <t>Bước công việc:</t>
  </si>
  <si>
    <t>Tính cổ phiếu bình quân lưu hành</t>
  </si>
  <si>
    <t>Ngày:</t>
  </si>
  <si>
    <t>CP phát hành</t>
  </si>
  <si>
    <t>CP quỹ</t>
  </si>
  <si>
    <t>Số CP tăng/ (giảm)</t>
  </si>
  <si>
    <t>Số dư cổ phiếu lũy kế</t>
  </si>
  <si>
    <t>Số ngày lưu hành</t>
  </si>
  <si>
    <t>(1)</t>
  </si>
  <si>
    <t>(2)</t>
  </si>
  <si>
    <t>(3)</t>
  </si>
  <si>
    <t>(4)</t>
  </si>
  <si>
    <t>(5)=(2)-(3)+(4)</t>
  </si>
  <si>
    <t>(6)=&lt;&gt; (1)</t>
  </si>
  <si>
    <t>(7)=(5)*(6)</t>
  </si>
  <si>
    <t>Số dư đầu năm</t>
  </si>
  <si>
    <t>Phát hành tăng CP lần 1</t>
  </si>
  <si>
    <t>Số dư cuối năm</t>
  </si>
  <si>
    <t>Tổng cộng</t>
  </si>
  <si>
    <t>Cổ phiếu lưu hành BQ</t>
  </si>
  <si>
    <t>Công ty Cổ phần Licogi 13 - CMC</t>
  </si>
  <si>
    <t>Thu nhập truy thu bất động sản (chịu thuế suất 25%)</t>
  </si>
  <si>
    <t>Thu nhập chịu thuế</t>
  </si>
  <si>
    <t xml:space="preserve"> - Chi phí tài chính khác</t>
  </si>
  <si>
    <t>Cổ phần phổ thông</t>
  </si>
  <si>
    <t>Cổ phần có quyền ưu đãi</t>
  </si>
  <si>
    <t>Dự phòng (*)</t>
  </si>
  <si>
    <t>Công ty CP Licogi 13 - Nền móng xây dựng</t>
  </si>
  <si>
    <t>Công ty CP Licogi 13 - Vật liệu xây dựng</t>
  </si>
  <si>
    <t>Công ty CP Licogi 13 - Cơ giới hạ tầng</t>
  </si>
  <si>
    <t>Công ty CP Đầu tư Nông nghiệp Sài Gòn Thành Đạt</t>
  </si>
  <si>
    <t>Đầu tư vào công ty liên kết</t>
  </si>
  <si>
    <t>Công ty công nghệ và vật liệu chuyên dụng licogi 13</t>
  </si>
  <si>
    <t>Công ty cổ phần Dịch vụ nhà hàng Những hạt cà phê nói chuyện</t>
  </si>
  <si>
    <t>Công ty cổ phần VGR Ngọc Linh</t>
  </si>
  <si>
    <t>Công ty cổ phần SXVL&amp;XD Cosevco1</t>
  </si>
  <si>
    <t>- Số đầu năm</t>
  </si>
  <si>
    <t>- Trích lập dự phòng</t>
  </si>
  <si>
    <t>- Hoàn nhập dự phòng</t>
  </si>
  <si>
    <t>- Sử dụng dự phòng</t>
  </si>
  <si>
    <t>Theo mệnh giá cổ phần</t>
  </si>
  <si>
    <t>Vốn điều lệ
VND</t>
  </si>
  <si>
    <t>Tỷ lệ sở hữu cam kết</t>
  </si>
  <si>
    <t>Giá trị thực góp
VND</t>
  </si>
  <si>
    <t>Hoạt động sản xuất, kinh doanh chính</t>
  </si>
  <si>
    <t>Số cổ phần nắm giẵ</t>
  </si>
  <si>
    <t>Giá trị cổ phần nắm giữ</t>
  </si>
  <si>
    <t>Số cổ phần</t>
  </si>
  <si>
    <t>- Xây dựng công trình kỹ thuật
- Bán buôn vật liệu, thiết bị khác trong xây dựng
- Hoạt động tư vấn quản lý
- Kinh doanh bất động sản;…</t>
  </si>
  <si>
    <t>- Kinh doanh bất động sản, quyền sử dụng;
- Phá dỡ, chuẩn bị mặt bằng;
- Bán buôn ô tô và xe có động cơ;
- Xây dựng công trình;
- Hoạt động kiến trúc và tư vấn kỹ thuật có liên quan;…</t>
  </si>
  <si>
    <t>Cộng công ty liên kết</t>
  </si>
  <si>
    <t>Giao dịch với các bên liên quan</t>
  </si>
  <si>
    <t>Chuyển nhượng cổ phần công ty cổ phần Sài gòn Thành Đạt</t>
  </si>
  <si>
    <t>Giá trị cổ phần</t>
  </si>
  <si>
    <t>Giá chuyển nhượng</t>
  </si>
  <si>
    <t>Lãi/ (lỗ) thực hiện</t>
  </si>
  <si>
    <t>Công ty nhận 
chuyển nhượng</t>
  </si>
  <si>
    <t>Góp thêm vốn vào Công ty Cổ phần Sài Gòn Thành Đạt</t>
  </si>
  <si>
    <t>Đơn giá 
cổ phần</t>
  </si>
  <si>
    <t xml:space="preserve"> - Công ty CP Địa ốc xanh Sài Gòn Thuận Phước</t>
  </si>
  <si>
    <t xml:space="preserve"> - Công ty CP SXVV &amp; XD COSEVCO 1</t>
  </si>
  <si>
    <t xml:space="preserve"> - Nợ đối tượng khác</t>
  </si>
  <si>
    <t>c. Nợ thuê tài chính dài hạn</t>
  </si>
  <si>
    <t xml:space="preserve"> - Nợ thuê tài chính ngân hàng</t>
  </si>
  <si>
    <t>Nợ dài hạn Công ty thuê tài chính</t>
  </si>
  <si>
    <t>Nợ dài hạn đối tượng khác</t>
  </si>
  <si>
    <t>+ Tên thiết bị thuê: Xe Toyota Land Cruiser VX, mới 100%, năm sản xuất: 2015, nhập khẩu Nhật Bản</t>
  </si>
  <si>
    <t>+ Giá mua (dự kiến): 3.680.510.000 đồng.</t>
  </si>
  <si>
    <t>+ Thời hạn thuê: 60 tháng.</t>
  </si>
  <si>
    <t>+ Lãi suất thuê: 8,5%/ năm (Trong đó: Lãi suất cơ bản là 7,05% / năm, lãi suất chỉ định là 1,45% / năm)</t>
  </si>
  <si>
    <t>+ Phương thức trả tiền thuê: Thanh toán sau mỗi tháng.</t>
  </si>
  <si>
    <t>Nhà ở Xã hội Hòa Khánh - Đà Nẵng</t>
  </si>
  <si>
    <t>+ Giá trị mua lại: 0,10 %/ giá mua khi kết thúc thời hạn thuê.</t>
  </si>
  <si>
    <t>+ Tiền ký quỹ: 10% / giá mua. Phí cam kết: 0,5 %/ giá mua.</t>
  </si>
  <si>
    <t>- TT Nghiên cứu ứng dụng KHKT PCCC</t>
  </si>
  <si>
    <t>- Cty TNHH MTV Ứng dụng công nghệ mới và Du lịch</t>
  </si>
  <si>
    <t>- Công ty CP XNK và TM Hà Nội</t>
  </si>
  <si>
    <t>b. Phải thu</t>
  </si>
  <si>
    <t>+ Văn phòng Công ty - Doanh thu cho thuê TC xe ô tô</t>
  </si>
  <si>
    <t>- Công ty CP Đầu tư Nông nghiệp Sài Gòn Thành Đạt</t>
  </si>
  <si>
    <t>Công ty dự tính trích quỹ khen thưởng, phúc lợi 7% trên lợi nhuận sau thuế cho năm tài chính kết thúc ngày 31/12/2015</t>
  </si>
  <si>
    <t>- Công ty TNHH thức ăn chăn nuôi LICOGI13 VIGER</t>
  </si>
  <si>
    <t>Tòa Licogi 13, Đường Khuất Duy Tiến, Thanh Xuân, HN</t>
  </si>
  <si>
    <t>PHẢI TRẢ NỘI BỘ</t>
  </si>
  <si>
    <t xml:space="preserve"> - Văn phòng đại diện tại Quảng Bình</t>
  </si>
  <si>
    <t>- Công trình nhà để xe ga quốc nội Tân Sơn Nhất</t>
  </si>
  <si>
    <t>TSCĐ vô hình khác</t>
  </si>
  <si>
    <t>Tổng thuế TNDN phải nộp cuối kỳ</t>
  </si>
  <si>
    <t xml:space="preserve">- Lãi cổ tức </t>
  </si>
  <si>
    <t>Công ty Cổ phần Licogi 13</t>
  </si>
  <si>
    <t>BẢNG CÂN ĐỐI PHÁT SINH</t>
  </si>
  <si>
    <t>Từ ngày 01/01/2016 Đến ngày 30/06/2016</t>
  </si>
  <si>
    <t>Hà nội, ngày ..... tháng ..... năm 2016</t>
  </si>
  <si>
    <t>Mã</t>
  </si>
  <si>
    <t>Đầu kỳ</t>
  </si>
  <si>
    <t>Phát sinh trong kỳ</t>
  </si>
  <si>
    <t>Lũy kế</t>
  </si>
  <si>
    <t>Cuối kỳ</t>
  </si>
  <si>
    <t>111</t>
  </si>
  <si>
    <t>1111</t>
  </si>
  <si>
    <t>112</t>
  </si>
  <si>
    <t>1121</t>
  </si>
  <si>
    <t>131</t>
  </si>
  <si>
    <t>1311</t>
  </si>
  <si>
    <t>Phải thu của khách hàng - Ngắn hạn</t>
  </si>
  <si>
    <t>1312</t>
  </si>
  <si>
    <t>Phải thu của khách hàng - Dài hạn</t>
  </si>
  <si>
    <t>133</t>
  </si>
  <si>
    <t>1331</t>
  </si>
  <si>
    <t>Thuế GTGT đầu vào của hàng hóa, dịch vụ.</t>
  </si>
  <si>
    <t>136</t>
  </si>
  <si>
    <t>1362</t>
  </si>
  <si>
    <t>Phải thu khối lượng giao khoán.</t>
  </si>
  <si>
    <t>138</t>
  </si>
  <si>
    <t>1388</t>
  </si>
  <si>
    <t>141</t>
  </si>
  <si>
    <t>1418</t>
  </si>
  <si>
    <t>Tạm ứng khác</t>
  </si>
  <si>
    <t>152</t>
  </si>
  <si>
    <t>1521</t>
  </si>
  <si>
    <t>Nguyên vật liệu chính</t>
  </si>
  <si>
    <t>1523</t>
  </si>
  <si>
    <t>Nhiên liệu</t>
  </si>
  <si>
    <t>1524</t>
  </si>
  <si>
    <t>Phụ tùng thay thế</t>
  </si>
  <si>
    <t>153</t>
  </si>
  <si>
    <t>Cộng cụ, dụng cụ</t>
  </si>
  <si>
    <t>154</t>
  </si>
  <si>
    <t>Chi phí sản xuất kinh doanh dở dang</t>
  </si>
  <si>
    <t>155</t>
  </si>
  <si>
    <t>211</t>
  </si>
  <si>
    <t>Tài sản cố định hữu hình.</t>
  </si>
  <si>
    <t>2111</t>
  </si>
  <si>
    <t>Nhà cửa, vật kiến trúc</t>
  </si>
  <si>
    <t>2112</t>
  </si>
  <si>
    <t>2113</t>
  </si>
  <si>
    <t>Phương tiện vận tải - Truyền dẫn</t>
  </si>
  <si>
    <t>2114</t>
  </si>
  <si>
    <t>Thiết bị dụng cụ quản lý</t>
  </si>
  <si>
    <t>212</t>
  </si>
  <si>
    <t>Tài sản cố định thuê tài chính.</t>
  </si>
  <si>
    <t>213</t>
  </si>
  <si>
    <t>Tài sản cố định vô hình.</t>
  </si>
  <si>
    <t>2135</t>
  </si>
  <si>
    <t>Phần mềm máy tính.</t>
  </si>
  <si>
    <t>214</t>
  </si>
  <si>
    <t>Hao mòn TSCĐ</t>
  </si>
  <si>
    <t>21411</t>
  </si>
  <si>
    <t>Hao mòn TSCĐ hữu hình - Nhà cửa vật kiến trúc</t>
  </si>
  <si>
    <t>21412</t>
  </si>
  <si>
    <t>Hao mòn TSCĐ hữu hình - máy móc thiết bị</t>
  </si>
  <si>
    <t>21413</t>
  </si>
  <si>
    <t>Hao mòn TSCĐ hữu hình - Phương tiện vận tải</t>
  </si>
  <si>
    <t>21414</t>
  </si>
  <si>
    <t>Hao mòn TSCĐ hữu hình - Thiết quản lý</t>
  </si>
  <si>
    <t>2142</t>
  </si>
  <si>
    <t>Hao mòn TSCĐ thuê tài chính.</t>
  </si>
  <si>
    <t>2143</t>
  </si>
  <si>
    <t>Hao mòn TSCĐ vô hình</t>
  </si>
  <si>
    <t>221</t>
  </si>
  <si>
    <t>223</t>
  </si>
  <si>
    <t>229</t>
  </si>
  <si>
    <t>Dự phòng giảm giá đầu tư dài hạn khác</t>
  </si>
  <si>
    <t>2292</t>
  </si>
  <si>
    <t>Dự phòng tổn thất đầu tư vào đơn vị khác</t>
  </si>
  <si>
    <t>2293</t>
  </si>
  <si>
    <t>Dự phòng phải thu khó đòi ngắn hạn</t>
  </si>
  <si>
    <t>2294</t>
  </si>
  <si>
    <t>2295</t>
  </si>
  <si>
    <t>Dự phòng phải thu khó đòi - dài hạn</t>
  </si>
  <si>
    <t>241</t>
  </si>
  <si>
    <t>XDCB dở dang</t>
  </si>
  <si>
    <t>2411</t>
  </si>
  <si>
    <t>Mua sắm TSCĐ</t>
  </si>
  <si>
    <t>2412</t>
  </si>
  <si>
    <t>Xây dựng cơ bản.</t>
  </si>
  <si>
    <t>242</t>
  </si>
  <si>
    <t>2421</t>
  </si>
  <si>
    <t>Chi phí trả trước ngắn hạn</t>
  </si>
  <si>
    <t>2422</t>
  </si>
  <si>
    <t>244</t>
  </si>
  <si>
    <t>331</t>
  </si>
  <si>
    <t>3311</t>
  </si>
  <si>
    <t>Phải trả người bán</t>
  </si>
  <si>
    <t>3312</t>
  </si>
  <si>
    <t>Phải trả cho người nhận thầu, thầu phụ.</t>
  </si>
  <si>
    <t>333</t>
  </si>
  <si>
    <t>Thuế và các khoản phải nộp nhà nước</t>
  </si>
  <si>
    <t>3331</t>
  </si>
  <si>
    <t>Thuế GTGT phải nộp.</t>
  </si>
  <si>
    <t>3334</t>
  </si>
  <si>
    <t>3335</t>
  </si>
  <si>
    <t>Thuế Thu nhập cá nhân</t>
  </si>
  <si>
    <t>3337</t>
  </si>
  <si>
    <t>Thuế nhà đất, tiền thuê đất.</t>
  </si>
  <si>
    <t>3338</t>
  </si>
  <si>
    <t>Các loại thuế khác</t>
  </si>
  <si>
    <t>334</t>
  </si>
  <si>
    <t>3341</t>
  </si>
  <si>
    <t>Phải trả cán bộ công nhân viên</t>
  </si>
  <si>
    <t>3342</t>
  </si>
  <si>
    <t>Phải trả cán bộ công nhân thuê ngoài</t>
  </si>
  <si>
    <t>335</t>
  </si>
  <si>
    <t>3354</t>
  </si>
  <si>
    <t>Trích trước chi phí công trình.</t>
  </si>
  <si>
    <t>336</t>
  </si>
  <si>
    <t>338</t>
  </si>
  <si>
    <t>3382</t>
  </si>
  <si>
    <t>3383</t>
  </si>
  <si>
    <t>Bảo hiểm xã hội, y tế</t>
  </si>
  <si>
    <t>3387</t>
  </si>
  <si>
    <t>Doanh thu chưa thực hiện.</t>
  </si>
  <si>
    <t>341</t>
  </si>
  <si>
    <t>34111</t>
  </si>
  <si>
    <t>Các khoản đi vay ngắn hạn ngân hàng</t>
  </si>
  <si>
    <t>34112</t>
  </si>
  <si>
    <t>Các khoản đi vay ngắn hạn khác</t>
  </si>
  <si>
    <t>3413</t>
  </si>
  <si>
    <t>342</t>
  </si>
  <si>
    <t>344</t>
  </si>
  <si>
    <t>353</t>
  </si>
  <si>
    <t>Quỹ khen thưởng, phúc lợi</t>
  </si>
  <si>
    <t>3531</t>
  </si>
  <si>
    <t>3532</t>
  </si>
  <si>
    <t>3534</t>
  </si>
  <si>
    <t>Quỹ thưởng ban quản lý, điều hành công ty</t>
  </si>
  <si>
    <t>411</t>
  </si>
  <si>
    <t>4111</t>
  </si>
  <si>
    <t>Nguồn vốn chủ sở hữu</t>
  </si>
  <si>
    <t>4112</t>
  </si>
  <si>
    <t>419</t>
  </si>
  <si>
    <t>Lãi chưa phân phối</t>
  </si>
  <si>
    <t>4211</t>
  </si>
  <si>
    <t>Lợi nhuận năm trước</t>
  </si>
  <si>
    <t>4212</t>
  </si>
  <si>
    <t>Lợi nhuận năm nay</t>
  </si>
  <si>
    <t>511</t>
  </si>
  <si>
    <t>Doanh thu bán hàng</t>
  </si>
  <si>
    <t>515</t>
  </si>
  <si>
    <t>621</t>
  </si>
  <si>
    <t>622</t>
  </si>
  <si>
    <t>627</t>
  </si>
  <si>
    <t>6271</t>
  </si>
  <si>
    <t>Chi phí sản xuất chung tập hợp trực tiếp.</t>
  </si>
  <si>
    <t>632</t>
  </si>
  <si>
    <t>635</t>
  </si>
  <si>
    <t>6351</t>
  </si>
  <si>
    <t>Chi phí vay ngắn hạn</t>
  </si>
  <si>
    <t>6352</t>
  </si>
  <si>
    <t>Chi phí vay dài hạn</t>
  </si>
  <si>
    <t>642</t>
  </si>
  <si>
    <t>711</t>
  </si>
  <si>
    <t>811</t>
  </si>
  <si>
    <t>Chi phí hoạt động khác</t>
  </si>
  <si>
    <t>8211</t>
  </si>
  <si>
    <t>Chi phí thuế Thu nhập hiện hành</t>
  </si>
  <si>
    <t>911</t>
  </si>
  <si>
    <t>Xác định kết quả kinh doanh</t>
  </si>
  <si>
    <t>Ngày......tháng......năm......</t>
  </si>
  <si>
    <t>NGƯỜI LẬP BIỂU</t>
  </si>
  <si>
    <t>Tổng giám đốc</t>
  </si>
  <si>
    <t>Công ty CP Địa ốc xanh Sài Gòn Thuận Phước</t>
  </si>
  <si>
    <t>- Cty CP công nghệ và V.liệu chuyên dụng TSM</t>
  </si>
  <si>
    <t>- Công trình Đại lộ Võ Văn Kiệt</t>
  </si>
  <si>
    <t>Ngày 30/06/2016, Công ty Cổ phần Licogi 13 góp thêm vào Công ty Cổ phần Sài Gòn Thành Đạt số vốn góp là 5.400.000.000 đồng (tương ứng với 540.000 cổ phiếu), thông qua hình thức cấn trừ công nợ đã ứng trước cho Công ty CP Sài Gòn Thành Đạt, làm giảm chỉ tiêu "Trả trước cho người bán" và tăng chỉ tiêu "Đầu tư vào công ty con", theo Nghị quyết Đại hội cổ đông năm 2016 số 02/NQ-LICOGI13-TĐ-ĐHĐCĐ ngày 7 tháng 5 năm 2016, công văn số 15-TCKT/TĐ/2016 về việc nộp tiền mua cổ phần tăng vốn điều lệ tại Công ty CP Đầu tư Nông nghiệp Sài Gòn Thành Đạt, Tờ trình số 55/CO.TDAT gửi Công ty cổ phần Licogi 13 về việc chuyển một phần nợ sang vốn góp.</t>
  </si>
  <si>
    <t>Tên Công ty liên kết</t>
  </si>
  <si>
    <t>Công ty Cổ phần LICOGI 13 - E&amp;C</t>
  </si>
  <si>
    <t>a.</t>
  </si>
  <si>
    <t>b.</t>
  </si>
  <si>
    <t>c. Trả trước người bán là các bên liên quan</t>
  </si>
  <si>
    <t>Thông tin chi tiết về các công ty con tại ngày 31/12/2016 như sau:</t>
  </si>
  <si>
    <t xml:space="preserve"> - Phải thu khác (*)</t>
  </si>
  <si>
    <t>- Công trình sân bay Tân Sơn Nhất (Chi nhánh phía Nam)</t>
  </si>
  <si>
    <t>- Các công trình khác</t>
  </si>
  <si>
    <t xml:space="preserve"> - Nợ dài hạn đến hạn trả</t>
  </si>
  <si>
    <t>- Lãi chuyển nhượng cổ phần</t>
  </si>
  <si>
    <t>Licogi còn lại</t>
  </si>
  <si>
    <t>Có TK 515</t>
  </si>
  <si>
    <t>Có TK 221</t>
  </si>
  <si>
    <t>Nợ TK 131, 112</t>
  </si>
  <si>
    <t>Bán cho FC</t>
  </si>
  <si>
    <t>Nợ TK 112</t>
  </si>
  <si>
    <t>Nợ TK 131</t>
  </si>
  <si>
    <t>Bán cho IMC</t>
  </si>
  <si>
    <t>Giá bình quân</t>
  </si>
  <si>
    <t xml:space="preserve">Licogi 13 </t>
  </si>
  <si>
    <t>Licogi sở hữu</t>
  </si>
  <si>
    <t>Licogi mua thêm</t>
  </si>
  <si>
    <t>tháng 6</t>
  </si>
  <si>
    <t>Nợ TK 131 IMC</t>
  </si>
  <si>
    <t>Điều chỉnh</t>
  </si>
  <si>
    <t xml:space="preserve">đã hạch toán </t>
  </si>
  <si>
    <t>đầu năm 2016</t>
  </si>
  <si>
    <t>chi phí mua</t>
  </si>
  <si>
    <t xml:space="preserve">giá trị </t>
  </si>
  <si>
    <t>mệnh giá</t>
  </si>
  <si>
    <t>sl cổ phần</t>
  </si>
  <si>
    <t>Xác định tỷ lệ sở hữu của Licogi 13 trong Thành Đạt</t>
  </si>
  <si>
    <t>Sở hữu trực tiếp</t>
  </si>
  <si>
    <t>Sở hữu gián tiếp</t>
  </si>
  <si>
    <t>FC</t>
  </si>
  <si>
    <t>IMC</t>
  </si>
  <si>
    <t>Tổng sở hữu</t>
  </si>
  <si>
    <t>Vốn của Thành Đạt</t>
  </si>
  <si>
    <t xml:space="preserve">Tỷ lệ sở hữu của Licogi 13 </t>
  </si>
  <si>
    <t>Thông tin chi tiết về các công ty liên kết của Công ty vào ngày 31/12/2016 như sau:</t>
  </si>
  <si>
    <t>Thuế suất</t>
  </si>
  <si>
    <t>Phương án bán cho IMC 1 tỷ</t>
  </si>
  <si>
    <t>30 tháng 6</t>
  </si>
  <si>
    <t xml:space="preserve"> + Ngân hàng TMCP Ngoại thương VN - CN Thanh Xuân</t>
  </si>
  <si>
    <t xml:space="preserve"> + Nợ dài hạn đến hạn trả</t>
  </si>
  <si>
    <t>PHẢI THU VỀ CHO VAY NGẮN HẠN</t>
  </si>
  <si>
    <t>CÁC KHOẢN ĐẦU TƯ TÀI CHÍNH (Phụ lục 1)</t>
  </si>
  <si>
    <t>Phụ lục 1</t>
  </si>
  <si>
    <t>Phụ lục 3</t>
  </si>
  <si>
    <t>Biến động dự phòng giảm giá đầu tư dài hạn trong năm như sau</t>
  </si>
  <si>
    <t>a. Bảng đối chiếu biến động của vốn chủ sở hữu (Phụ lục số 3)</t>
  </si>
  <si>
    <t>c. Các giao dịch về vốn với các chủ sở hữu và phân phối cổ tức, chia lợi nhuận</t>
  </si>
  <si>
    <t>- Công trình Vĩnh lộc A (Chi nhánh phía Nam)</t>
  </si>
  <si>
    <t>GT có thể 
thu hồi</t>
  </si>
  <si>
    <t>(Chi tiết tình hình tăng giảm tại Phụ lục 2)</t>
  </si>
  <si>
    <t xml:space="preserve"> (1) - Hợp đồng tín dụng hạn mức số 01/2016/134615/HĐTD ngày 05/07/2016 tại Ngân hàng TMCP Đầu tư và Phát triển Việt Nam - Chi nhánh Thanh Xuân.</t>
  </si>
  <si>
    <t xml:space="preserve"> + Mục đích vay: Bổ sung vốn lưu động phát hành bảo lãnh, mở L/C phục vụ hoạt động sản xuất kinh doanh của công ty (không bao gồm hoạt động đầu tư kinh doanh bất động sản)</t>
  </si>
  <si>
    <t xml:space="preserve"> + Thời hạn cấp hạn mức: 12 tháng kể từ ngày ký hợp đồng này; thời hạn cho vay được xác định theo từng hợp đồng tín dụng cụ thể.</t>
  </si>
  <si>
    <t xml:space="preserve"> (2) - Hợp đồng tín dụng số 1200 - LAV - 201600653 ngày 07/06/2016 tại Ngân hàng Nông nghiệp và Phát triển nông thôn Việt Nam - Sở giao dịch:</t>
  </si>
  <si>
    <t xml:space="preserve"> + Ngân hàng TMCP Sài Gòn - Hà Nội - CN Thăng Long</t>
  </si>
  <si>
    <t xml:space="preserve"> + Quỹ Đầu tư Phát triển Thái Bình </t>
  </si>
  <si>
    <t>- Công ty CP Địa ốc Xanh - Sài gòn Thuận Phước</t>
  </si>
  <si>
    <t>TRẢ TRƯỚC CHO NGƯỜI BÁN</t>
  </si>
  <si>
    <t>b. Vay và nợ thuê tài chính dài hạn</t>
  </si>
  <si>
    <t>b1. Vay dài hạn</t>
  </si>
  <si>
    <t>b2. Nợ thuê tài chính dài hạn</t>
  </si>
  <si>
    <t>11. CÁC KHOẢN ĐẦU TƯ TÀI CHÍNH</t>
  </si>
  <si>
    <t xml:space="preserve"> + Số dư tại thời điểm 30/06/2017 của hợp đồng này là: 278.972.154.596 VND.</t>
  </si>
  <si>
    <t xml:space="preserve"> + Số dư tại thời điểm 30/06/2017 của hợp đồng vay này là: 36.994.766.013 VND.</t>
  </si>
  <si>
    <t xml:space="preserve"> + Số dư tại thời điểm 30/06/2017 của hợp đồng vay này là: 3.500.000.000 VND.</t>
  </si>
  <si>
    <t>+ Số dư tại ngày 30/06/2017 của hợp đồng vay này là: 65.000.000 VND.</t>
  </si>
  <si>
    <t>+ Số dư tại ngày 30/06/2017 của hợp đồng vay này là: 511.397.250 VND.</t>
  </si>
  <si>
    <t>+ Số dư tại ngày 30/06/2017 của hợp đồng cho thuê tài chính này là: 2.264.423.931 VND.</t>
  </si>
  <si>
    <t>(*) - Chi tiết các khoản phải thu khác</t>
  </si>
  <si>
    <t xml:space="preserve">Giá trị </t>
  </si>
  <si>
    <t>Phụ lục 2:</t>
  </si>
  <si>
    <t>- Ngân hàng TMCP Ngoại thương VN - CN Thanh Xuân</t>
  </si>
  <si>
    <t>- Công ty CP BOT Đại Dương</t>
  </si>
  <si>
    <t>- Công ty TNHH Xây dựng và Thương mại 12</t>
  </si>
  <si>
    <t>- Công ty TNHH BOT và BT Quốc lộ 20</t>
  </si>
  <si>
    <t>- Công ty CP Những hạt cà phê nói chuyện</t>
  </si>
  <si>
    <t>- Công ty CP Địa ốc xanh Sài Gòn Thuận Phước</t>
  </si>
  <si>
    <t>- Các đối tượng khác</t>
  </si>
  <si>
    <t>- Công ty Cổ phần LICOGI 13 - Vật liệu xây dựng</t>
  </si>
  <si>
    <t>Các bên liên quan</t>
  </si>
  <si>
    <t>- Công ty TNHH Đầu Tư Xây Dựng Toàn Việt</t>
  </si>
  <si>
    <t>- Nguyễn Hữu Mến</t>
  </si>
  <si>
    <t xml:space="preserve">- Công ty TNHH Thương mại sản xuất dịch vụ Yên Khánh </t>
  </si>
  <si>
    <t>Chi nhánh</t>
  </si>
  <si>
    <t>- Công trình Sân bay Cam Ranh</t>
  </si>
  <si>
    <t>- Công trình cửa nhận nước E&amp;C</t>
  </si>
  <si>
    <t>- Công trình Quốc lộ 60 tỉnh Tiền Giang</t>
  </si>
  <si>
    <t>- Công trình Trường ĐH Giao thông vận tải HCM</t>
  </si>
  <si>
    <t>- Khu nhà ở quanh chợ TT thị trấn Tây Đằng</t>
  </si>
  <si>
    <t>- Showroom ô tô</t>
  </si>
  <si>
    <t>- DA MDF Quảng Bình</t>
  </si>
  <si>
    <t>- Dự án thủy điện Sông Nhiệm 3</t>
  </si>
  <si>
    <t xml:space="preserve">- Công trình khu đô thị Thịnh liệt </t>
  </si>
  <si>
    <t>- CT Trường nghề vĩnh phúc- TT xuất nhập khẩu</t>
  </si>
  <si>
    <t>Công ty CP Năng lượng tái tạo Licogi 13</t>
  </si>
  <si>
    <t>Tỷ lệ sở hữu thực tế tại 31/12/2017</t>
  </si>
  <si>
    <t>Số phải nộp trong năm</t>
  </si>
  <si>
    <t>Số giảm 
trong năm</t>
  </si>
  <si>
    <t>- Ngân hàng TMCP Việt Nam Thương Tín - CN HCM</t>
  </si>
  <si>
    <t>+ Ngân hàng TMCP Đầu tư và Phát triển Thanh Xuân</t>
  </si>
  <si>
    <t>- Doanh thu bán hàng hóa</t>
  </si>
  <si>
    <t>- Giá vốn bán hàng hóa</t>
  </si>
  <si>
    <t>- Chi phí mua ngoài</t>
  </si>
  <si>
    <t>VP</t>
  </si>
  <si>
    <t>CN</t>
  </si>
  <si>
    <t>- Chi phí khác</t>
  </si>
  <si>
    <t>- Chi phí phạt thuế</t>
  </si>
  <si>
    <t>Số dư với các bên liên quan</t>
  </si>
  <si>
    <t>Phải thu khác các bên liên quan</t>
  </si>
  <si>
    <t>- Công ty cổ phần địa ốc xanh Sài Gòn Thuận Phước</t>
  </si>
  <si>
    <t>- Công ty Cổ phần đầu tư nông nghiệp Sài Gòn Thành Đạt</t>
  </si>
  <si>
    <t>- Công ty Cổ phần licogi 13 Cơ giới hạ tầng</t>
  </si>
  <si>
    <t>- Công ty Cổ phần LICOGI 13 - Vật liệu xây dựng.</t>
  </si>
  <si>
    <t>Vay các bên liên quan</t>
  </si>
  <si>
    <t>- Chuyên sản xuất, cung cấp các loại vật liệu xây dựng và khai thác mỏ.</t>
  </si>
  <si>
    <t>-  Thi công xây lắp bằng cơ giới như: San lắp mặt bằng, nổ mìn phá đá, xử lý nền móng và thi công xây lắp hạ tầng kỹ thuật các loại công trình dân dụng, công nghiệp, công cộng, thủy lợi, giao thông, khu đô thị, khu công nghiệp…</t>
  </si>
  <si>
    <t>Các khoản đầu tư khác</t>
  </si>
  <si>
    <t>- Sản xuất xi măng;
- Sản xuất bê tông và các sản phẩm từ xi măng;
 - Vận tải hàng hóa;
 - Xây dựng công trình kỹ thuật;
 - Sản xuất kinh doanh điện năng;
 - Kinh doanh dịch vụ du lịch, khách sạn, kinh doanh bất động sản;…</t>
  </si>
  <si>
    <t>- Khai thác đá, cát, sỏi, đất sét</t>
  </si>
  <si>
    <t>- Cung cấp phụ gia sản xuất bê tông và vật liệu xây dựng phục vụ công trình</t>
  </si>
  <si>
    <t>- Dịch vụ phục vụ đồ uống
- Sản xuất các loại bánh từ bột
- Sản xuất món ăn, thức ăn chế biến sẵn
- Đại lý môi giới, đấu giá
- Tổ chức giới thiệu và xúc tiến thương mại</t>
  </si>
  <si>
    <t>Đầu tư vốn</t>
  </si>
  <si>
    <t>- Chi phí không hợp lý</t>
  </si>
  <si>
    <t>Chi phí phạt thuế</t>
  </si>
  <si>
    <t>Chi phí phạt chậm nộp BHXH</t>
  </si>
  <si>
    <t>Các khoản điều chỉnh tăng</t>
  </si>
  <si>
    <t>Các khoản điều chỉnh giảm</t>
  </si>
  <si>
    <t>- Cổ tức lợi nhuận được chia</t>
  </si>
  <si>
    <t>Lợi nhuận tính thuế</t>
  </si>
  <si>
    <t>Kiểm toán tính</t>
  </si>
  <si>
    <t>Đơn vị</t>
  </si>
  <si>
    <t>&gt;&gt; Chi khen thưởng phúc lợi TK 353/111</t>
  </si>
  <si>
    <t>Một số khoản lãi được hạch toán qua 131, 138 nhưng chưa thu được bằng tiền</t>
  </si>
  <si>
    <t>Lưu chuyển tiền thuần trong năm</t>
  </si>
  <si>
    <t>Tiền và tương đương tiền đầu năm</t>
  </si>
  <si>
    <t>Tiền và tương đương tiền cuối năm</t>
  </si>
  <si>
    <t>Thu nhập của HĐQT và Ban Kiểm soát</t>
  </si>
  <si>
    <t>- Doanh thu khác</t>
  </si>
  <si>
    <t>- Giá vốn khác</t>
  </si>
  <si>
    <t>&gt;&gt;&gt; Hỏi lại ý kiến khách hàng</t>
  </si>
  <si>
    <t>Một số tài sản đặc thù phục vụ cho công trình đang được trích khấu hao theo thời gian thi công thực tế của tài sản đó.</t>
  </si>
  <si>
    <t>Cho kỳ kế toán từ 01/01/2018 đến 30/06/2018</t>
  </si>
  <si>
    <t>6 tháng đầu năm 2018</t>
  </si>
  <si>
    <t>Tại ngày 30 tháng 06 năm 2018</t>
  </si>
  <si>
    <t>+ Vốn góp tăng trong kỳ</t>
  </si>
  <si>
    <t>+ Vốn góp giảm trong kỳ</t>
  </si>
  <si>
    <t>BÁO CÁO KẾT QUẢ HOẠT ĐỘNG KINH DOANH RIÊNG GIỮA NIÊN ĐỘ</t>
  </si>
  <si>
    <t>BÁO CÁO LƯU CHUYỂN TIỀN TỆ RIÊNG GIỮA NIÊN ĐỘ</t>
  </si>
  <si>
    <t>- Giá trị còn lại tài sản cố định đang thế chấp tại ngân hàng tại 30/06/2018 là 0 đồng.</t>
  </si>
  <si>
    <t>- Nguyên giá TSCĐ thuê tài chính đã hết khấu hao nhưng vẫn còn sử dụng tại 30/06/2018: 1.133.806.017 VND.</t>
  </si>
  <si>
    <t>- Nguyên giá TSCĐ vô hình đã hết khấu hao nhưng vẫn đang sử dụng tại 30/06/2018 là 152.500.000 VND.</t>
  </si>
  <si>
    <t>- Dự án Điện năng lượng mặt trời tại Quảng Trị</t>
  </si>
  <si>
    <t>- Công ty Cổ phần Licogi 17</t>
  </si>
  <si>
    <t xml:space="preserve"> + Số dư tại thời điểm 30/06/2018 của hợp đồng này là: 319.019.350.850  VND.</t>
  </si>
  <si>
    <t>+ Số dư tại ngày 30/06/2018 của hợp đồng vay này là: 320.297.250 VND.</t>
  </si>
  <si>
    <t>- Giá trị còn lại tại 30/06/2018 của TSCĐ hữu hình dùng để thế chấp, cầm cố đảm bảo cho khoản vay: 120.095.577.506 VND.</t>
  </si>
  <si>
    <t>- Nguyên giá TSCĐ hữu hình đã hết khấu hao nhưng vẫn còn sử dụng tại 30/06/2018: 13.366.643.204 VND</t>
  </si>
  <si>
    <t>- Lãi từ chuyển nhượng vốn</t>
  </si>
  <si>
    <t>- Chi phí khấu hao tài sản cố định, phân bổ CCDC</t>
  </si>
  <si>
    <t>Công ty CP năng lượng dầu khí toàn cầu</t>
  </si>
  <si>
    <t>Công ty CP Licogi 13 - Đầu tư XD và hạ tầng</t>
  </si>
  <si>
    <t>Công ty TNHH Trung Chính</t>
  </si>
  <si>
    <t>Tỷ lệ sở hữu thực tế tại 30/06/2018</t>
  </si>
  <si>
    <t>Tiền lãi trả cho các bên liên quan</t>
  </si>
  <si>
    <t>Báo cáo tài chính riêng giữa niên độ</t>
  </si>
  <si>
    <t>Số phải nộp trong kỳ</t>
  </si>
  <si>
    <t>Số đã nộp 
trong kỳ</t>
  </si>
  <si>
    <t>- Công trình thủy điện Bản Chát - Cửa nhận nước</t>
  </si>
  <si>
    <t>Giao dịch với các bên liên quan phát sinh trong kỳ:</t>
  </si>
  <si>
    <t>Thông tin chi tiết về các công ty con của Công ty vào ngày 30/6/2018 như sau:</t>
  </si>
  <si>
    <t>+ Vốn góp cuối kỳ</t>
  </si>
  <si>
    <t>- Khấu hao trong kỳ</t>
  </si>
  <si>
    <t>Trong kỳ</t>
  </si>
  <si>
    <t>Tăng vốn trong kỳ</t>
  </si>
  <si>
    <t>Lãi/lỗ trong kỳ</t>
  </si>
  <si>
    <t>Tiền thu từ phát hành cố phiếu, nhận vốn góp của  chủ sở hữu (công ty con)</t>
  </si>
  <si>
    <t>- Công ty TNHH Khai thác Chế biến Khoáng sản Núi Pháo</t>
  </si>
  <si>
    <t>- Công ty CP BOT Cầu Việt Trì</t>
  </si>
  <si>
    <t>- Công ty Cổ phần Xây dựng Hạ tầng Giao thông Vinaco</t>
  </si>
  <si>
    <t>- Tổng Công ty LICOGI - CTCP</t>
  </si>
  <si>
    <r>
      <t xml:space="preserve">- Cho vay ngắn hạn Công ty CP Địa ốc xanh Sài Gòn - Thuận Phước - </t>
    </r>
    <r>
      <rPr>
        <i/>
        <sz val="11"/>
        <rFont val="Times New Roman"/>
        <family val="1"/>
      </rPr>
      <t>Công ty con</t>
    </r>
  </si>
  <si>
    <r>
      <t xml:space="preserve">- Cho vay ngắn hạn Công ty CP Đầu tư Nông nghiệp Sài Gòn - Thành Đạt - </t>
    </r>
    <r>
      <rPr>
        <i/>
        <sz val="11"/>
        <rFont val="Times New Roman"/>
        <family val="1"/>
      </rPr>
      <t>Công ty con</t>
    </r>
  </si>
  <si>
    <t xml:space="preserve"> + Số dư tại thời điểm 30/06/2018 của hợp đồng vay này là: 34.640.308.335 VND.</t>
  </si>
  <si>
    <t>(3) Hợp đồng tín dụng số 1401 - LAV - 201500309 ngày 04/05/2015 tại Ngân hàng TMCP Xuất Nhập khẩu Việt Nam - Chi nhánh Sài Gòn.</t>
  </si>
  <si>
    <t>(4) Hợp đồng cho thuê tài chính số 2016-00051-000 ngày 21/04/2016 tại Công ty TNHH Cho thuê tài chính Quốc tế Việt Nam:</t>
  </si>
  <si>
    <t>- Ngân hàng TMCP ĐT và PT VN - CN Thanh Xuân</t>
  </si>
  <si>
    <t>- Ngân hàng NN và PTNT - Sở giao dịch</t>
  </si>
  <si>
    <t>+ Ngân hàng TMCP XNK Việt Nam - CN Sài Gòn</t>
  </si>
  <si>
    <t>- Công ty TNHH Cho thuê tài chính Quốc tế Việt Nam</t>
  </si>
  <si>
    <t>- Công ty CP Công nghệ và Vật liệu Chuyên dụng TSM</t>
  </si>
  <si>
    <t>- Vốn Tổng Công ty - CTCP</t>
  </si>
  <si>
    <t xml:space="preserve"> - Phải trả, phải nộp khác (*)</t>
  </si>
  <si>
    <t>(*) Chi tiết các khoản phải trả, phải nộp khác</t>
  </si>
  <si>
    <t>- Phí bảo trì tòa nhà 27 tầng</t>
  </si>
  <si>
    <t>- Bà Lâm Thị Hồng Vân</t>
  </si>
  <si>
    <t>- Ông Trần Thế Tâm</t>
  </si>
  <si>
    <t>- Bà Phùng Thị Thanh Bình</t>
  </si>
  <si>
    <t>- Ông Lê Mạnh Hùng</t>
  </si>
  <si>
    <t>- Phải trả khác</t>
  </si>
  <si>
    <t>- Công ty CP Licogi 13 - Nền móng Xây dựng</t>
  </si>
  <si>
    <t>Phải trả khác là các bên liên quan</t>
  </si>
  <si>
    <t>+ Công ty TNHH Cho thuê tài chính Quốc tế Việt Nam</t>
  </si>
  <si>
    <t>- Bà Bùi Thị Ngọc Thúy</t>
  </si>
  <si>
    <t>Vay và nợ thuê tài chính</t>
  </si>
  <si>
    <t>13. VAY VÀ NỢ THUÊ TÀI CHÍNH</t>
  </si>
  <si>
    <t>V. THÔNG TIN BỔ SUNG CHO CÁC KHOẢN MỤC TRÊN BẢNG CÂN ĐỐI KẾ TOÁN RIÊNG GIỮA NIÊN ĐỘ</t>
  </si>
  <si>
    <t>VI. THÔNG TIN BỔ SUNG CHO CÁC KHOẢN MỤC TRÌNH BÀY TRONG BC KẾT QUẢ KINH DOANH RIÊNG GIỮA NIÊN ĐỘ</t>
  </si>
  <si>
    <t>IV.5b</t>
  </si>
  <si>
    <t>5a</t>
  </si>
  <si>
    <t>12b</t>
  </si>
  <si>
    <t>12a</t>
  </si>
  <si>
    <t>18a</t>
  </si>
  <si>
    <t>13a</t>
  </si>
  <si>
    <t>V.</t>
  </si>
  <si>
    <t>18b</t>
  </si>
  <si>
    <t>13b</t>
  </si>
  <si>
    <t>Hà Nội, ngày 28 tháng 8 năm 2018</t>
  </si>
  <si>
    <t>a. Các khoản phải thu ngắn hạn</t>
  </si>
  <si>
    <t>b. Các khoản phải thu dài hạn</t>
  </si>
  <si>
    <t>- Chi phí sản xuất kinh doanh dở dang (*)</t>
  </si>
  <si>
    <t>(*)</t>
  </si>
  <si>
    <t>- Mua trong kỳ</t>
  </si>
  <si>
    <t>Số liệu so sánh trên Bảng Cân đối kế toán riêng giữa niên độ và các thuyết minh tương ứng là số liệu của Báo cáo tài chính riêng cho năm tài chính kết thúc ngày 31 tháng 12 năm 2017 đã được kiểm toán bởi Công ty TNHH Kiểm toán TTP. Số liệu so sánh trên Báo cáo Kết quả hoạt động kinh doanh riêng giữa niên độ, Báo cáo lưu chuyển tiền tệ riêng giữa niên độ và các thuyết minh tương ứng là số liệu của Báo cáo tài chính riêng giữa niên độ năm 2017 đã được soát xét bởi Công ty TNHH Kiểm toán TTP.</t>
  </si>
  <si>
    <t>c. Phải thu khác là các bên liên quan</t>
  </si>
  <si>
    <t>BẢNG CÂN ĐỐI KẾ TOÁN RIÊNG GIỮA NIÊN ĐỘ</t>
  </si>
  <si>
    <t/>
  </si>
  <si>
    <t>GIỮA NIÊN ĐỘ</t>
  </si>
  <si>
    <t>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</si>
</sst>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_-&quot;$&quot;* #,##0_-;\-&quot;$&quot;* #,##0_-;_-&quot;$&quot;* &quot;-&quot;_-;_-@_-"/>
    <numFmt numFmtId="169" formatCode="_-&quot;$&quot;* #,##0.00_-;\-&quot;$&quot;* #,##0.00_-;_-&quot;$&quot;* &quot;-&quot;??_-;_-@_-"/>
    <numFmt numFmtId="170" formatCode="0.0%"/>
    <numFmt numFmtId="171" formatCode="_(* #,##0_);_(* \(#,##0\);_(* &quot;-&quot;??_);_(@_)"/>
    <numFmt numFmtId="172" formatCode="########"/>
    <numFmt numFmtId="173" formatCode="#,##0;[Red]\(#,##0\);\-"/>
    <numFmt numFmtId="174" formatCode="dd\-mm\-yyyy"/>
    <numFmt numFmtId="175" formatCode="yyyy"/>
    <numFmt numFmtId="176" formatCode="_(* #,##0.0000_);_(* \(#,##0.0000\);_(* &quot;-&quot;??_);_(@_)"/>
    <numFmt numFmtId="177" formatCode="_-* #,##0_-;\-* #,##0_-;_-* &quot;-&quot;??_-;_-@_-"/>
    <numFmt numFmtId="178" formatCode="_-* #,##0.0000_-;\-* #,##0.0000_-;_-* &quot;-&quot;??_-;_-@_-"/>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dd\/mm\/yyyy"/>
    <numFmt numFmtId="185" formatCode="#,##0;\(#,##0\)"/>
    <numFmt numFmtId="186" formatCode="#,##0;\-#,##0;\-"/>
    <numFmt numFmtId="187" formatCode="##.##%"/>
    <numFmt numFmtId="188" formatCode="0.000%"/>
    <numFmt numFmtId="189" formatCode="#,##0\ &quot;DM&quot;;\-#,##0\ &quot;DM&quot;"/>
    <numFmt numFmtId="190" formatCode="_ &quot;\&quot;* #,##0_ ;_ &quot;\&quot;* \-#,##0_ ;_ &quot;\&quot;* &quot;-&quot;_ ;_ @_ "/>
    <numFmt numFmtId="191" formatCode="_ &quot;\&quot;* #,##0.00_ ;_ &quot;\&quot;* \-#,##0.00_ ;_ &quot;\&quot;* &quot;-&quot;??_ ;_ @_ "/>
    <numFmt numFmtId="192" formatCode="_ * #,##0_ ;_ * \-#,##0_ ;_ * &quot;-&quot;_ ;_ @_ "/>
    <numFmt numFmtId="193" formatCode="_ * #,##0.00_ ;_ * \-#,##0.00_ ;_ * &quot;-&quot;??_ ;_ @_ "/>
    <numFmt numFmtId="194" formatCode="##,###.##"/>
    <numFmt numFmtId="195" formatCode="#0.##"/>
    <numFmt numFmtId="196" formatCode="##,##0%"/>
    <numFmt numFmtId="197" formatCode="#,###%"/>
    <numFmt numFmtId="198" formatCode="##.##"/>
    <numFmt numFmtId="199" formatCode="###,###"/>
    <numFmt numFmtId="200" formatCode="###.###"/>
    <numFmt numFmtId="201" formatCode="##,###.####"/>
    <numFmt numFmtId="202" formatCode="##,##0.##"/>
    <numFmt numFmtId="203" formatCode="_-[$€-2]* #,##0.00_-;\-[$€-2]* #,##0.00_-;_-[$€-2]* &quot;-&quot;??_-"/>
    <numFmt numFmtId="204" formatCode="#."/>
    <numFmt numFmtId="205" formatCode="#,###"/>
    <numFmt numFmtId="206" formatCode="#,##0\ &quot;$&quot;_);[Red]\(#,##0\ &quot;$&quot;\)"/>
    <numFmt numFmtId="207" formatCode="&quot;$&quot;###,0&quot;.&quot;00_);[Red]\(&quot;$&quot;###,0&quot;.&quot;00\)"/>
    <numFmt numFmtId="208" formatCode="_-* #,##0.00\ _€_-;\-* #,##0.00\ _€_-;_-* &quot;-&quot;??\ _€_-;_-@_-"/>
    <numFmt numFmtId="209" formatCode="_-* #,##0\ _€_-;\-* #,##0\ _€_-;_-* &quot;-&quot;\ _€_-;_-@_-"/>
    <numFmt numFmtId="210" formatCode="#,##0.00\ \ "/>
    <numFmt numFmtId="211" formatCode="&quot;\&quot;#,##0;&quot;\&quot;&quot;\&quot;&quot;\&quot;&quot;\&quot;&quot;\&quot;&quot;\&quot;&quot;\&quot;\-#,##0"/>
    <numFmt numFmtId="212" formatCode="0_);\(0\)"/>
    <numFmt numFmtId="213" formatCode="_(#,##0.00%_);_(\ 0.00%_);_(\ &quot;-&quot;_);_(@_)"/>
    <numFmt numFmtId="214" formatCode="0.00_);\(0.00\)"/>
    <numFmt numFmtId="215" formatCode="_-* #,##0\ _₫_-;\-* #,##0\ _₫_-;_-* &quot;-&quot;??\ _₫_-;_-@_-"/>
    <numFmt numFmtId="216" formatCode="#,##0_ ;\-#,##0\ "/>
  </numFmts>
  <fonts count="184">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name val="Times New Roman"/>
      <family val="1"/>
    </font>
    <font>
      <sz val="10"/>
      <name val="Arial"/>
      <family val="2"/>
    </font>
    <font>
      <i/>
      <sz val="11"/>
      <name val="Times New Roman"/>
      <family val="1"/>
    </font>
    <font>
      <b/>
      <sz val="11"/>
      <name val="Times New Roman"/>
      <family val="1"/>
    </font>
    <font>
      <sz val="10"/>
      <name val="Times New Roman"/>
      <family val="1"/>
    </font>
    <font>
      <b/>
      <sz val="10"/>
      <name val="Times New Roman"/>
      <family val="1"/>
    </font>
    <font>
      <sz val="12"/>
      <name val=".VnTime"/>
      <family val="2"/>
    </font>
    <font>
      <b/>
      <sz val="13"/>
      <name val="Times New Roman"/>
      <family val="1"/>
    </font>
    <font>
      <sz val="11"/>
      <color indexed="8"/>
      <name val="Times New Roman"/>
      <family val="1"/>
    </font>
    <font>
      <sz val="10"/>
      <color indexed="8"/>
      <name val="Arial"/>
      <family val="2"/>
    </font>
    <font>
      <b/>
      <sz val="11"/>
      <color indexed="8"/>
      <name val="Times New Roman"/>
      <family val="1"/>
    </font>
    <font>
      <u/>
      <sz val="11"/>
      <name val="Times New Roman"/>
      <family val="1"/>
    </font>
    <font>
      <sz val="8"/>
      <name val="Times New Roman"/>
      <family val="1"/>
    </font>
    <font>
      <b/>
      <sz val="12"/>
      <name val="Times New Roman"/>
      <family val="1"/>
    </font>
    <font>
      <i/>
      <sz val="10"/>
      <name val="Times New Roman"/>
      <family val="1"/>
    </font>
    <font>
      <b/>
      <i/>
      <sz val="10"/>
      <name val="Times New Roman"/>
      <family val="1"/>
    </font>
    <font>
      <sz val="10"/>
      <name val=".VnArial"/>
      <family val="2"/>
    </font>
    <font>
      <b/>
      <i/>
      <sz val="11"/>
      <name val="Times New Roman"/>
      <family val="1"/>
    </font>
    <font>
      <b/>
      <sz val="14"/>
      <name val="Times New Roman"/>
      <family val="1"/>
    </font>
    <font>
      <b/>
      <i/>
      <sz val="11"/>
      <color indexed="8"/>
      <name val="Times New Roman"/>
      <family val="1"/>
    </font>
    <font>
      <b/>
      <sz val="11"/>
      <name val="Times New RomanH"/>
    </font>
    <font>
      <b/>
      <sz val="10"/>
      <name val="Times New RomanH"/>
    </font>
    <font>
      <sz val="8"/>
      <name val="Times New Roman"/>
      <family val="1"/>
    </font>
    <font>
      <b/>
      <sz val="10"/>
      <name val=".VnArial"/>
      <family val="2"/>
    </font>
    <font>
      <sz val="10"/>
      <name val=".VnArial"/>
      <family val="2"/>
    </font>
    <font>
      <b/>
      <sz val="12"/>
      <name val=".VnArial"/>
      <family val="2"/>
    </font>
    <font>
      <sz val="9"/>
      <name val=".VnArial"/>
      <family val="2"/>
    </font>
    <font>
      <sz val="12"/>
      <name val=".VnArial"/>
      <family val="2"/>
    </font>
    <font>
      <i/>
      <sz val="12"/>
      <name val=".VnArial"/>
      <family val="2"/>
    </font>
    <font>
      <b/>
      <sz val="9"/>
      <name val=".VnArial"/>
      <family val="2"/>
    </font>
    <font>
      <sz val="10"/>
      <name val=".VnAvant"/>
      <family val="2"/>
    </font>
    <font>
      <i/>
      <sz val="10"/>
      <name val=".VnArial"/>
      <family val="2"/>
    </font>
    <font>
      <i/>
      <sz val="10"/>
      <name val=".VnArial Narrow"/>
      <family val="2"/>
    </font>
    <font>
      <sz val="10"/>
      <name val=".VnArial Narrow"/>
      <family val="2"/>
    </font>
    <font>
      <b/>
      <sz val="10"/>
      <name val=".VnArial Narrow"/>
      <family val="2"/>
    </font>
    <font>
      <sz val="10.5"/>
      <name val="Times New Roman"/>
      <family val="1"/>
    </font>
    <font>
      <b/>
      <sz val="10.5"/>
      <name val="Times New Roman"/>
      <family val="1"/>
    </font>
    <font>
      <b/>
      <i/>
      <sz val="10"/>
      <name val=".VnArial Narrow"/>
      <family val="2"/>
    </font>
    <font>
      <b/>
      <sz val="9"/>
      <name val="Times New Roman"/>
      <family val="1"/>
    </font>
    <font>
      <sz val="9"/>
      <name val="Times New Roman"/>
      <family val="1"/>
    </font>
    <font>
      <i/>
      <sz val="11"/>
      <color indexed="8"/>
      <name val="Times New Roman"/>
      <family val="1"/>
    </font>
    <font>
      <sz val="10"/>
      <name val="Arial"/>
      <family val="2"/>
    </font>
    <font>
      <sz val="12"/>
      <name val="¹UAAA¼"/>
      <family val="3"/>
      <charset val="129"/>
    </font>
    <font>
      <sz val="12"/>
      <name val="Tms Rmn"/>
    </font>
    <font>
      <sz val="10"/>
      <name val="MS Serif"/>
      <family val="1"/>
    </font>
    <font>
      <sz val="10"/>
      <color indexed="16"/>
      <name val="MS Serif"/>
      <family val="1"/>
    </font>
    <font>
      <sz val="8"/>
      <name val="Arial"/>
      <family val="2"/>
    </font>
    <font>
      <b/>
      <sz val="12"/>
      <color indexed="9"/>
      <name val="Tms Rmn"/>
    </font>
    <font>
      <b/>
      <sz val="12"/>
      <name val="Arial"/>
      <family val="2"/>
    </font>
    <font>
      <b/>
      <sz val="18"/>
      <name val="Arial"/>
      <family val="2"/>
    </font>
    <font>
      <b/>
      <sz val="8"/>
      <name val="MS sans serif"/>
      <family val="2"/>
    </font>
    <font>
      <sz val="12"/>
      <name val="Arial"/>
      <family val="2"/>
    </font>
    <font>
      <sz val="13"/>
      <name val=".VnTime"/>
      <family val="2"/>
    </font>
    <font>
      <sz val="8"/>
      <name val="Wingdings"/>
      <charset val="2"/>
    </font>
    <font>
      <sz val="8"/>
      <name val="Helv"/>
    </font>
    <font>
      <sz val="8"/>
      <name val="MS sans serif"/>
      <family val="2"/>
    </font>
    <font>
      <b/>
      <sz val="8"/>
      <color indexed="8"/>
      <name val="Helv"/>
    </font>
    <font>
      <sz val="14"/>
      <name val="뼻뮝"/>
      <family val="3"/>
    </font>
    <font>
      <sz val="12"/>
      <name val="뼻뮝"/>
      <family val="3"/>
    </font>
    <font>
      <sz val="12"/>
      <name val="Courier"/>
      <family val="3"/>
    </font>
    <font>
      <sz val="10"/>
      <name val="굴림체"/>
      <family val="3"/>
    </font>
    <font>
      <sz val="10"/>
      <name val=".VnTime"/>
      <family val="2"/>
    </font>
    <font>
      <sz val="10"/>
      <name val=" "/>
      <family val="1"/>
      <charset val="136"/>
    </font>
    <font>
      <sz val="12"/>
      <name val="Times New Roman"/>
      <family val="1"/>
    </font>
    <font>
      <sz val="10"/>
      <color indexed="9"/>
      <name val="Times New Roman"/>
      <family val="1"/>
    </font>
    <font>
      <b/>
      <sz val="10"/>
      <color indexed="9"/>
      <name val="Times New Roman"/>
      <family val="1"/>
    </font>
    <font>
      <b/>
      <u/>
      <sz val="11"/>
      <name val="Times New Roman"/>
      <family val="1"/>
    </font>
    <font>
      <sz val="10"/>
      <name val="Arial"/>
      <family val="2"/>
    </font>
    <font>
      <sz val="11"/>
      <color theme="1"/>
      <name val="Times New Roman"/>
      <family val="1"/>
    </font>
    <font>
      <sz val="11"/>
      <name val="Times New Roman"/>
      <family val="1"/>
    </font>
    <font>
      <b/>
      <sz val="11"/>
      <color theme="1"/>
      <name val="Times New Roman"/>
      <family val="1"/>
    </font>
    <font>
      <i/>
      <sz val="11"/>
      <color theme="1"/>
      <name val="Times New Roman"/>
      <family val="1"/>
    </font>
    <font>
      <sz val="10"/>
      <name val="Arial"/>
      <family val="2"/>
      <charset val="163"/>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
      <family val="1"/>
    </font>
    <font>
      <sz val="12"/>
      <name val="|??¢¥¢¬¨Ï"/>
      <family val="1"/>
      <charset val="129"/>
    </font>
    <font>
      <sz val="10"/>
      <color indexed="8"/>
      <name val="Arial"/>
      <family val="2"/>
      <charset val="163"/>
    </font>
    <font>
      <sz val="11"/>
      <name val="–¾’©"/>
      <family val="1"/>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1"/>
      <name val="±¼¸²Ã¼"/>
      <family val="3"/>
      <charset val="129"/>
    </font>
    <font>
      <sz val="12"/>
      <name val="µ¸¿òÃ¼"/>
      <family val="3"/>
      <charset val="129"/>
    </font>
    <font>
      <sz val="12"/>
      <name val="¹ÙÅÁÃ¼"/>
      <family val="1"/>
      <charset val="129"/>
    </font>
    <font>
      <b/>
      <sz val="10"/>
      <name val="Helv"/>
      <family val="2"/>
    </font>
    <font>
      <b/>
      <sz val="8"/>
      <color indexed="12"/>
      <name val="Arial"/>
      <family val="2"/>
    </font>
    <font>
      <sz val="8"/>
      <color indexed="8"/>
      <name val="Arial"/>
      <family val="2"/>
    </font>
    <font>
      <sz val="8"/>
      <name val="SVNtimes new roman"/>
      <family val="2"/>
    </font>
    <font>
      <sz val="11"/>
      <name val="VNcentury Gothic"/>
    </font>
    <font>
      <b/>
      <sz val="15"/>
      <name val="VNcentury Gothic"/>
    </font>
    <font>
      <sz val="12"/>
      <name val="SVNtimes new roman"/>
      <family val="2"/>
    </font>
    <font>
      <sz val="10"/>
      <name val="SVNtimes new roman"/>
      <family val="2"/>
    </font>
    <font>
      <i/>
      <sz val="10"/>
      <name val="Times New Roman"/>
      <family val="1"/>
      <charset val="163"/>
    </font>
    <font>
      <b/>
      <sz val="12"/>
      <name val="Helv"/>
      <family val="2"/>
    </font>
    <font>
      <b/>
      <sz val="1"/>
      <color indexed="8"/>
      <name val="Courier"/>
      <family val="3"/>
    </font>
    <font>
      <b/>
      <sz val="12"/>
      <name val=".VnTime"/>
      <family val="2"/>
    </font>
    <font>
      <sz val="10"/>
      <name val="MS Sans Serif"/>
      <family val="2"/>
    </font>
    <font>
      <b/>
      <sz val="11"/>
      <name val="Helv"/>
      <family val="2"/>
    </font>
    <font>
      <sz val="10"/>
      <name val="VNI-Times"/>
    </font>
    <font>
      <sz val="10"/>
      <color indexed="8"/>
      <name val="MS Sans Serif"/>
      <family val="2"/>
    </font>
    <font>
      <sz val="10"/>
      <name val="Symbol"/>
      <family val="1"/>
      <charset val="2"/>
    </font>
    <font>
      <b/>
      <sz val="13"/>
      <name val=".VnTime"/>
      <family val="2"/>
    </font>
    <font>
      <sz val="10"/>
      <name val="VNtimes new roman"/>
      <family val="2"/>
    </font>
    <font>
      <sz val="10"/>
      <name val="Geneva"/>
      <family val="2"/>
    </font>
    <font>
      <sz val="14"/>
      <name val=".VnArial"/>
      <family val="2"/>
    </font>
    <font>
      <sz val="12"/>
      <color indexed="8"/>
      <name val="바탕체"/>
      <family val="3"/>
    </font>
    <font>
      <sz val="9"/>
      <name val="Arial"/>
      <family val="2"/>
    </font>
    <font>
      <b/>
      <sz val="10"/>
      <color indexed="8"/>
      <name val="Times New Roman"/>
      <family val="1"/>
    </font>
    <font>
      <sz val="10"/>
      <color indexed="8"/>
      <name val="Times New Roman"/>
      <family val="1"/>
    </font>
    <font>
      <sz val="9.5"/>
      <name val="Times New Roman"/>
      <family val="1"/>
    </font>
    <font>
      <i/>
      <sz val="10"/>
      <color indexed="8"/>
      <name val="Times New Roman"/>
      <family val="1"/>
    </font>
    <font>
      <i/>
      <sz val="9.5"/>
      <name val="Times New Roman"/>
      <family val="1"/>
    </font>
    <font>
      <sz val="11"/>
      <name val="Times New Roman"/>
      <family val="1"/>
      <charset val="163"/>
    </font>
    <font>
      <b/>
      <sz val="8"/>
      <name val="Times New Roman"/>
      <family val="1"/>
    </font>
    <font>
      <b/>
      <sz val="9.5"/>
      <name val="Times New Roman"/>
      <family val="1"/>
    </font>
    <font>
      <b/>
      <i/>
      <sz val="9.5"/>
      <name val="Times New Roman"/>
      <family val="1"/>
    </font>
    <font>
      <sz val="11"/>
      <color rgb="FF000000"/>
      <name val="Times New Roman"/>
      <family val="1"/>
    </font>
    <font>
      <sz val="9.5"/>
      <color theme="1"/>
      <name val="Times New Roman"/>
      <family val="1"/>
    </font>
    <font>
      <sz val="9"/>
      <color indexed="8"/>
      <name val="Times New Roman"/>
      <family val="1"/>
    </font>
    <font>
      <sz val="11"/>
      <name val="Times New Roman"/>
      <family val="1"/>
    </font>
    <font>
      <b/>
      <sz val="12"/>
      <color indexed="10"/>
      <name val="Times New Roman"/>
      <family val="1"/>
    </font>
    <font>
      <b/>
      <sz val="12"/>
      <color indexed="12"/>
      <name val="Times New Roman"/>
      <family val="1"/>
    </font>
    <font>
      <sz val="11"/>
      <name val="돋움"/>
      <family val="3"/>
      <charset val="129"/>
    </font>
    <font>
      <b/>
      <i/>
      <sz val="12"/>
      <name val="Times New Roman"/>
      <family val="1"/>
    </font>
    <font>
      <sz val="12"/>
      <color indexed="12"/>
      <name val="Times New Roman"/>
      <family val="1"/>
    </font>
    <font>
      <i/>
      <sz val="12"/>
      <name val="Times New Roman"/>
      <family val="1"/>
    </font>
    <font>
      <b/>
      <u/>
      <sz val="12"/>
      <name val="Times New Roman"/>
      <family val="1"/>
    </font>
    <font>
      <i/>
      <sz val="12"/>
      <color indexed="12"/>
      <name val="Times New Roman"/>
      <family val="1"/>
    </font>
    <font>
      <i/>
      <sz val="12"/>
      <color indexed="8"/>
      <name val="Times New Roman"/>
      <family val="1"/>
    </font>
    <font>
      <b/>
      <sz val="10.5"/>
      <color indexed="8"/>
      <name val="Times New Roman"/>
      <family val="1"/>
    </font>
    <font>
      <sz val="10.5"/>
      <color indexed="8"/>
      <name val="Times New Roman"/>
      <family val="1"/>
    </font>
    <font>
      <i/>
      <sz val="10.5"/>
      <color indexed="8"/>
      <name val="Times New Roman"/>
      <family val="1"/>
    </font>
    <font>
      <i/>
      <sz val="10.5"/>
      <name val="Times New Roman"/>
      <family val="1"/>
    </font>
    <font>
      <sz val="10.5"/>
      <color theme="1"/>
      <name val="Times New Roman"/>
      <family val="1"/>
    </font>
    <font>
      <b/>
      <i/>
      <sz val="10.5"/>
      <name val="Times New Roman"/>
      <family val="1"/>
    </font>
    <font>
      <sz val="11"/>
      <color rgb="FFFF0000"/>
      <name val="Times New Roman"/>
      <family val="1"/>
    </font>
    <font>
      <sz val="9"/>
      <name val="Microsoft Sans Serif"/>
      <family val="2"/>
    </font>
    <font>
      <b/>
      <sz val="11"/>
      <color rgb="FFFF0000"/>
      <name val="Times New Roman"/>
      <family val="1"/>
    </font>
    <font>
      <sz val="10.5"/>
      <color indexed="9"/>
      <name val="Times New Roman"/>
      <family val="1"/>
    </font>
    <font>
      <b/>
      <sz val="10.5"/>
      <color indexed="9"/>
      <name val="Times New Roman"/>
      <family val="1"/>
    </font>
    <font>
      <b/>
      <sz val="11"/>
      <color theme="1"/>
      <name val="Calibri"/>
      <family val="2"/>
      <scheme val="minor"/>
    </font>
    <font>
      <b/>
      <sz val="10"/>
      <color rgb="FFFF0000"/>
      <name val="Times New Roman"/>
      <family val="1"/>
    </font>
    <font>
      <sz val="11"/>
      <color theme="1"/>
      <name val="Calibri"/>
      <family val="2"/>
      <charset val="163"/>
      <scheme val="minor"/>
    </font>
    <font>
      <sz val="12"/>
      <color theme="1"/>
      <name val="Times New Roman"/>
      <family val="1"/>
    </font>
    <font>
      <b/>
      <i/>
      <sz val="9"/>
      <name val="Times New Roman"/>
      <family val="1"/>
    </font>
    <font>
      <b/>
      <u/>
      <sz val="12"/>
      <color theme="1"/>
      <name val="Times New Roman"/>
      <family val="1"/>
    </font>
    <font>
      <b/>
      <u/>
      <sz val="11"/>
      <color theme="1"/>
      <name val="Calibri"/>
      <family val="2"/>
      <scheme val="minor"/>
    </font>
    <font>
      <i/>
      <sz val="9"/>
      <color indexed="8"/>
      <name val="Times New Roman"/>
      <family val="1"/>
    </font>
    <font>
      <sz val="11"/>
      <color indexed="8"/>
      <name val="Calibri"/>
      <family val="2"/>
    </font>
    <font>
      <sz val="11"/>
      <color indexed="9"/>
      <name val="Calibri"/>
      <family val="2"/>
    </font>
    <font>
      <sz val="8"/>
      <name val="Times New Roman"/>
      <family val="1"/>
      <charset val="163"/>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theme="1"/>
      <name val="Times New Roman"/>
      <family val="1"/>
    </font>
    <font>
      <sz val="9"/>
      <name val="Microsoft Sans Serif"/>
      <family val="2"/>
      <charset val="163"/>
    </font>
    <font>
      <b/>
      <sz val="9"/>
      <name val="Microsoft Sans Serif"/>
      <family val="2"/>
      <charset val="163"/>
    </font>
    <font>
      <b/>
      <sz val="11"/>
      <name val="Microsoft Sans Serif"/>
      <family val="2"/>
      <charset val="163"/>
    </font>
    <font>
      <sz val="10.5"/>
      <color rgb="FFFF0000"/>
      <name val="Times New Roman"/>
      <family val="1"/>
    </font>
    <font>
      <b/>
      <sz val="10.5"/>
      <color rgb="FFFF0000"/>
      <name val="Times New Roman"/>
      <family val="1"/>
    </font>
    <font>
      <b/>
      <i/>
      <u/>
      <sz val="11"/>
      <color theme="1"/>
      <name val="Times New Roman"/>
      <family val="1"/>
    </font>
    <font>
      <b/>
      <i/>
      <u/>
      <sz val="11"/>
      <name val="Times New Roman"/>
      <family val="1"/>
    </font>
    <font>
      <sz val="11"/>
      <name val="Calibri"/>
      <family val="2"/>
    </font>
    <font>
      <sz val="10.5"/>
      <color theme="1"/>
      <name val="Calibri"/>
      <family val="2"/>
      <scheme val="minor"/>
    </font>
    <font>
      <b/>
      <sz val="10.5"/>
      <color theme="1"/>
      <name val="Times New Roman"/>
      <family val="1"/>
    </font>
  </fonts>
  <fills count="3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darkVertica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7"/>
        <bgColor indexed="64"/>
      </patternFill>
    </fill>
    <fill>
      <patternFill patternType="solid">
        <fgColor indexed="49"/>
        <bgColor indexed="64"/>
      </patternFill>
    </fill>
    <fill>
      <patternFill patternType="solid">
        <fgColor indexed="48"/>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
      <patternFill patternType="solid">
        <fgColor indexed="1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double">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22"/>
      </left>
      <right/>
      <top/>
      <bottom/>
      <diagonal/>
    </border>
    <border>
      <left/>
      <right style="thin">
        <color indexed="64"/>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right/>
      <top/>
      <bottom style="thin">
        <color auto="1"/>
      </bottom>
      <diagonal/>
    </border>
    <border>
      <left/>
      <right/>
      <top style="thin">
        <color indexed="64"/>
      </top>
      <bottom style="double">
        <color indexed="64"/>
      </bottom>
      <diagonal/>
    </border>
    <border>
      <left/>
      <right/>
      <top style="thin">
        <color auto="1"/>
      </top>
      <bottom style="double">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auto="1"/>
      </top>
      <bottom style="double">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auto="1"/>
      </top>
      <bottom/>
      <diagonal/>
    </border>
    <border>
      <left/>
      <right/>
      <top style="thin">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right/>
      <top style="thin">
        <color auto="1"/>
      </top>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hair">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double">
        <color auto="1"/>
      </top>
      <bottom/>
      <diagonal/>
    </border>
    <border>
      <left/>
      <right/>
      <top/>
      <bottom style="double">
        <color auto="1"/>
      </bottom>
      <diagonal/>
    </border>
    <border>
      <left/>
      <right/>
      <top style="thin">
        <color auto="1"/>
      </top>
      <bottom style="double">
        <color auto="1"/>
      </bottom>
      <diagonal/>
    </border>
  </borders>
  <cellStyleXfs count="316">
    <xf numFmtId="0" fontId="0" fillId="0" borderId="0"/>
    <xf numFmtId="0" fontId="27" fillId="0" borderId="0">
      <alignment horizontal="center" wrapText="1"/>
      <protection locked="0"/>
    </xf>
    <xf numFmtId="0" fontId="47" fillId="0" borderId="0" applyFont="0" applyFill="0" applyBorder="0" applyAlignment="0" applyProtection="0"/>
    <xf numFmtId="0" fontId="47" fillId="0" borderId="0" applyFont="0" applyFill="0" applyBorder="0" applyAlignment="0" applyProtection="0"/>
    <xf numFmtId="0" fontId="48" fillId="0" borderId="0" applyNumberFormat="0" applyFill="0" applyBorder="0" applyAlignment="0" applyProtection="0"/>
    <xf numFmtId="0" fontId="47" fillId="0" borderId="0"/>
    <xf numFmtId="0" fontId="47" fillId="0" borderId="0"/>
    <xf numFmtId="178" fontId="11" fillId="0" borderId="0" applyFill="0" applyBorder="0" applyAlignment="0"/>
    <xf numFmtId="43" fontId="4" fillId="0" borderId="0" applyFont="0" applyFill="0" applyBorder="0" applyAlignment="0" applyProtection="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3" fontId="46" fillId="0" borderId="0" applyFont="0" applyFill="0" applyBorder="0" applyAlignment="0" applyProtection="0"/>
    <xf numFmtId="0" fontId="49" fillId="0" borderId="0" applyNumberFormat="0" applyAlignment="0">
      <alignment horizontal="left"/>
    </xf>
    <xf numFmtId="183" fontId="29" fillId="0" borderId="0" applyFont="0" applyFill="0" applyBorder="0" applyAlignment="0" applyProtection="0"/>
    <xf numFmtId="0" fontId="46" fillId="0" borderId="0" applyFont="0" applyFill="0" applyBorder="0" applyAlignment="0" applyProtection="0"/>
    <xf numFmtId="0" fontId="50" fillId="0" borderId="0" applyNumberFormat="0" applyAlignment="0">
      <alignment horizontal="left"/>
    </xf>
    <xf numFmtId="2" fontId="46" fillId="0" borderId="0" applyFont="0" applyFill="0" applyBorder="0" applyAlignment="0" applyProtection="0"/>
    <xf numFmtId="38" fontId="51" fillId="2" borderId="0" applyNumberFormat="0" applyBorder="0" applyAlignment="0" applyProtection="0"/>
    <xf numFmtId="0" fontId="52" fillId="3" borderId="0"/>
    <xf numFmtId="0" fontId="53" fillId="0" borderId="1" applyNumberFormat="0" applyAlignment="0" applyProtection="0">
      <alignment horizontal="left" vertical="center"/>
    </xf>
    <xf numFmtId="0" fontId="53" fillId="0" borderId="2">
      <alignment horizontal="left" vertical="center"/>
    </xf>
    <xf numFmtId="0" fontId="54" fillId="0" borderId="0" applyNumberFormat="0" applyFill="0" applyBorder="0" applyAlignment="0" applyProtection="0"/>
    <xf numFmtId="0" fontId="53" fillId="0" borderId="0" applyNumberFormat="0" applyFill="0" applyBorder="0" applyAlignment="0" applyProtection="0"/>
    <xf numFmtId="0" fontId="55" fillId="0" borderId="3">
      <alignment horizontal="center"/>
    </xf>
    <xf numFmtId="0" fontId="55" fillId="0" borderId="0">
      <alignment horizontal="center"/>
    </xf>
    <xf numFmtId="10" fontId="51" fillId="4" borderId="4" applyNumberFormat="0" applyBorder="0" applyAlignment="0" applyProtection="0"/>
    <xf numFmtId="0" fontId="56" fillId="0" borderId="0" applyNumberFormat="0" applyFont="0" applyFill="0" applyAlignment="0"/>
    <xf numFmtId="176" fontId="57" fillId="0" borderId="0"/>
    <xf numFmtId="0" fontId="11" fillId="0" borderId="0"/>
    <xf numFmtId="0" fontId="11" fillId="0" borderId="0"/>
    <xf numFmtId="0" fontId="14" fillId="0" borderId="0"/>
    <xf numFmtId="0" fontId="6" fillId="0" borderId="0"/>
    <xf numFmtId="0" fontId="21" fillId="0" borderId="0"/>
    <xf numFmtId="0" fontId="11" fillId="0" borderId="0"/>
    <xf numFmtId="14" fontId="27" fillId="0" borderId="0">
      <alignment horizontal="center" wrapText="1"/>
      <protection locked="0"/>
    </xf>
    <xf numFmtId="10" fontId="6" fillId="0" borderId="0" applyFont="0" applyFill="0" applyBorder="0" applyAlignment="0" applyProtection="0"/>
    <xf numFmtId="0" fontId="58" fillId="5" borderId="0" applyNumberFormat="0" applyFont="0" applyBorder="0" applyAlignment="0">
      <alignment horizontal="center"/>
    </xf>
    <xf numFmtId="14" fontId="59" fillId="0" borderId="0" applyNumberFormat="0" applyFill="0" applyBorder="0" applyAlignment="0" applyProtection="0">
      <alignment horizontal="left"/>
    </xf>
    <xf numFmtId="0" fontId="58" fillId="1" borderId="2" applyNumberFormat="0" applyFont="0" applyAlignment="0">
      <alignment horizontal="center"/>
    </xf>
    <xf numFmtId="0" fontId="60" fillId="0" borderId="0" applyNumberFormat="0" applyFill="0" applyBorder="0" applyAlignment="0">
      <alignment horizontal="center"/>
    </xf>
    <xf numFmtId="40" fontId="61" fillId="0" borderId="0" applyBorder="0">
      <alignment horizontal="right"/>
    </xf>
    <xf numFmtId="181" fontId="57" fillId="0" borderId="6">
      <alignment horizontal="right" vertical="center"/>
    </xf>
    <xf numFmtId="0" fontId="46" fillId="0" borderId="7" applyNumberFormat="0" applyFont="0" applyFill="0" applyAlignment="0" applyProtection="0"/>
    <xf numFmtId="182" fontId="57" fillId="0" borderId="6">
      <alignment horizontal="center"/>
    </xf>
    <xf numFmtId="179" fontId="57" fillId="0" borderId="0"/>
    <xf numFmtId="180" fontId="57" fillId="0" borderId="4"/>
    <xf numFmtId="0" fontId="67" fillId="0" borderId="0" applyFont="0" applyFill="0" applyBorder="0" applyAlignment="0" applyProtection="0"/>
    <xf numFmtId="0" fontId="67" fillId="0" borderId="0" applyFont="0" applyFill="0" applyBorder="0" applyAlignment="0" applyProtection="0"/>
    <xf numFmtId="0" fontId="68"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3" fillId="0" borderId="0"/>
    <xf numFmtId="0" fontId="65" fillId="0" borderId="0"/>
    <xf numFmtId="176" fontId="66" fillId="0" borderId="0" applyFont="0" applyFill="0" applyBorder="0" applyAlignment="0" applyProtection="0"/>
    <xf numFmtId="0" fontId="6" fillId="0" borderId="0"/>
    <xf numFmtId="43" fontId="6" fillId="0" borderId="0" applyFont="0" applyFill="0" applyBorder="0" applyAlignment="0" applyProtection="0"/>
    <xf numFmtId="0" fontId="72" fillId="0" borderId="0"/>
    <xf numFmtId="43" fontId="6" fillId="0" borderId="0" applyFont="0" applyFill="0" applyBorder="0" applyAlignment="0" applyProtection="0"/>
    <xf numFmtId="0" fontId="17" fillId="0" borderId="0">
      <alignment horizontal="center" wrapText="1"/>
      <protection locked="0"/>
    </xf>
    <xf numFmtId="3" fontId="6" fillId="0" borderId="0" applyFont="0" applyFill="0" applyBorder="0" applyAlignment="0" applyProtection="0"/>
    <xf numFmtId="183" fontId="21"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14" fontId="17" fillId="0" borderId="0">
      <alignment horizontal="center" wrapText="1"/>
      <protection locked="0"/>
    </xf>
    <xf numFmtId="0" fontId="6" fillId="0" borderId="7" applyNumberFormat="0" applyFont="0" applyFill="0" applyAlignment="0" applyProtection="0"/>
    <xf numFmtId="0" fontId="6" fillId="0" borderId="0"/>
    <xf numFmtId="43" fontId="74" fillId="0" borderId="0" applyFont="0" applyFill="0" applyBorder="0" applyAlignment="0" applyProtection="0"/>
    <xf numFmtId="41" fontId="74" fillId="0" borderId="0" applyFont="0" applyFill="0" applyBorder="0" applyAlignment="0" applyProtection="0"/>
    <xf numFmtId="43" fontId="74" fillId="0" borderId="0" applyFont="0" applyFill="0" applyBorder="0" applyAlignment="0" applyProtection="0"/>
    <xf numFmtId="0" fontId="4" fillId="0" borderId="0"/>
    <xf numFmtId="0" fontId="6"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77" fillId="0" borderId="0"/>
    <xf numFmtId="187" fontId="78" fillId="0" borderId="54">
      <alignment horizontal="center"/>
      <protection hidden="1"/>
    </xf>
    <xf numFmtId="188" fontId="79" fillId="0" borderId="0" applyFont="0" applyFill="0" applyBorder="0" applyAlignment="0" applyProtection="0"/>
    <xf numFmtId="0" fontId="80" fillId="0" borderId="0" applyFont="0" applyFill="0" applyBorder="0" applyAlignment="0" applyProtection="0"/>
    <xf numFmtId="189" fontId="79"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42" fontId="81" fillId="0" borderId="0" applyFont="0" applyFill="0" applyBorder="0" applyAlignment="0" applyProtection="0"/>
    <xf numFmtId="44" fontId="81" fillId="0" borderId="0" applyFont="0" applyFill="0" applyBorder="0" applyAlignment="0" applyProtection="0"/>
    <xf numFmtId="41" fontId="6" fillId="0" borderId="0" applyFont="0" applyFill="0" applyBorder="0" applyAlignment="0" applyProtection="0"/>
    <xf numFmtId="164" fontId="82" fillId="0" borderId="0" applyFont="0" applyFill="0" applyBorder="0" applyAlignment="0" applyProtection="0"/>
    <xf numFmtId="165" fontId="82" fillId="0" borderId="0" applyFont="0" applyFill="0" applyBorder="0" applyAlignment="0" applyProtection="0"/>
    <xf numFmtId="6" fontId="64" fillId="0" borderId="0" applyFont="0" applyFill="0" applyBorder="0" applyAlignment="0" applyProtection="0"/>
    <xf numFmtId="0" fontId="8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84" fillId="0" borderId="0"/>
    <xf numFmtId="0" fontId="6" fillId="0" borderId="0" applyNumberFormat="0" applyFill="0" applyBorder="0" applyAlignment="0" applyProtection="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6" fillId="0" borderId="0"/>
    <xf numFmtId="0" fontId="86" fillId="0" borderId="0"/>
    <xf numFmtId="0" fontId="87" fillId="2" borderId="0"/>
    <xf numFmtId="0" fontId="88" fillId="2" borderId="0"/>
    <xf numFmtId="0" fontId="89" fillId="2" borderId="0"/>
    <xf numFmtId="0" fontId="90" fillId="0" borderId="0">
      <alignment wrapText="1"/>
    </xf>
    <xf numFmtId="190" fontId="91" fillId="0" borderId="0" applyFont="0" applyFill="0" applyBorder="0" applyAlignment="0" applyProtection="0"/>
    <xf numFmtId="0" fontId="47" fillId="0" borderId="0" applyFont="0" applyFill="0" applyBorder="0" applyAlignment="0" applyProtection="0"/>
    <xf numFmtId="190" fontId="92" fillId="0" borderId="0" applyFont="0" applyFill="0" applyBorder="0" applyAlignment="0" applyProtection="0"/>
    <xf numFmtId="191" fontId="91" fillId="0" borderId="0" applyFont="0" applyFill="0" applyBorder="0" applyAlignment="0" applyProtection="0"/>
    <xf numFmtId="0" fontId="47" fillId="0" borderId="0" applyFont="0" applyFill="0" applyBorder="0" applyAlignment="0" applyProtection="0"/>
    <xf numFmtId="191" fontId="92" fillId="0" borderId="0" applyFont="0" applyFill="0" applyBorder="0" applyAlignment="0" applyProtection="0"/>
    <xf numFmtId="192" fontId="91" fillId="0" borderId="0" applyFont="0" applyFill="0" applyBorder="0" applyAlignment="0" applyProtection="0"/>
    <xf numFmtId="192" fontId="92" fillId="0" borderId="0" applyFont="0" applyFill="0" applyBorder="0" applyAlignment="0" applyProtection="0"/>
    <xf numFmtId="193" fontId="91" fillId="0" borderId="0" applyFont="0" applyFill="0" applyBorder="0" applyAlignment="0" applyProtection="0"/>
    <xf numFmtId="193" fontId="92" fillId="0" borderId="0" applyFont="0" applyFill="0" applyBorder="0" applyAlignment="0" applyProtection="0"/>
    <xf numFmtId="0" fontId="91" fillId="0" borderId="0"/>
    <xf numFmtId="0" fontId="93" fillId="0" borderId="0"/>
    <xf numFmtId="0" fontId="94" fillId="0" borderId="0"/>
    <xf numFmtId="194" fontId="95" fillId="0" borderId="39" applyBorder="0"/>
    <xf numFmtId="194" fontId="96" fillId="0" borderId="51">
      <protection locked="0"/>
    </xf>
    <xf numFmtId="195" fontId="97" fillId="0" borderId="51"/>
    <xf numFmtId="196" fontId="98" fillId="0" borderId="0">
      <protection locked="0"/>
    </xf>
    <xf numFmtId="197" fontId="98" fillId="0" borderId="0">
      <protection locked="0"/>
    </xf>
    <xf numFmtId="198" fontId="99" fillId="0" borderId="11">
      <protection locked="0"/>
    </xf>
    <xf numFmtId="199" fontId="98" fillId="0" borderId="0">
      <protection locked="0"/>
    </xf>
    <xf numFmtId="200" fontId="98" fillId="0" borderId="0">
      <protection locked="0"/>
    </xf>
    <xf numFmtId="199" fontId="98" fillId="0" borderId="0" applyNumberFormat="0">
      <protection locked="0"/>
    </xf>
    <xf numFmtId="199" fontId="98" fillId="0" borderId="0">
      <protection locked="0"/>
    </xf>
    <xf numFmtId="194" fontId="100" fillId="0" borderId="54"/>
    <xf numFmtId="201" fontId="100" fillId="0" borderId="54"/>
    <xf numFmtId="194" fontId="78" fillId="0" borderId="54">
      <alignment horizontal="center"/>
      <protection hidden="1"/>
    </xf>
    <xf numFmtId="202" fontId="101" fillId="0" borderId="54">
      <alignment horizontal="center"/>
      <protection hidden="1"/>
    </xf>
    <xf numFmtId="2" fontId="78" fillId="0" borderId="54">
      <alignment horizontal="center"/>
      <protection hidden="1"/>
    </xf>
    <xf numFmtId="0" fontId="6" fillId="0" borderId="0" applyFont="0" applyFill="0" applyBorder="0" applyAlignment="0" applyProtection="0"/>
    <xf numFmtId="0" fontId="6" fillId="0" borderId="0" applyFont="0" applyFill="0" applyBorder="0" applyAlignment="0" applyProtection="0"/>
    <xf numFmtId="3" fontId="11" fillId="0" borderId="0" applyFont="0" applyBorder="0" applyAlignment="0"/>
    <xf numFmtId="3" fontId="11" fillId="0" borderId="0" applyFont="0" applyBorder="0" applyAlignment="0"/>
    <xf numFmtId="0" fontId="102" fillId="0" borderId="0">
      <alignment vertical="center"/>
    </xf>
    <xf numFmtId="203" fontId="11" fillId="0" borderId="0" applyFont="0" applyFill="0" applyBorder="0" applyAlignment="0" applyProtection="0"/>
    <xf numFmtId="3" fontId="11" fillId="0" borderId="0" applyFont="0" applyBorder="0" applyAlignment="0"/>
    <xf numFmtId="3" fontId="11" fillId="0" borderId="0" applyFont="0" applyBorder="0" applyAlignment="0"/>
    <xf numFmtId="0" fontId="103" fillId="0" borderId="0">
      <alignment horizontal="left"/>
    </xf>
    <xf numFmtId="0" fontId="54" fillId="0" borderId="0" applyNumberFormat="0" applyFill="0" applyBorder="0" applyAlignment="0" applyProtection="0"/>
    <xf numFmtId="0" fontId="53" fillId="0" borderId="0" applyNumberFormat="0" applyFill="0" applyBorder="0" applyAlignment="0" applyProtection="0"/>
    <xf numFmtId="204" fontId="104" fillId="0" borderId="0">
      <protection locked="0"/>
    </xf>
    <xf numFmtId="204" fontId="104" fillId="0" borderId="0">
      <protection locked="0"/>
    </xf>
    <xf numFmtId="0" fontId="105" fillId="0" borderId="0" applyNumberFormat="0" applyFill="0" applyBorder="0" applyAlignment="0" applyProtection="0">
      <alignment vertical="center"/>
    </xf>
    <xf numFmtId="0" fontId="77" fillId="0" borderId="0"/>
    <xf numFmtId="0" fontId="9" fillId="0" borderId="0" applyNumberFormat="0" applyFont="0" applyFill="0" applyBorder="0" applyProtection="0">
      <alignment horizontal="left" vertical="center"/>
    </xf>
    <xf numFmtId="194" fontId="51" fillId="0" borderId="39" applyFont="0"/>
    <xf numFmtId="3" fontId="77" fillId="0" borderId="55"/>
    <xf numFmtId="38" fontId="106" fillId="0" borderId="0" applyFont="0" applyFill="0" applyBorder="0" applyAlignment="0" applyProtection="0"/>
    <xf numFmtId="40" fontId="106" fillId="0" borderId="0" applyFont="0" applyFill="0" applyBorder="0" applyAlignment="0" applyProtection="0"/>
    <xf numFmtId="164" fontId="77" fillId="0" borderId="0" applyFont="0" applyFill="0" applyBorder="0" applyAlignment="0" applyProtection="0"/>
    <xf numFmtId="165" fontId="77" fillId="0" borderId="0" applyFont="0" applyFill="0" applyBorder="0" applyAlignment="0" applyProtection="0"/>
    <xf numFmtId="0" fontId="107" fillId="0" borderId="3"/>
    <xf numFmtId="205" fontId="35" fillId="0" borderId="52"/>
    <xf numFmtId="206" fontId="106" fillId="0" borderId="0" applyFont="0" applyFill="0" applyBorder="0" applyAlignment="0" applyProtection="0"/>
    <xf numFmtId="207" fontId="106"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100" fillId="0" borderId="0">
      <alignment horizontal="justify" vertical="top"/>
    </xf>
    <xf numFmtId="208" fontId="86" fillId="0" borderId="0" applyFont="0" applyFill="0" applyBorder="0" applyAlignment="0" applyProtection="0"/>
    <xf numFmtId="209" fontId="86" fillId="0" borderId="0" applyFont="0" applyFill="0" applyBorder="0" applyAlignment="0" applyProtection="0"/>
    <xf numFmtId="0" fontId="6" fillId="0" borderId="0" applyFont="0" applyFill="0" applyBorder="0" applyAlignment="0" applyProtection="0"/>
    <xf numFmtId="0" fontId="9" fillId="0" borderId="0"/>
    <xf numFmtId="9" fontId="4" fillId="0" borderId="0" applyFont="0" applyFill="0" applyBorder="0" applyAlignment="0" applyProtection="0"/>
    <xf numFmtId="9" fontId="106" fillId="0" borderId="23" applyNumberFormat="0" applyBorder="0"/>
    <xf numFmtId="0" fontId="77" fillId="0" borderId="0"/>
    <xf numFmtId="0" fontId="77" fillId="0" borderId="0"/>
    <xf numFmtId="0" fontId="107" fillId="0" borderId="0"/>
    <xf numFmtId="0" fontId="110" fillId="0" borderId="0"/>
    <xf numFmtId="181" fontId="57" fillId="0" borderId="6">
      <alignment horizontal="right" vertical="center"/>
    </xf>
    <xf numFmtId="181" fontId="57" fillId="0" borderId="6">
      <alignment horizontal="right" vertical="center"/>
    </xf>
    <xf numFmtId="181" fontId="57" fillId="0" borderId="6">
      <alignment horizontal="right" vertical="center"/>
    </xf>
    <xf numFmtId="210" fontId="108" fillId="0" borderId="6">
      <alignment horizontal="right" vertical="center"/>
    </xf>
    <xf numFmtId="194" fontId="100" fillId="0" borderId="54">
      <protection hidden="1"/>
    </xf>
    <xf numFmtId="0" fontId="111" fillId="0" borderId="0" applyNumberFormat="0" applyFill="0" applyBorder="0" applyAlignment="0" applyProtection="0">
      <alignment vertical="center"/>
    </xf>
    <xf numFmtId="0" fontId="112" fillId="0" borderId="0"/>
    <xf numFmtId="0" fontId="112" fillId="0" borderId="0"/>
    <xf numFmtId="42" fontId="109" fillId="0" borderId="0" applyFont="0" applyFill="0" applyBorder="0" applyAlignment="0" applyProtection="0"/>
    <xf numFmtId="211" fontId="6" fillId="0" borderId="0" applyFont="0" applyFill="0" applyBorder="0" applyAlignment="0" applyProtection="0"/>
    <xf numFmtId="0" fontId="113" fillId="0" borderId="0" applyNumberFormat="0" applyFont="0" applyFill="0" applyBorder="0" applyProtection="0">
      <alignment horizontal="center" vertical="center" wrapText="1"/>
    </xf>
    <xf numFmtId="0" fontId="6" fillId="0" borderId="0" applyFont="0" applyFill="0" applyBorder="0" applyAlignment="0" applyProtection="0"/>
    <xf numFmtId="0" fontId="6" fillId="0" borderId="0" applyFont="0" applyFill="0" applyBorder="0" applyAlignment="0" applyProtection="0"/>
    <xf numFmtId="0" fontId="114" fillId="0" borderId="0" applyNumberFormat="0" applyFill="0" applyBorder="0" applyAlignment="0" applyProtection="0"/>
    <xf numFmtId="9" fontId="115" fillId="0" borderId="0" applyBorder="0" applyAlignment="0" applyProtection="0"/>
    <xf numFmtId="164" fontId="6" fillId="0" borderId="0" applyFont="0" applyFill="0" applyBorder="0" applyAlignment="0" applyProtection="0"/>
    <xf numFmtId="165"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56" fillId="0" borderId="0"/>
    <xf numFmtId="164" fontId="116" fillId="0" borderId="0" applyFont="0" applyFill="0" applyBorder="0" applyAlignment="0" applyProtection="0"/>
    <xf numFmtId="165" fontId="116" fillId="0" borderId="0" applyFont="0" applyFill="0" applyBorder="0" applyAlignment="0" applyProtection="0"/>
    <xf numFmtId="168" fontId="116" fillId="0" borderId="0" applyFont="0" applyFill="0" applyBorder="0" applyAlignment="0" applyProtection="0"/>
    <xf numFmtId="169" fontId="116" fillId="0" borderId="0" applyFont="0" applyFill="0" applyBorder="0" applyAlignment="0" applyProtection="0"/>
    <xf numFmtId="9" fontId="129" fillId="0" borderId="0" applyFont="0" applyFill="0" applyBorder="0" applyAlignment="0" applyProtection="0"/>
    <xf numFmtId="0" fontId="6" fillId="0" borderId="0"/>
    <xf numFmtId="0" fontId="132" fillId="0" borderId="0"/>
    <xf numFmtId="0" fontId="11" fillId="0" borderId="0"/>
    <xf numFmtId="43" fontId="4" fillId="0" borderId="0" applyFont="0" applyFill="0" applyBorder="0" applyAlignment="0" applyProtection="0"/>
    <xf numFmtId="0" fontId="152" fillId="0" borderId="0"/>
    <xf numFmtId="167" fontId="152" fillId="0" borderId="0" applyFont="0" applyFill="0" applyBorder="0" applyAlignment="0" applyProtection="0"/>
    <xf numFmtId="0" fontId="6" fillId="0" borderId="0"/>
    <xf numFmtId="0" fontId="4" fillId="0" borderId="0"/>
    <xf numFmtId="43" fontId="3" fillId="0" borderId="0" applyFont="0" applyFill="0" applyBorder="0" applyAlignment="0" applyProtection="0"/>
    <xf numFmtId="0" fontId="3"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158" fillId="17" borderId="0" applyNumberFormat="0" applyBorder="0" applyAlignment="0" applyProtection="0"/>
    <xf numFmtId="0" fontId="158" fillId="18" borderId="0" applyNumberFormat="0" applyBorder="0" applyAlignment="0" applyProtection="0"/>
    <xf numFmtId="0" fontId="158" fillId="19" borderId="0" applyNumberFormat="0" applyBorder="0" applyAlignment="0" applyProtection="0"/>
    <xf numFmtId="0" fontId="158" fillId="20" borderId="0" applyNumberFormat="0" applyBorder="0" applyAlignment="0" applyProtection="0"/>
    <xf numFmtId="0" fontId="158" fillId="21" borderId="0" applyNumberFormat="0" applyBorder="0" applyAlignment="0" applyProtection="0"/>
    <xf numFmtId="0" fontId="158" fillId="22" borderId="0" applyNumberFormat="0" applyBorder="0" applyAlignment="0" applyProtection="0"/>
    <xf numFmtId="0" fontId="158" fillId="23" borderId="0" applyNumberFormat="0" applyBorder="0" applyAlignment="0" applyProtection="0"/>
    <xf numFmtId="0" fontId="158" fillId="24" borderId="0" applyNumberFormat="0" applyBorder="0" applyAlignment="0" applyProtection="0"/>
    <xf numFmtId="0" fontId="158" fillId="25" borderId="0" applyNumberFormat="0" applyBorder="0" applyAlignment="0" applyProtection="0"/>
    <xf numFmtId="0" fontId="158" fillId="20" borderId="0" applyNumberFormat="0" applyBorder="0" applyAlignment="0" applyProtection="0"/>
    <xf numFmtId="0" fontId="158" fillId="23" borderId="0" applyNumberFormat="0" applyBorder="0" applyAlignment="0" applyProtection="0"/>
    <xf numFmtId="0" fontId="158" fillId="26" borderId="0" applyNumberFormat="0" applyBorder="0" applyAlignment="0" applyProtection="0"/>
    <xf numFmtId="0" fontId="159" fillId="27" borderId="0" applyNumberFormat="0" applyBorder="0" applyAlignment="0" applyProtection="0"/>
    <xf numFmtId="0" fontId="159" fillId="24" borderId="0" applyNumberFormat="0" applyBorder="0" applyAlignment="0" applyProtection="0"/>
    <xf numFmtId="0" fontId="159" fillId="25" borderId="0" applyNumberFormat="0" applyBorder="0" applyAlignment="0" applyProtection="0"/>
    <xf numFmtId="0" fontId="159" fillId="28" borderId="0" applyNumberFormat="0" applyBorder="0" applyAlignment="0" applyProtection="0"/>
    <xf numFmtId="0" fontId="159" fillId="29" borderId="0" applyNumberFormat="0" applyBorder="0" applyAlignment="0" applyProtection="0"/>
    <xf numFmtId="0" fontId="159" fillId="30" borderId="0" applyNumberFormat="0" applyBorder="0" applyAlignment="0" applyProtection="0"/>
    <xf numFmtId="0" fontId="159" fillId="31" borderId="0" applyNumberFormat="0" applyBorder="0" applyAlignment="0" applyProtection="0"/>
    <xf numFmtId="0" fontId="159" fillId="32" borderId="0" applyNumberFormat="0" applyBorder="0" applyAlignment="0" applyProtection="0"/>
    <xf numFmtId="0" fontId="159" fillId="33" borderId="0" applyNumberFormat="0" applyBorder="0" applyAlignment="0" applyProtection="0"/>
    <xf numFmtId="0" fontId="159" fillId="28" borderId="0" applyNumberFormat="0" applyBorder="0" applyAlignment="0" applyProtection="0"/>
    <xf numFmtId="0" fontId="159" fillId="29" borderId="0" applyNumberFormat="0" applyBorder="0" applyAlignment="0" applyProtection="0"/>
    <xf numFmtId="0" fontId="159" fillId="34" borderId="0" applyNumberFormat="0" applyBorder="0" applyAlignment="0" applyProtection="0"/>
    <xf numFmtId="0" fontId="160" fillId="0" borderId="0">
      <alignment horizontal="center" wrapText="1"/>
      <protection locked="0"/>
    </xf>
    <xf numFmtId="0" fontId="161" fillId="18" borderId="0" applyNumberFormat="0" applyBorder="0" applyAlignment="0" applyProtection="0"/>
    <xf numFmtId="0" fontId="162" fillId="35" borderId="101" applyNumberFormat="0" applyAlignment="0" applyProtection="0"/>
    <xf numFmtId="41"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163" fillId="36" borderId="102" applyNumberFormat="0" applyAlignment="0" applyProtection="0"/>
    <xf numFmtId="0" fontId="164" fillId="0" borderId="0" applyNumberFormat="0" applyFill="0" applyBorder="0" applyAlignment="0" applyProtection="0"/>
    <xf numFmtId="0" fontId="165" fillId="19" borderId="0" applyNumberFormat="0" applyBorder="0" applyAlignment="0" applyProtection="0"/>
    <xf numFmtId="0" fontId="166" fillId="0" borderId="103" applyNumberFormat="0" applyFill="0" applyAlignment="0" applyProtection="0"/>
    <xf numFmtId="0" fontId="166" fillId="0" borderId="0" applyNumberFormat="0" applyFill="0" applyBorder="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7" fillId="22" borderId="101" applyNumberFormat="0" applyAlignment="0" applyProtection="0"/>
    <xf numFmtId="0" fontId="168" fillId="0" borderId="104" applyNumberFormat="0" applyFill="0" applyAlignment="0" applyProtection="0"/>
    <xf numFmtId="0" fontId="169"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158" fillId="38" borderId="105" applyNumberFormat="0" applyFont="0" applyAlignment="0" applyProtection="0"/>
    <xf numFmtId="0" fontId="170" fillId="35" borderId="106" applyNumberFormat="0" applyAlignment="0" applyProtection="0"/>
    <xf numFmtId="14" fontId="160" fillId="0" borderId="0">
      <alignment horizontal="center" wrapText="1"/>
      <protection locked="0"/>
    </xf>
    <xf numFmtId="10" fontId="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cellStyleXfs>
  <cellXfs count="3636">
    <xf numFmtId="0" fontId="0" fillId="0" borderId="0" xfId="0"/>
    <xf numFmtId="0" fontId="5" fillId="0" borderId="0" xfId="37" applyFont="1" applyAlignment="1">
      <alignment vertical="top"/>
    </xf>
    <xf numFmtId="3" fontId="7" fillId="0" borderId="0" xfId="37" applyNumberFormat="1" applyFont="1" applyAlignment="1">
      <alignment vertical="top"/>
    </xf>
    <xf numFmtId="3" fontId="8" fillId="0" borderId="0" xfId="37" applyNumberFormat="1" applyFont="1" applyAlignment="1">
      <alignment vertical="top"/>
    </xf>
    <xf numFmtId="0" fontId="5" fillId="0" borderId="0" xfId="37" applyFont="1" applyAlignment="1">
      <alignment horizontal="center" vertical="top"/>
    </xf>
    <xf numFmtId="3" fontId="5" fillId="0" borderId="0" xfId="37" applyNumberFormat="1" applyFont="1" applyAlignment="1">
      <alignment vertical="top"/>
    </xf>
    <xf numFmtId="3" fontId="8" fillId="0" borderId="0" xfId="37" applyNumberFormat="1" applyFont="1" applyAlignment="1">
      <alignment horizontal="left" vertical="top" indent="1"/>
    </xf>
    <xf numFmtId="3" fontId="5" fillId="0" borderId="0" xfId="37" applyNumberFormat="1" applyFont="1" applyAlignment="1">
      <alignment horizontal="left" vertical="top" indent="1"/>
    </xf>
    <xf numFmtId="3" fontId="8" fillId="0" borderId="0" xfId="37" applyNumberFormat="1" applyFont="1" applyBorder="1" applyAlignment="1" applyProtection="1">
      <alignment horizontal="right" vertical="top"/>
      <protection hidden="1"/>
    </xf>
    <xf numFmtId="3" fontId="5" fillId="0" borderId="0" xfId="37" applyNumberFormat="1" applyFont="1" applyBorder="1" applyAlignment="1" applyProtection="1">
      <alignment horizontal="right" vertical="top"/>
      <protection hidden="1"/>
    </xf>
    <xf numFmtId="0" fontId="5" fillId="0" borderId="0" xfId="37" applyFont="1" applyBorder="1" applyAlignment="1" applyProtection="1">
      <alignment vertical="top"/>
      <protection hidden="1"/>
    </xf>
    <xf numFmtId="0" fontId="5" fillId="0" borderId="0" xfId="37" applyNumberFormat="1" applyFont="1" applyAlignment="1">
      <alignment vertical="top"/>
    </xf>
    <xf numFmtId="0" fontId="8" fillId="0" borderId="0" xfId="37" applyNumberFormat="1" applyFont="1" applyAlignment="1">
      <alignment vertical="top"/>
    </xf>
    <xf numFmtId="0" fontId="5" fillId="0" borderId="8" xfId="37" applyFont="1" applyBorder="1" applyAlignment="1">
      <alignment vertical="top"/>
    </xf>
    <xf numFmtId="0" fontId="5" fillId="0" borderId="9" xfId="37" applyFont="1" applyBorder="1" applyAlignment="1">
      <alignment vertical="top"/>
    </xf>
    <xf numFmtId="0" fontId="5" fillId="0" borderId="10" xfId="37" applyFont="1" applyBorder="1" applyAlignment="1">
      <alignment vertical="top"/>
    </xf>
    <xf numFmtId="0" fontId="5" fillId="0" borderId="0" xfId="37" applyFont="1" applyBorder="1" applyAlignment="1">
      <alignment vertical="top"/>
    </xf>
    <xf numFmtId="9" fontId="5" fillId="6" borderId="0" xfId="37" applyNumberFormat="1" applyFont="1" applyFill="1" applyBorder="1" applyAlignment="1">
      <alignment horizontal="center" vertical="top" shrinkToFit="1"/>
    </xf>
    <xf numFmtId="0" fontId="5" fillId="0" borderId="0" xfId="37" applyNumberFormat="1" applyFont="1" applyBorder="1" applyAlignment="1">
      <alignment horizontal="right" vertical="top"/>
    </xf>
    <xf numFmtId="0" fontId="5" fillId="0" borderId="11" xfId="37" applyFont="1" applyBorder="1" applyAlignment="1">
      <alignment vertical="top"/>
    </xf>
    <xf numFmtId="9" fontId="5" fillId="0" borderId="0" xfId="37" applyNumberFormat="1" applyFont="1" applyBorder="1" applyAlignment="1">
      <alignment horizontal="left" vertical="top" shrinkToFit="1"/>
    </xf>
    <xf numFmtId="9" fontId="5" fillId="0" borderId="0" xfId="37" applyNumberFormat="1" applyFont="1" applyBorder="1" applyAlignment="1">
      <alignment vertical="top" shrinkToFit="1"/>
    </xf>
    <xf numFmtId="0" fontId="5" fillId="0" borderId="0" xfId="37" applyNumberFormat="1" applyFont="1" applyBorder="1" applyAlignment="1">
      <alignment vertical="top"/>
    </xf>
    <xf numFmtId="0" fontId="5" fillId="0" borderId="12" xfId="37" applyFont="1" applyBorder="1" applyAlignment="1">
      <alignment vertical="top"/>
    </xf>
    <xf numFmtId="0" fontId="5" fillId="0" borderId="13" xfId="37" applyFont="1" applyBorder="1" applyAlignment="1">
      <alignment vertical="top"/>
    </xf>
    <xf numFmtId="0" fontId="8" fillId="0" borderId="14" xfId="37" applyNumberFormat="1" applyFont="1" applyBorder="1" applyAlignment="1">
      <alignment vertical="top"/>
    </xf>
    <xf numFmtId="9" fontId="5" fillId="6" borderId="13" xfId="37" applyNumberFormat="1" applyFont="1" applyFill="1" applyBorder="1" applyAlignment="1">
      <alignment horizontal="center" vertical="top" shrinkToFit="1"/>
    </xf>
    <xf numFmtId="0" fontId="5" fillId="0" borderId="13" xfId="37" applyNumberFormat="1" applyFont="1" applyBorder="1" applyAlignment="1">
      <alignment horizontal="right" vertical="top"/>
    </xf>
    <xf numFmtId="0" fontId="5" fillId="0" borderId="14" xfId="37" applyFont="1" applyBorder="1" applyAlignment="1">
      <alignment vertical="top"/>
    </xf>
    <xf numFmtId="0" fontId="8" fillId="0" borderId="11" xfId="37" applyNumberFormat="1" applyFont="1" applyBorder="1" applyAlignment="1">
      <alignment vertical="top"/>
    </xf>
    <xf numFmtId="0" fontId="5" fillId="0" borderId="15" xfId="37" applyFont="1" applyBorder="1" applyAlignment="1">
      <alignment vertical="top"/>
    </xf>
    <xf numFmtId="0" fontId="5" fillId="0" borderId="2" xfId="37" applyFont="1" applyBorder="1" applyAlignment="1">
      <alignment vertical="top"/>
    </xf>
    <xf numFmtId="0" fontId="8" fillId="0" borderId="6" xfId="37" applyNumberFormat="1" applyFont="1" applyBorder="1" applyAlignment="1">
      <alignment vertical="top"/>
    </xf>
    <xf numFmtId="38" fontId="8" fillId="0" borderId="0" xfId="37" applyNumberFormat="1" applyFont="1" applyFill="1" applyBorder="1" applyAlignment="1" applyProtection="1">
      <alignment vertical="top"/>
      <protection locked="0"/>
    </xf>
    <xf numFmtId="3" fontId="8" fillId="0" borderId="0" xfId="37" applyNumberFormat="1" applyFont="1" applyAlignment="1" applyProtection="1">
      <alignment vertical="top"/>
      <protection locked="0"/>
    </xf>
    <xf numFmtId="38" fontId="8" fillId="0" borderId="0" xfId="37" applyNumberFormat="1" applyFont="1" applyAlignment="1">
      <alignment vertical="top"/>
    </xf>
    <xf numFmtId="0" fontId="8" fillId="0" borderId="0" xfId="37" applyFont="1" applyAlignment="1">
      <alignment vertical="top"/>
    </xf>
    <xf numFmtId="0" fontId="5" fillId="0" borderId="0" xfId="37" applyFont="1" applyFill="1" applyBorder="1" applyAlignment="1" applyProtection="1">
      <alignment vertical="top"/>
      <protection hidden="1"/>
    </xf>
    <xf numFmtId="0" fontId="8" fillId="0" borderId="0" xfId="37" applyFont="1" applyFill="1" applyBorder="1" applyAlignment="1" applyProtection="1">
      <alignment vertical="top"/>
      <protection hidden="1"/>
    </xf>
    <xf numFmtId="0" fontId="5" fillId="0" borderId="8" xfId="37" applyFont="1" applyFill="1" applyBorder="1" applyAlignment="1" applyProtection="1">
      <alignment vertical="top"/>
      <protection hidden="1"/>
    </xf>
    <xf numFmtId="0" fontId="8" fillId="0" borderId="8" xfId="37" applyFont="1" applyFill="1" applyBorder="1" applyAlignment="1" applyProtection="1">
      <alignment vertical="top"/>
      <protection hidden="1"/>
    </xf>
    <xf numFmtId="0" fontId="5" fillId="0" borderId="8" xfId="37" applyFont="1" applyBorder="1" applyAlignment="1" applyProtection="1">
      <alignment vertical="top"/>
      <protection hidden="1"/>
    </xf>
    <xf numFmtId="38" fontId="5" fillId="0" borderId="0" xfId="37" applyNumberFormat="1" applyFont="1" applyFill="1" applyBorder="1" applyAlignment="1" applyProtection="1">
      <alignment horizontal="right" vertical="top"/>
      <protection hidden="1"/>
    </xf>
    <xf numFmtId="38" fontId="5" fillId="0" borderId="0" xfId="37" applyNumberFormat="1" applyFont="1" applyFill="1" applyBorder="1" applyAlignment="1" applyProtection="1">
      <alignment vertical="top"/>
      <protection hidden="1"/>
    </xf>
    <xf numFmtId="0" fontId="10" fillId="0" borderId="0" xfId="37" applyFont="1" applyFill="1" applyBorder="1" applyAlignment="1" applyProtection="1">
      <alignment horizontal="right" vertical="top"/>
      <protection hidden="1"/>
    </xf>
    <xf numFmtId="38" fontId="10" fillId="0" borderId="0" xfId="37" applyNumberFormat="1" applyFont="1" applyFill="1" applyBorder="1" applyAlignment="1" applyProtection="1">
      <alignment horizontal="right" vertical="top"/>
      <protection hidden="1"/>
    </xf>
    <xf numFmtId="38" fontId="8" fillId="0" borderId="0" xfId="37" applyNumberFormat="1" applyFont="1" applyBorder="1" applyAlignment="1" applyProtection="1">
      <alignment vertical="top"/>
      <protection hidden="1"/>
    </xf>
    <xf numFmtId="2" fontId="5" fillId="0" borderId="0" xfId="35" applyNumberFormat="1" applyFont="1" applyAlignment="1">
      <alignment vertical="top"/>
    </xf>
    <xf numFmtId="2" fontId="5" fillId="0" borderId="0" xfId="35" applyNumberFormat="1" applyFont="1" applyFill="1" applyAlignment="1">
      <alignment vertical="top"/>
    </xf>
    <xf numFmtId="3" fontId="5" fillId="0" borderId="0" xfId="35" applyNumberFormat="1" applyFont="1" applyFill="1" applyAlignment="1">
      <alignment vertical="top"/>
    </xf>
    <xf numFmtId="0" fontId="8" fillId="0" borderId="0" xfId="35" applyNumberFormat="1" applyFont="1" applyFill="1" applyAlignment="1">
      <alignment horizontal="left" vertical="top"/>
    </xf>
    <xf numFmtId="3" fontId="5" fillId="0" borderId="0" xfId="35" applyNumberFormat="1" applyFont="1" applyFill="1" applyAlignment="1">
      <alignment horizontal="center" vertical="top"/>
    </xf>
    <xf numFmtId="2" fontId="5" fillId="0" borderId="0" xfId="35" applyNumberFormat="1" applyFont="1" applyFill="1" applyAlignment="1">
      <alignment horizontal="center" vertical="top"/>
    </xf>
    <xf numFmtId="3" fontId="7" fillId="0" borderId="0" xfId="35" applyNumberFormat="1" applyFont="1" applyFill="1" applyAlignment="1">
      <alignment vertical="top"/>
    </xf>
    <xf numFmtId="3" fontId="8" fillId="0" borderId="0" xfId="35" applyNumberFormat="1" applyFont="1" applyFill="1" applyAlignment="1">
      <alignment horizontal="center" vertical="top"/>
    </xf>
    <xf numFmtId="2" fontId="8" fillId="0" borderId="0" xfId="35" applyNumberFormat="1" applyFont="1" applyFill="1" applyAlignment="1">
      <alignment horizontal="center" vertical="top"/>
    </xf>
    <xf numFmtId="3" fontId="8" fillId="0" borderId="0" xfId="35" applyNumberFormat="1" applyFont="1" applyFill="1" applyAlignment="1">
      <alignment vertical="top"/>
    </xf>
    <xf numFmtId="3" fontId="8" fillId="0" borderId="0" xfId="37" applyNumberFormat="1" applyFont="1" applyFill="1" applyBorder="1" applyAlignment="1" applyProtection="1">
      <alignment vertical="top"/>
      <protection hidden="1"/>
    </xf>
    <xf numFmtId="0" fontId="8" fillId="0" borderId="0" xfId="37" applyFont="1" applyFill="1" applyBorder="1" applyAlignment="1" applyProtection="1">
      <alignment vertical="top"/>
      <protection locked="0" hidden="1"/>
    </xf>
    <xf numFmtId="0" fontId="8" fillId="0" borderId="0" xfId="37" applyNumberFormat="1" applyFont="1" applyFill="1" applyBorder="1" applyAlignment="1" applyProtection="1">
      <alignment vertical="top"/>
      <protection hidden="1"/>
    </xf>
    <xf numFmtId="170" fontId="8" fillId="0" borderId="0" xfId="37" applyNumberFormat="1" applyFont="1" applyFill="1" applyBorder="1" applyAlignment="1" applyProtection="1">
      <alignment vertical="top"/>
      <protection hidden="1"/>
    </xf>
    <xf numFmtId="38" fontId="8" fillId="0" borderId="0" xfId="37" applyNumberFormat="1" applyFont="1" applyFill="1" applyBorder="1" applyAlignment="1" applyProtection="1">
      <alignment vertical="top"/>
      <protection hidden="1"/>
    </xf>
    <xf numFmtId="170" fontId="5" fillId="0" borderId="0" xfId="37" applyNumberFormat="1" applyFont="1" applyFill="1" applyBorder="1" applyAlignment="1" applyProtection="1">
      <alignment vertical="top"/>
      <protection hidden="1"/>
    </xf>
    <xf numFmtId="3" fontId="5" fillId="0" borderId="0" xfId="37" applyNumberFormat="1" applyFont="1" applyFill="1" applyBorder="1" applyAlignment="1" applyProtection="1">
      <alignment vertical="top"/>
      <protection hidden="1"/>
    </xf>
    <xf numFmtId="0" fontId="5" fillId="0" borderId="0" xfId="37" applyFont="1" applyFill="1" applyBorder="1" applyAlignment="1" applyProtection="1">
      <alignment vertical="top"/>
      <protection locked="0" hidden="1"/>
    </xf>
    <xf numFmtId="0" fontId="5" fillId="0" borderId="0" xfId="37" applyNumberFormat="1" applyFont="1" applyFill="1" applyBorder="1" applyAlignment="1" applyProtection="1">
      <alignment horizontal="left" vertical="top" indent="1"/>
      <protection hidden="1"/>
    </xf>
    <xf numFmtId="0" fontId="10" fillId="0" borderId="0" xfId="37" applyNumberFormat="1" applyFont="1" applyFill="1" applyAlignment="1">
      <alignment vertical="top"/>
    </xf>
    <xf numFmtId="38" fontId="10" fillId="0" borderId="0" xfId="37" applyNumberFormat="1" applyFont="1" applyFill="1" applyBorder="1" applyAlignment="1" applyProtection="1">
      <alignment vertical="top"/>
      <protection hidden="1"/>
    </xf>
    <xf numFmtId="0" fontId="5" fillId="0" borderId="0" xfId="37" applyFont="1" applyFill="1" applyBorder="1" applyAlignment="1" applyProtection="1">
      <protection hidden="1"/>
    </xf>
    <xf numFmtId="170" fontId="5" fillId="0" borderId="0" xfId="37" applyNumberFormat="1" applyFont="1" applyFill="1" applyBorder="1" applyAlignment="1" applyProtection="1">
      <alignment horizontal="centerContinuous" vertical="top"/>
      <protection hidden="1"/>
    </xf>
    <xf numFmtId="0" fontId="5" fillId="0" borderId="0" xfId="37" applyFont="1" applyFill="1" applyBorder="1" applyAlignment="1" applyProtection="1">
      <alignment horizontal="centerContinuous" vertical="top"/>
      <protection hidden="1"/>
    </xf>
    <xf numFmtId="0" fontId="5" fillId="0" borderId="0" xfId="37" applyFont="1" applyBorder="1" applyAlignment="1" applyProtection="1">
      <alignment horizontal="centerContinuous" vertical="top"/>
      <protection hidden="1"/>
    </xf>
    <xf numFmtId="38" fontId="5" fillId="0" borderId="0" xfId="37" applyNumberFormat="1" applyFont="1" applyFill="1" applyBorder="1" applyAlignment="1" applyProtection="1">
      <alignment horizontal="centerContinuous" vertical="top"/>
      <protection hidden="1"/>
    </xf>
    <xf numFmtId="0" fontId="8" fillId="0" borderId="0" xfId="37" applyFont="1" applyFill="1" applyBorder="1" applyAlignment="1" applyProtection="1">
      <alignment horizontal="centerContinuous" vertical="top"/>
      <protection hidden="1"/>
    </xf>
    <xf numFmtId="38" fontId="8" fillId="0" borderId="0" xfId="37" applyNumberFormat="1" applyFont="1" applyFill="1" applyBorder="1" applyAlignment="1" applyProtection="1">
      <alignment horizontal="centerContinuous" vertical="top"/>
      <protection hidden="1"/>
    </xf>
    <xf numFmtId="38" fontId="12" fillId="0" borderId="0" xfId="37" applyNumberFormat="1" applyFont="1" applyFill="1" applyBorder="1" applyAlignment="1" applyProtection="1">
      <alignment horizontal="centerContinuous" vertical="top"/>
      <protection hidden="1"/>
    </xf>
    <xf numFmtId="170" fontId="5" fillId="0" borderId="0" xfId="35" applyNumberFormat="1" applyFont="1" applyFill="1" applyAlignment="1">
      <alignment vertical="top"/>
    </xf>
    <xf numFmtId="0" fontId="5" fillId="0" borderId="0" xfId="37" applyFont="1" applyFill="1" applyBorder="1" applyAlignment="1" applyProtection="1">
      <alignment vertical="top"/>
      <protection locked="0"/>
    </xf>
    <xf numFmtId="0" fontId="8" fillId="0" borderId="0" xfId="37" applyFont="1" applyFill="1" applyBorder="1" applyAlignment="1" applyProtection="1">
      <alignment vertical="top"/>
      <protection locked="0"/>
    </xf>
    <xf numFmtId="38" fontId="7" fillId="0" borderId="0" xfId="37" applyNumberFormat="1" applyFont="1" applyFill="1" applyBorder="1" applyAlignment="1" applyProtection="1">
      <alignment vertical="top"/>
      <protection hidden="1"/>
    </xf>
    <xf numFmtId="0" fontId="7" fillId="0" borderId="0" xfId="37" applyFont="1" applyFill="1" applyBorder="1" applyAlignment="1" applyProtection="1">
      <alignment vertical="top"/>
      <protection locked="0"/>
    </xf>
    <xf numFmtId="0" fontId="7" fillId="0" borderId="0" xfId="37" applyFont="1" applyFill="1" applyBorder="1" applyAlignment="1" applyProtection="1">
      <alignment vertical="top"/>
      <protection hidden="1"/>
    </xf>
    <xf numFmtId="0" fontId="10" fillId="0" borderId="0" xfId="37" applyNumberFormat="1" applyFont="1" applyFill="1" applyBorder="1" applyAlignment="1" applyProtection="1">
      <alignment vertical="top"/>
      <protection hidden="1"/>
    </xf>
    <xf numFmtId="0" fontId="12" fillId="0" borderId="0" xfId="37" applyNumberFormat="1" applyFont="1" applyFill="1" applyBorder="1" applyAlignment="1" applyProtection="1">
      <alignment horizontal="centerContinuous" vertical="top"/>
      <protection hidden="1"/>
    </xf>
    <xf numFmtId="38" fontId="5" fillId="0" borderId="8" xfId="37" applyNumberFormat="1" applyFont="1" applyFill="1" applyBorder="1" applyAlignment="1" applyProtection="1">
      <alignment vertical="top"/>
      <protection hidden="1"/>
    </xf>
    <xf numFmtId="0" fontId="5" fillId="0" borderId="0" xfId="37" applyFont="1" applyFill="1" applyBorder="1" applyAlignment="1" applyProtection="1">
      <alignment horizontal="right" vertical="top"/>
      <protection hidden="1"/>
    </xf>
    <xf numFmtId="0" fontId="5" fillId="0" borderId="0" xfId="37" applyNumberFormat="1" applyFont="1" applyFill="1" applyBorder="1" applyAlignment="1" applyProtection="1">
      <alignment vertical="top"/>
      <protection hidden="1"/>
    </xf>
    <xf numFmtId="0" fontId="8" fillId="0" borderId="0" xfId="37" applyNumberFormat="1" applyFont="1" applyFill="1" applyBorder="1" applyAlignment="1" applyProtection="1">
      <alignment horizontal="right" vertical="top"/>
      <protection hidden="1"/>
    </xf>
    <xf numFmtId="0" fontId="8" fillId="0" borderId="0" xfId="37" applyFont="1" applyFill="1" applyBorder="1" applyAlignment="1" applyProtection="1">
      <alignment horizontal="right" vertical="top"/>
      <protection hidden="1"/>
    </xf>
    <xf numFmtId="38" fontId="8" fillId="0" borderId="0" xfId="37" applyNumberFormat="1" applyFont="1" applyFill="1" applyBorder="1" applyAlignment="1" applyProtection="1">
      <alignment horizontal="right" vertical="top"/>
      <protection hidden="1"/>
    </xf>
    <xf numFmtId="0" fontId="8" fillId="0" borderId="0" xfId="37" applyNumberFormat="1" applyFont="1" applyBorder="1" applyAlignment="1" applyProtection="1">
      <alignment vertical="top"/>
      <protection hidden="1"/>
    </xf>
    <xf numFmtId="0" fontId="5" fillId="0" borderId="0" xfId="37" applyFont="1" applyFill="1" applyBorder="1" applyAlignment="1" applyProtection="1">
      <alignment horizontal="center" vertical="top"/>
      <protection hidden="1"/>
    </xf>
    <xf numFmtId="0" fontId="7" fillId="0" borderId="0" xfId="37" applyFont="1" applyFill="1" applyBorder="1" applyAlignment="1" applyProtection="1">
      <alignment horizontal="center" vertical="top"/>
      <protection hidden="1"/>
    </xf>
    <xf numFmtId="3" fontId="9" fillId="0" borderId="0" xfId="37" applyNumberFormat="1" applyFont="1" applyBorder="1" applyAlignment="1" applyProtection="1">
      <alignment vertical="top"/>
      <protection hidden="1"/>
    </xf>
    <xf numFmtId="38" fontId="10" fillId="0" borderId="0" xfId="37" applyNumberFormat="1" applyFont="1" applyFill="1" applyBorder="1" applyAlignment="1">
      <alignment horizontal="center" vertical="top"/>
    </xf>
    <xf numFmtId="3" fontId="10" fillId="0" borderId="0" xfId="37" applyNumberFormat="1" applyFont="1" applyFill="1" applyBorder="1" applyAlignment="1" applyProtection="1">
      <alignment vertical="top"/>
      <protection hidden="1"/>
    </xf>
    <xf numFmtId="3" fontId="9" fillId="8" borderId="0" xfId="37" applyNumberFormat="1" applyFont="1" applyFill="1" applyBorder="1" applyAlignment="1" applyProtection="1">
      <alignment vertical="top"/>
      <protection hidden="1"/>
    </xf>
    <xf numFmtId="3" fontId="10" fillId="0" borderId="0" xfId="37" applyNumberFormat="1" applyFont="1" applyBorder="1" applyAlignment="1" applyProtection="1">
      <alignment horizontal="centerContinuous" vertical="top"/>
      <protection hidden="1"/>
    </xf>
    <xf numFmtId="3" fontId="9" fillId="0" borderId="0" xfId="37" applyNumberFormat="1" applyFont="1" applyBorder="1" applyAlignment="1" applyProtection="1">
      <alignment horizontal="centerContinuous" vertical="top"/>
      <protection hidden="1"/>
    </xf>
    <xf numFmtId="0" fontId="5" fillId="0" borderId="0" xfId="37" applyNumberFormat="1" applyFont="1" applyFill="1" applyBorder="1" applyAlignment="1" applyProtection="1">
      <alignment horizontal="center" vertical="top"/>
      <protection hidden="1"/>
    </xf>
    <xf numFmtId="3" fontId="5" fillId="0" borderId="0" xfId="37" applyNumberFormat="1" applyFont="1" applyFill="1" applyBorder="1" applyAlignment="1" applyProtection="1">
      <alignment horizontal="left" vertical="top"/>
      <protection hidden="1"/>
    </xf>
    <xf numFmtId="0" fontId="5" fillId="0" borderId="0" xfId="37" applyNumberFormat="1" applyFont="1" applyFill="1" applyBorder="1" applyAlignment="1" applyProtection="1">
      <alignment horizontal="left" vertical="top"/>
      <protection hidden="1"/>
    </xf>
    <xf numFmtId="0" fontId="5" fillId="0" borderId="0" xfId="37" applyNumberFormat="1" applyFont="1" applyFill="1" applyBorder="1" applyAlignment="1" applyProtection="1">
      <alignment horizontal="center" vertical="top" wrapText="1"/>
      <protection hidden="1"/>
    </xf>
    <xf numFmtId="0" fontId="5" fillId="0" borderId="0" xfId="35" applyNumberFormat="1" applyFont="1" applyFill="1" applyAlignment="1">
      <alignment horizontal="left" vertical="top"/>
    </xf>
    <xf numFmtId="3" fontId="23" fillId="0" borderId="0" xfId="37" applyNumberFormat="1" applyFont="1" applyFill="1" applyBorder="1" applyAlignment="1" applyProtection="1">
      <alignment horizontal="centerContinuous" vertical="top"/>
      <protection hidden="1"/>
    </xf>
    <xf numFmtId="0" fontId="8" fillId="0" borderId="0" xfId="37" applyFont="1" applyFill="1" applyBorder="1" applyAlignment="1" applyProtection="1">
      <alignment horizontal="center" vertical="top"/>
      <protection hidden="1"/>
    </xf>
    <xf numFmtId="0" fontId="5" fillId="0" borderId="0" xfId="37" applyFont="1" applyFill="1" applyBorder="1" applyAlignment="1" applyProtection="1">
      <alignment horizontal="left" vertical="top"/>
      <protection hidden="1"/>
    </xf>
    <xf numFmtId="3" fontId="8" fillId="0" borderId="0" xfId="37" applyNumberFormat="1" applyFont="1" applyFill="1" applyBorder="1" applyAlignment="1" applyProtection="1">
      <alignment horizontal="left" vertical="top"/>
      <protection hidden="1"/>
    </xf>
    <xf numFmtId="0" fontId="8" fillId="0" borderId="0" xfId="37" applyNumberFormat="1" applyFont="1" applyFill="1" applyBorder="1" applyAlignment="1" applyProtection="1">
      <alignment horizontal="left" vertical="top"/>
      <protection hidden="1"/>
    </xf>
    <xf numFmtId="0" fontId="7" fillId="0" borderId="0" xfId="37" applyNumberFormat="1" applyFont="1" applyFill="1" applyBorder="1" applyAlignment="1" applyProtection="1">
      <alignment horizontal="left" vertical="top"/>
      <protection hidden="1"/>
    </xf>
    <xf numFmtId="0" fontId="7" fillId="0" borderId="0" xfId="37" applyNumberFormat="1" applyFont="1" applyFill="1" applyBorder="1" applyAlignment="1" applyProtection="1">
      <alignment vertical="top"/>
      <protection hidden="1"/>
    </xf>
    <xf numFmtId="49" fontId="8" fillId="0" borderId="0" xfId="37" applyNumberFormat="1" applyFont="1" applyFill="1" applyBorder="1" applyAlignment="1" applyProtection="1">
      <alignment horizontal="center" vertical="top"/>
      <protection hidden="1"/>
    </xf>
    <xf numFmtId="49" fontId="7" fillId="0" borderId="0" xfId="37" applyNumberFormat="1" applyFont="1" applyFill="1" applyBorder="1" applyAlignment="1" applyProtection="1">
      <alignment horizontal="center" vertical="top"/>
      <protection hidden="1"/>
    </xf>
    <xf numFmtId="0" fontId="8" fillId="0" borderId="0" xfId="0" applyFont="1"/>
    <xf numFmtId="0" fontId="0" fillId="0" borderId="0" xfId="0" applyAlignment="1"/>
    <xf numFmtId="38" fontId="8" fillId="0" borderId="8" xfId="37" applyNumberFormat="1" applyFont="1" applyFill="1" applyBorder="1" applyAlignment="1" applyProtection="1">
      <alignment vertical="top"/>
      <protection hidden="1"/>
    </xf>
    <xf numFmtId="38" fontId="8" fillId="0" borderId="0" xfId="37" applyNumberFormat="1" applyFont="1" applyFill="1" applyBorder="1" applyAlignment="1" applyProtection="1">
      <alignment horizontal="center" vertical="top"/>
      <protection hidden="1"/>
    </xf>
    <xf numFmtId="0" fontId="22" fillId="0" borderId="0" xfId="35" applyNumberFormat="1" applyFont="1" applyFill="1" applyAlignment="1">
      <alignment horizontal="left" vertical="top"/>
    </xf>
    <xf numFmtId="38" fontId="8" fillId="0" borderId="0" xfId="0" applyNumberFormat="1" applyFont="1"/>
    <xf numFmtId="0" fontId="22" fillId="0" borderId="0" xfId="0" applyFont="1"/>
    <xf numFmtId="38" fontId="22" fillId="0" borderId="0" xfId="0" applyNumberFormat="1" applyFont="1"/>
    <xf numFmtId="0" fontId="7" fillId="0" borderId="0" xfId="0" applyFont="1"/>
    <xf numFmtId="38" fontId="7" fillId="0" borderId="0" xfId="0" applyNumberFormat="1" applyFont="1"/>
    <xf numFmtId="171" fontId="0" fillId="0" borderId="0" xfId="8" applyNumberFormat="1" applyFont="1"/>
    <xf numFmtId="171" fontId="7" fillId="0" borderId="0" xfId="8" applyNumberFormat="1" applyFont="1"/>
    <xf numFmtId="171" fontId="22" fillId="0" borderId="0" xfId="8" applyNumberFormat="1" applyFont="1"/>
    <xf numFmtId="171" fontId="0" fillId="0" borderId="0" xfId="0" applyNumberFormat="1"/>
    <xf numFmtId="0" fontId="5" fillId="0" borderId="0" xfId="37" applyFont="1" applyFill="1" applyBorder="1" applyAlignment="1" applyProtection="1">
      <alignment horizontal="center" vertical="top" wrapText="1"/>
      <protection hidden="1"/>
    </xf>
    <xf numFmtId="3" fontId="8" fillId="0" borderId="8" xfId="37" applyNumberFormat="1" applyFont="1" applyFill="1" applyBorder="1" applyAlignment="1" applyProtection="1">
      <alignment horizontal="center" vertical="center" wrapText="1"/>
      <protection hidden="1"/>
    </xf>
    <xf numFmtId="38" fontId="8" fillId="0" borderId="8" xfId="37" applyNumberFormat="1" applyFont="1" applyFill="1" applyBorder="1" applyAlignment="1" applyProtection="1">
      <alignment horizontal="center" vertical="center" wrapText="1"/>
      <protection hidden="1"/>
    </xf>
    <xf numFmtId="3" fontId="8" fillId="0" borderId="8" xfId="37" applyNumberFormat="1" applyFont="1" applyFill="1" applyBorder="1" applyAlignment="1" applyProtection="1">
      <alignment vertical="center"/>
      <protection hidden="1"/>
    </xf>
    <xf numFmtId="38" fontId="8" fillId="0" borderId="8" xfId="37" applyNumberFormat="1" applyFont="1" applyFill="1" applyBorder="1" applyAlignment="1" applyProtection="1">
      <alignment vertical="center"/>
      <protection hidden="1"/>
    </xf>
    <xf numFmtId="0" fontId="9" fillId="0" borderId="0" xfId="37" applyFont="1" applyFill="1" applyBorder="1" applyAlignment="1" applyProtection="1">
      <alignment vertical="top"/>
      <protection hidden="1"/>
    </xf>
    <xf numFmtId="0" fontId="5" fillId="0" borderId="0" xfId="37" applyFont="1" applyFill="1" applyBorder="1" applyAlignment="1" applyProtection="1">
      <alignment vertical="center"/>
      <protection hidden="1"/>
    </xf>
    <xf numFmtId="0" fontId="8" fillId="0" borderId="0" xfId="35" applyNumberFormat="1" applyFont="1" applyFill="1" applyAlignment="1">
      <alignment horizontal="left" vertical="center"/>
    </xf>
    <xf numFmtId="2" fontId="5" fillId="0" borderId="0" xfId="35" applyNumberFormat="1" applyFont="1" applyFill="1" applyAlignment="1">
      <alignment vertical="center"/>
    </xf>
    <xf numFmtId="2" fontId="8" fillId="0" borderId="0" xfId="35" applyNumberFormat="1" applyFont="1" applyFill="1" applyAlignment="1">
      <alignment horizontal="center" vertical="center"/>
    </xf>
    <xf numFmtId="3" fontId="5" fillId="0" borderId="0" xfId="35" applyNumberFormat="1" applyFont="1" applyFill="1" applyAlignment="1">
      <alignment vertical="center"/>
    </xf>
    <xf numFmtId="3" fontId="8" fillId="0" borderId="0" xfId="35" applyNumberFormat="1" applyFont="1" applyFill="1" applyAlignment="1">
      <alignment horizontal="center" vertical="center"/>
    </xf>
    <xf numFmtId="0" fontId="5" fillId="0" borderId="0" xfId="37" applyFont="1" applyBorder="1" applyAlignment="1" applyProtection="1">
      <alignment vertical="center"/>
      <protection hidden="1"/>
    </xf>
    <xf numFmtId="0" fontId="5" fillId="0" borderId="0" xfId="35" applyNumberFormat="1" applyFont="1" applyFill="1" applyAlignment="1">
      <alignment horizontal="left" vertical="center"/>
    </xf>
    <xf numFmtId="3" fontId="9" fillId="0" borderId="0" xfId="37" applyNumberFormat="1" applyFont="1" applyBorder="1" applyAlignment="1" applyProtection="1">
      <alignment vertical="center"/>
      <protection hidden="1"/>
    </xf>
    <xf numFmtId="0" fontId="8" fillId="0" borderId="0" xfId="37" applyFont="1" applyFill="1" applyBorder="1" applyAlignment="1" applyProtection="1">
      <alignment vertical="center"/>
      <protection hidden="1"/>
    </xf>
    <xf numFmtId="2" fontId="8" fillId="0" borderId="0" xfId="35" applyNumberFormat="1" applyFont="1" applyFill="1" applyAlignment="1">
      <alignment vertical="center"/>
    </xf>
    <xf numFmtId="3" fontId="8" fillId="0" borderId="0" xfId="35" applyNumberFormat="1" applyFont="1" applyFill="1" applyAlignment="1">
      <alignment vertical="center"/>
    </xf>
    <xf numFmtId="0" fontId="8" fillId="0" borderId="0" xfId="37" applyFont="1" applyBorder="1" applyAlignment="1" applyProtection="1">
      <alignment vertical="center"/>
      <protection hidden="1"/>
    </xf>
    <xf numFmtId="0" fontId="25" fillId="0" borderId="0" xfId="37" applyFont="1" applyFill="1" applyBorder="1" applyAlignment="1" applyProtection="1">
      <alignment vertical="center"/>
      <protection hidden="1"/>
    </xf>
    <xf numFmtId="0" fontId="25" fillId="0" borderId="0" xfId="35" applyNumberFormat="1" applyFont="1" applyFill="1" applyAlignment="1">
      <alignment horizontal="left" vertical="center"/>
    </xf>
    <xf numFmtId="2" fontId="25" fillId="0" borderId="0" xfId="35" applyNumberFormat="1" applyFont="1" applyFill="1" applyAlignment="1">
      <alignment vertical="center"/>
    </xf>
    <xf numFmtId="2" fontId="25" fillId="0" borderId="0" xfId="35" applyNumberFormat="1" applyFont="1" applyFill="1" applyAlignment="1">
      <alignment horizontal="center" vertical="center"/>
    </xf>
    <xf numFmtId="3" fontId="25" fillId="0" borderId="0" xfId="35" applyNumberFormat="1" applyFont="1" applyFill="1" applyAlignment="1">
      <alignment vertical="center"/>
    </xf>
    <xf numFmtId="3" fontId="25" fillId="0" borderId="0" xfId="35" applyNumberFormat="1" applyFont="1" applyFill="1" applyAlignment="1">
      <alignment horizontal="center" vertical="center"/>
    </xf>
    <xf numFmtId="0" fontId="25" fillId="0" borderId="0" xfId="37" applyFont="1" applyBorder="1" applyAlignment="1" applyProtection="1">
      <alignment vertical="center"/>
      <protection hidden="1"/>
    </xf>
    <xf numFmtId="3" fontId="26" fillId="0" borderId="0" xfId="37" applyNumberFormat="1" applyFont="1" applyBorder="1" applyAlignment="1" applyProtection="1">
      <alignment vertical="center"/>
      <protection hidden="1"/>
    </xf>
    <xf numFmtId="0" fontId="10" fillId="0" borderId="8" xfId="37" applyNumberFormat="1" applyFont="1" applyFill="1" applyBorder="1" applyAlignment="1">
      <alignment vertical="top"/>
    </xf>
    <xf numFmtId="0" fontId="30" fillId="0" borderId="0" xfId="0" applyFont="1" applyFill="1" applyBorder="1" applyAlignment="1">
      <alignment horizontal="left"/>
    </xf>
    <xf numFmtId="0" fontId="31" fillId="0" borderId="0" xfId="0" applyFont="1"/>
    <xf numFmtId="49" fontId="30" fillId="0" borderId="0" xfId="0" applyNumberFormat="1" applyFont="1" applyBorder="1"/>
    <xf numFmtId="0" fontId="32" fillId="0" borderId="0" xfId="0" applyFont="1" applyFill="1" applyBorder="1"/>
    <xf numFmtId="0" fontId="32" fillId="0" borderId="0" xfId="0" applyFont="1" applyFill="1" applyBorder="1" applyAlignment="1">
      <alignment horizontal="center"/>
    </xf>
    <xf numFmtId="0" fontId="32" fillId="0" borderId="0" xfId="0" applyFont="1" applyBorder="1"/>
    <xf numFmtId="173" fontId="30" fillId="0" borderId="0" xfId="0" applyNumberFormat="1" applyFont="1" applyBorder="1"/>
    <xf numFmtId="173" fontId="32" fillId="0" borderId="0" xfId="0" applyNumberFormat="1" applyFont="1" applyBorder="1"/>
    <xf numFmtId="173" fontId="33" fillId="0" borderId="0" xfId="0" applyNumberFormat="1" applyFont="1" applyBorder="1"/>
    <xf numFmtId="173" fontId="32" fillId="0" borderId="0" xfId="8" applyNumberFormat="1" applyFont="1" applyBorder="1"/>
    <xf numFmtId="173" fontId="32" fillId="0" borderId="0" xfId="0" applyNumberFormat="1" applyFont="1" applyFill="1" applyBorder="1"/>
    <xf numFmtId="0" fontId="28" fillId="0" borderId="8" xfId="0" applyFont="1" applyFill="1" applyBorder="1" applyAlignment="1">
      <alignment horizontal="left"/>
    </xf>
    <xf numFmtId="0" fontId="32" fillId="0" borderId="8" xfId="0" applyFont="1" applyFill="1" applyBorder="1"/>
    <xf numFmtId="14" fontId="30" fillId="0" borderId="0" xfId="0" applyNumberFormat="1" applyFont="1" applyBorder="1" applyAlignment="1">
      <alignment horizontal="left"/>
    </xf>
    <xf numFmtId="0" fontId="34" fillId="0" borderId="8" xfId="0" applyFont="1" applyBorder="1"/>
    <xf numFmtId="0" fontId="31" fillId="0" borderId="8" xfId="0" applyFont="1" applyBorder="1"/>
    <xf numFmtId="0" fontId="34" fillId="0" borderId="0" xfId="0" applyFont="1" applyBorder="1"/>
    <xf numFmtId="0" fontId="31" fillId="0" borderId="0" xfId="0" applyFont="1" applyBorder="1"/>
    <xf numFmtId="0" fontId="34" fillId="0" borderId="0" xfId="0" applyFont="1"/>
    <xf numFmtId="0" fontId="34" fillId="0" borderId="2" xfId="0" applyFont="1" applyBorder="1"/>
    <xf numFmtId="0" fontId="31" fillId="0" borderId="0" xfId="0" applyFont="1" applyAlignment="1">
      <alignment vertical="top"/>
    </xf>
    <xf numFmtId="0" fontId="31" fillId="0" borderId="0" xfId="0" applyFont="1" applyAlignment="1">
      <alignment wrapText="1"/>
    </xf>
    <xf numFmtId="173" fontId="31" fillId="0" borderId="0" xfId="0" applyNumberFormat="1" applyFont="1"/>
    <xf numFmtId="10" fontId="31" fillId="0" borderId="0" xfId="0" applyNumberFormat="1" applyFont="1"/>
    <xf numFmtId="0" fontId="31" fillId="0" borderId="19" xfId="0" applyFont="1" applyBorder="1"/>
    <xf numFmtId="173" fontId="31" fillId="0" borderId="19" xfId="0" applyNumberFormat="1" applyFont="1" applyBorder="1"/>
    <xf numFmtId="0" fontId="34" fillId="0" borderId="0" xfId="0" applyFont="1" applyAlignment="1">
      <alignment horizontal="right"/>
    </xf>
    <xf numFmtId="173" fontId="34" fillId="0" borderId="0" xfId="0" applyNumberFormat="1" applyFont="1"/>
    <xf numFmtId="173" fontId="34" fillId="9" borderId="4" xfId="0" applyNumberFormat="1" applyFont="1" applyFill="1" applyBorder="1"/>
    <xf numFmtId="173" fontId="31" fillId="0" borderId="8" xfId="0" applyNumberFormat="1" applyFont="1" applyBorder="1"/>
    <xf numFmtId="174" fontId="34" fillId="0" borderId="8" xfId="0" applyNumberFormat="1" applyFont="1" applyBorder="1" applyAlignment="1">
      <alignment horizontal="right"/>
    </xf>
    <xf numFmtId="173" fontId="34" fillId="0" borderId="2" xfId="0" applyNumberFormat="1" applyFont="1" applyBorder="1"/>
    <xf numFmtId="173" fontId="31" fillId="0" borderId="0" xfId="0" applyNumberFormat="1" applyFont="1" applyBorder="1"/>
    <xf numFmtId="173" fontId="34" fillId="0" borderId="8" xfId="0" applyNumberFormat="1" applyFont="1" applyBorder="1"/>
    <xf numFmtId="0" fontId="31" fillId="0" borderId="19" xfId="0" applyFont="1" applyBorder="1" applyAlignment="1">
      <alignment vertical="top"/>
    </xf>
    <xf numFmtId="0" fontId="34" fillId="0" borderId="6" xfId="0" applyFont="1" applyBorder="1"/>
    <xf numFmtId="0" fontId="31" fillId="0" borderId="2" xfId="0" applyFont="1" applyBorder="1"/>
    <xf numFmtId="0" fontId="31" fillId="0" borderId="15" xfId="0" applyFont="1" applyBorder="1"/>
    <xf numFmtId="173" fontId="31" fillId="10" borderId="0" xfId="0" applyNumberFormat="1" applyFont="1" applyFill="1"/>
    <xf numFmtId="173" fontId="31" fillId="11" borderId="0" xfId="0" applyNumberFormat="1" applyFont="1" applyFill="1"/>
    <xf numFmtId="3" fontId="18" fillId="0" borderId="0" xfId="0" applyNumberFormat="1" applyFont="1" applyFill="1" applyBorder="1" applyAlignment="1">
      <alignment horizontal="left"/>
    </xf>
    <xf numFmtId="49" fontId="18" fillId="0" borderId="0" xfId="0" applyNumberFormat="1" applyFont="1" applyBorder="1"/>
    <xf numFmtId="3" fontId="10" fillId="0" borderId="8" xfId="0" applyNumberFormat="1" applyFont="1" applyFill="1" applyBorder="1" applyAlignment="1">
      <alignment horizontal="left"/>
    </xf>
    <xf numFmtId="49" fontId="18" fillId="0" borderId="8" xfId="0" applyNumberFormat="1" applyFont="1" applyBorder="1"/>
    <xf numFmtId="0" fontId="28" fillId="0" borderId="0" xfId="0" applyFont="1" applyFill="1" applyAlignment="1">
      <alignment horizontal="right"/>
    </xf>
    <xf numFmtId="0" fontId="28" fillId="0" borderId="8" xfId="0" applyFont="1" applyFill="1" applyBorder="1" applyAlignment="1">
      <alignment horizontal="right"/>
    </xf>
    <xf numFmtId="3" fontId="0" fillId="0" borderId="0" xfId="0" applyNumberFormat="1"/>
    <xf numFmtId="3" fontId="10" fillId="0" borderId="0" xfId="0" applyNumberFormat="1" applyFont="1" applyFill="1" applyBorder="1" applyAlignment="1">
      <alignment horizontal="left"/>
    </xf>
    <xf numFmtId="0" fontId="35" fillId="0" borderId="0" xfId="0" applyFont="1" applyAlignment="1">
      <alignment horizontal="left" vertical="top" wrapText="1"/>
    </xf>
    <xf numFmtId="0" fontId="35" fillId="0" borderId="0" xfId="0" applyFont="1" applyAlignment="1">
      <alignment horizontal="justify" vertical="top" wrapText="1"/>
    </xf>
    <xf numFmtId="40" fontId="35" fillId="0" borderId="0" xfId="0" applyNumberFormat="1" applyFont="1" applyAlignment="1">
      <alignment horizontal="right" wrapText="1"/>
    </xf>
    <xf numFmtId="38" fontId="35" fillId="0" borderId="0" xfId="0" applyNumberFormat="1" applyFont="1" applyAlignment="1">
      <alignment horizontal="right"/>
    </xf>
    <xf numFmtId="40" fontId="35" fillId="0" borderId="0" xfId="0" applyNumberFormat="1" applyFont="1" applyAlignment="1">
      <alignment horizontal="right"/>
    </xf>
    <xf numFmtId="0" fontId="28" fillId="0" borderId="0" xfId="0" applyFont="1" applyFill="1" applyBorder="1" applyAlignment="1">
      <alignment horizontal="right"/>
    </xf>
    <xf numFmtId="173" fontId="35" fillId="0" borderId="0" xfId="0" applyNumberFormat="1" applyFont="1" applyFill="1"/>
    <xf numFmtId="0" fontId="35" fillId="0" borderId="0" xfId="0" applyFont="1" applyFill="1" applyAlignment="1">
      <alignment horizontal="justify" vertical="top"/>
    </xf>
    <xf numFmtId="0" fontId="35" fillId="0" borderId="0" xfId="0" applyFont="1" applyAlignment="1">
      <alignment horizontal="justify" vertical="top"/>
    </xf>
    <xf numFmtId="0" fontId="28" fillId="0" borderId="0" xfId="0" applyFont="1" applyFill="1" applyAlignment="1">
      <alignment horizontal="left"/>
    </xf>
    <xf numFmtId="0" fontId="28" fillId="0" borderId="8" xfId="0" applyFont="1" applyFill="1" applyBorder="1" applyAlignment="1">
      <alignment horizontal="left" vertical="top"/>
    </xf>
    <xf numFmtId="0" fontId="29" fillId="0" borderId="8" xfId="0" applyFont="1" applyBorder="1" applyAlignment="1">
      <alignment horizontal="justify" vertical="top" wrapText="1"/>
    </xf>
    <xf numFmtId="40" fontId="29" fillId="0" borderId="8" xfId="0" applyNumberFormat="1" applyFont="1" applyBorder="1" applyAlignment="1">
      <alignment horizontal="right" wrapText="1"/>
    </xf>
    <xf numFmtId="38" fontId="29" fillId="0" borderId="8" xfId="0" applyNumberFormat="1" applyFont="1" applyBorder="1" applyAlignment="1">
      <alignment horizontal="right"/>
    </xf>
    <xf numFmtId="40" fontId="29" fillId="0" borderId="8" xfId="0" applyNumberFormat="1" applyFont="1" applyBorder="1" applyAlignment="1">
      <alignment horizontal="right"/>
    </xf>
    <xf numFmtId="0" fontId="29" fillId="0" borderId="0" xfId="0" applyFont="1" applyAlignment="1">
      <alignment horizontal="left" vertical="top" wrapText="1"/>
    </xf>
    <xf numFmtId="0" fontId="29" fillId="0" borderId="0" xfId="0" applyFont="1" applyAlignment="1">
      <alignment horizontal="justify" vertical="top" wrapText="1"/>
    </xf>
    <xf numFmtId="40" fontId="29" fillId="0" borderId="0" xfId="0" applyNumberFormat="1" applyFont="1" applyAlignment="1">
      <alignment horizontal="right" wrapText="1"/>
    </xf>
    <xf numFmtId="38" fontId="29" fillId="0" borderId="0" xfId="0" applyNumberFormat="1" applyFont="1" applyAlignment="1">
      <alignment horizontal="right"/>
    </xf>
    <xf numFmtId="40" fontId="29" fillId="0" borderId="0" xfId="0" applyNumberFormat="1" applyFont="1" applyAlignment="1">
      <alignment horizontal="right"/>
    </xf>
    <xf numFmtId="38" fontId="35" fillId="0" borderId="0" xfId="8" applyNumberFormat="1" applyFont="1" applyFill="1" applyAlignment="1">
      <alignment horizontal="right"/>
    </xf>
    <xf numFmtId="173" fontId="35" fillId="0" borderId="0" xfId="0" applyNumberFormat="1" applyFont="1"/>
    <xf numFmtId="49" fontId="29" fillId="0" borderId="0" xfId="0" applyNumberFormat="1" applyFont="1" applyBorder="1" applyAlignment="1">
      <alignment horizontal="left"/>
    </xf>
    <xf numFmtId="49" fontId="28" fillId="0" borderId="0" xfId="0" applyNumberFormat="1" applyFont="1" applyBorder="1" applyAlignment="1">
      <alignment horizontal="left"/>
    </xf>
    <xf numFmtId="49" fontId="29" fillId="0" borderId="0" xfId="0" applyNumberFormat="1" applyFont="1" applyBorder="1" applyAlignment="1">
      <alignment wrapText="1"/>
    </xf>
    <xf numFmtId="175" fontId="28" fillId="0" borderId="0" xfId="0" applyNumberFormat="1" applyFont="1" applyBorder="1" applyAlignment="1">
      <alignment horizontal="right"/>
    </xf>
    <xf numFmtId="49" fontId="28" fillId="0" borderId="0" xfId="0" applyNumberFormat="1" applyFont="1" applyBorder="1" applyAlignment="1">
      <alignment horizontal="right"/>
    </xf>
    <xf numFmtId="0" fontId="29" fillId="0" borderId="0" xfId="0" applyFont="1" applyAlignment="1">
      <alignment horizontal="justify" vertical="top"/>
    </xf>
    <xf numFmtId="173" fontId="36" fillId="0" borderId="0" xfId="8" applyNumberFormat="1" applyFont="1" applyBorder="1" applyAlignment="1" applyProtection="1">
      <alignment horizontal="right"/>
      <protection locked="0"/>
    </xf>
    <xf numFmtId="49" fontId="28" fillId="0" borderId="0" xfId="0" applyNumberFormat="1" applyFont="1" applyBorder="1" applyAlignment="1">
      <alignment wrapText="1"/>
    </xf>
    <xf numFmtId="49" fontId="28" fillId="0" borderId="0" xfId="0" applyNumberFormat="1" applyFont="1" applyAlignment="1">
      <alignment wrapText="1"/>
    </xf>
    <xf numFmtId="0" fontId="28" fillId="0" borderId="0" xfId="0" applyNumberFormat="1" applyFont="1" applyBorder="1" applyAlignment="1">
      <alignment horizontal="right"/>
    </xf>
    <xf numFmtId="14" fontId="28" fillId="0" borderId="0" xfId="0" applyNumberFormat="1" applyFont="1" applyBorder="1" applyAlignment="1">
      <alignment horizontal="right" wrapText="1"/>
    </xf>
    <xf numFmtId="0" fontId="28" fillId="0" borderId="8" xfId="0" applyNumberFormat="1" applyFont="1" applyBorder="1" applyAlignment="1">
      <alignment horizontal="right"/>
    </xf>
    <xf numFmtId="173" fontId="28" fillId="0" borderId="8" xfId="0" applyNumberFormat="1" applyFont="1" applyBorder="1" applyAlignment="1">
      <alignment horizontal="right"/>
    </xf>
    <xf numFmtId="173" fontId="28" fillId="0" borderId="0" xfId="0" applyNumberFormat="1" applyFont="1" applyBorder="1"/>
    <xf numFmtId="49" fontId="29" fillId="0" borderId="0" xfId="0" applyNumberFormat="1" applyFont="1" applyAlignment="1">
      <alignment wrapText="1"/>
    </xf>
    <xf numFmtId="173" fontId="29" fillId="0" borderId="0" xfId="0" applyNumberFormat="1" applyFont="1" applyAlignment="1">
      <alignment horizontal="right"/>
    </xf>
    <xf numFmtId="173" fontId="29" fillId="0" borderId="0" xfId="0" applyNumberFormat="1" applyFont="1" applyAlignment="1">
      <alignment horizontal="center"/>
    </xf>
    <xf numFmtId="173" fontId="37" fillId="0" borderId="0" xfId="0" applyNumberFormat="1" applyFont="1" applyBorder="1" applyAlignment="1">
      <alignment horizontal="right"/>
    </xf>
    <xf numFmtId="173" fontId="38" fillId="0" borderId="0" xfId="0" applyNumberFormat="1" applyFont="1" applyBorder="1" applyAlignment="1">
      <alignment horizontal="right"/>
    </xf>
    <xf numFmtId="173" fontId="29" fillId="0" borderId="0" xfId="0" applyNumberFormat="1" applyFont="1"/>
    <xf numFmtId="173" fontId="28" fillId="0" borderId="0" xfId="0" applyNumberFormat="1" applyFont="1" applyAlignment="1">
      <alignment horizontal="right"/>
    </xf>
    <xf numFmtId="40" fontId="28" fillId="0" borderId="0" xfId="0" applyNumberFormat="1" applyFont="1" applyAlignment="1">
      <alignment horizontal="right"/>
    </xf>
    <xf numFmtId="173" fontId="28" fillId="0" borderId="0" xfId="0" applyNumberFormat="1" applyFont="1" applyAlignment="1">
      <alignment horizontal="center"/>
    </xf>
    <xf numFmtId="173" fontId="39" fillId="0" borderId="0" xfId="0" applyNumberFormat="1" applyFont="1" applyBorder="1" applyAlignment="1">
      <alignment horizontal="right"/>
    </xf>
    <xf numFmtId="49" fontId="36" fillId="0" borderId="0" xfId="0" applyNumberFormat="1" applyFont="1" applyBorder="1" applyAlignment="1">
      <alignment horizontal="left" indent="2"/>
    </xf>
    <xf numFmtId="173" fontId="29" fillId="0" borderId="0" xfId="0" applyNumberFormat="1" applyFont="1" applyBorder="1"/>
    <xf numFmtId="0" fontId="29" fillId="0" borderId="0" xfId="0" applyFont="1" applyBorder="1" applyAlignment="1">
      <alignment horizontal="justify" vertical="top"/>
    </xf>
    <xf numFmtId="49" fontId="29" fillId="0" borderId="0" xfId="0" quotePrefix="1" applyNumberFormat="1" applyFont="1" applyBorder="1" applyAlignment="1">
      <alignment horizontal="left"/>
    </xf>
    <xf numFmtId="173" fontId="28" fillId="0" borderId="0" xfId="0" applyNumberFormat="1" applyFont="1"/>
    <xf numFmtId="173" fontId="28" fillId="0" borderId="8" xfId="0" applyNumberFormat="1" applyFont="1" applyBorder="1"/>
    <xf numFmtId="173" fontId="29" fillId="0" borderId="8" xfId="0" applyNumberFormat="1" applyFont="1" applyBorder="1"/>
    <xf numFmtId="49" fontId="36" fillId="0" borderId="0" xfId="0" quotePrefix="1" applyNumberFormat="1" applyFont="1" applyBorder="1" applyAlignment="1">
      <alignment horizontal="left" indent="2"/>
    </xf>
    <xf numFmtId="3" fontId="8" fillId="0" borderId="0" xfId="0" applyNumberFormat="1" applyFont="1"/>
    <xf numFmtId="49" fontId="29" fillId="0" borderId="0" xfId="0" applyNumberFormat="1" applyFont="1" applyAlignment="1">
      <alignment horizontal="center" wrapText="1"/>
    </xf>
    <xf numFmtId="49" fontId="28" fillId="0" borderId="0" xfId="0" applyNumberFormat="1" applyFont="1" applyAlignment="1">
      <alignment horizontal="center" wrapText="1"/>
    </xf>
    <xf numFmtId="0" fontId="29" fillId="0" borderId="0" xfId="0" applyFont="1" applyAlignment="1">
      <alignment horizontal="right"/>
    </xf>
    <xf numFmtId="49" fontId="29" fillId="0" borderId="0" xfId="0" applyNumberFormat="1" applyFont="1" applyAlignment="1">
      <alignment horizontal="right"/>
    </xf>
    <xf numFmtId="49" fontId="28" fillId="0" borderId="0" xfId="0" applyNumberFormat="1" applyFont="1" applyBorder="1" applyAlignment="1"/>
    <xf numFmtId="173" fontId="42" fillId="0" borderId="0" xfId="0" applyNumberFormat="1" applyFont="1" applyBorder="1" applyAlignment="1">
      <alignment horizontal="right"/>
    </xf>
    <xf numFmtId="38" fontId="9" fillId="0" borderId="0" xfId="37" applyNumberFormat="1" applyFont="1" applyFill="1" applyBorder="1" applyAlignment="1" applyProtection="1">
      <alignment vertical="top"/>
      <protection hidden="1"/>
    </xf>
    <xf numFmtId="0" fontId="0" fillId="0" borderId="0" xfId="0" applyAlignment="1">
      <alignment vertical="center" wrapText="1"/>
    </xf>
    <xf numFmtId="0" fontId="5" fillId="0" borderId="0" xfId="37" applyFont="1" applyFill="1" applyBorder="1" applyAlignment="1" applyProtection="1">
      <alignment horizontal="right" vertical="center"/>
      <protection hidden="1"/>
    </xf>
    <xf numFmtId="0" fontId="9" fillId="0" borderId="0" xfId="0" applyFont="1" applyAlignment="1">
      <alignment horizontal="left" vertical="top" wrapText="1"/>
    </xf>
    <xf numFmtId="0" fontId="9" fillId="0" borderId="0" xfId="0" applyFont="1" applyAlignment="1">
      <alignment horizontal="justify" vertical="top" wrapText="1"/>
    </xf>
    <xf numFmtId="40" fontId="9" fillId="0" borderId="0" xfId="0" applyNumberFormat="1" applyFont="1" applyAlignment="1">
      <alignment horizontal="right" wrapText="1"/>
    </xf>
    <xf numFmtId="38" fontId="9" fillId="0" borderId="0" xfId="0" applyNumberFormat="1" applyFont="1" applyAlignment="1">
      <alignment horizontal="right"/>
    </xf>
    <xf numFmtId="40" fontId="9" fillId="0" borderId="0" xfId="0" applyNumberFormat="1" applyFont="1" applyAlignment="1">
      <alignment horizontal="right"/>
    </xf>
    <xf numFmtId="38" fontId="9" fillId="0" borderId="0" xfId="8" applyNumberFormat="1" applyFont="1" applyFill="1" applyAlignment="1">
      <alignment horizontal="right"/>
    </xf>
    <xf numFmtId="173" fontId="9" fillId="0" borderId="0" xfId="0" applyNumberFormat="1" applyFont="1"/>
    <xf numFmtId="49" fontId="9" fillId="0" borderId="0" xfId="0" applyNumberFormat="1" applyFont="1" applyBorder="1" applyAlignment="1">
      <alignment horizontal="left"/>
    </xf>
    <xf numFmtId="0" fontId="9" fillId="0" borderId="0" xfId="0" applyFont="1" applyAlignment="1">
      <alignment horizontal="justify" vertical="top"/>
    </xf>
    <xf numFmtId="0" fontId="9" fillId="0" borderId="0" xfId="0" applyNumberFormat="1" applyFont="1" applyAlignment="1">
      <alignment horizontal="left" vertical="top" wrapText="1"/>
    </xf>
    <xf numFmtId="0" fontId="8" fillId="0" borderId="0" xfId="37" applyNumberFormat="1" applyFont="1" applyFill="1" applyBorder="1" applyAlignment="1" applyProtection="1">
      <alignment horizontal="center" vertical="top"/>
      <protection hidden="1"/>
    </xf>
    <xf numFmtId="0" fontId="0" fillId="0" borderId="0" xfId="0" applyAlignment="1">
      <alignment horizontal="center"/>
    </xf>
    <xf numFmtId="0" fontId="8" fillId="0" borderId="0" xfId="0" applyNumberFormat="1" applyFont="1" applyAlignment="1">
      <alignment horizontal="center"/>
    </xf>
    <xf numFmtId="0" fontId="8" fillId="0" borderId="0" xfId="8" applyNumberFormat="1" applyFont="1" applyAlignment="1">
      <alignment horizontal="center"/>
    </xf>
    <xf numFmtId="38" fontId="29" fillId="0" borderId="0" xfId="0" applyNumberFormat="1" applyFont="1" applyAlignment="1"/>
    <xf numFmtId="173" fontId="29" fillId="0" borderId="0" xfId="0" applyNumberFormat="1" applyFont="1" applyAlignment="1">
      <alignment vertical="top" wrapText="1"/>
    </xf>
    <xf numFmtId="173" fontId="9" fillId="0" borderId="0" xfId="0" applyNumberFormat="1" applyFont="1" applyAlignment="1">
      <alignment vertical="top" wrapText="1"/>
    </xf>
    <xf numFmtId="37" fontId="8" fillId="0" borderId="0" xfId="35" applyNumberFormat="1" applyFont="1" applyFill="1" applyBorder="1" applyAlignment="1">
      <alignment vertical="center"/>
    </xf>
    <xf numFmtId="0" fontId="8" fillId="0" borderId="0" xfId="35" applyNumberFormat="1" applyFont="1" applyFill="1" applyAlignment="1">
      <alignment vertical="center"/>
    </xf>
    <xf numFmtId="0" fontId="8" fillId="0" borderId="0" xfId="38" applyNumberFormat="1" applyFont="1" applyFill="1" applyBorder="1" applyAlignment="1">
      <alignment vertical="center" wrapText="1"/>
    </xf>
    <xf numFmtId="41" fontId="8" fillId="0" borderId="0" xfId="35" applyNumberFormat="1" applyFont="1" applyFill="1" applyBorder="1" applyAlignment="1">
      <alignment vertical="center" wrapText="1"/>
    </xf>
    <xf numFmtId="0" fontId="15" fillId="0" borderId="6" xfId="39" applyNumberFormat="1" applyFont="1" applyFill="1" applyBorder="1" applyAlignment="1">
      <alignment vertical="top"/>
    </xf>
    <xf numFmtId="0" fontId="13" fillId="0" borderId="11" xfId="39" applyNumberFormat="1" applyFont="1" applyFill="1" applyBorder="1" applyAlignment="1">
      <alignment vertical="top"/>
    </xf>
    <xf numFmtId="0" fontId="45" fillId="0" borderId="11" xfId="39" applyNumberFormat="1" applyFont="1" applyFill="1" applyBorder="1" applyAlignment="1">
      <alignment vertical="top"/>
    </xf>
    <xf numFmtId="0" fontId="13" fillId="0" borderId="9" xfId="39" applyNumberFormat="1" applyFont="1" applyFill="1" applyBorder="1" applyAlignment="1">
      <alignment vertical="top"/>
    </xf>
    <xf numFmtId="0" fontId="4" fillId="0" borderId="11" xfId="39" applyNumberFormat="1" applyFont="1" applyFill="1" applyBorder="1" applyAlignment="1">
      <alignment vertical="top"/>
    </xf>
    <xf numFmtId="38" fontId="8" fillId="0" borderId="0" xfId="35" applyNumberFormat="1" applyFont="1" applyFill="1" applyBorder="1" applyAlignment="1">
      <alignment vertical="center"/>
    </xf>
    <xf numFmtId="0" fontId="5" fillId="0" borderId="0" xfId="37" applyFont="1" applyBorder="1" applyAlignment="1" applyProtection="1">
      <alignment vertical="top"/>
      <protection hidden="1"/>
    </xf>
    <xf numFmtId="171" fontId="9" fillId="0" borderId="0" xfId="8" applyNumberFormat="1" applyFont="1" applyBorder="1" applyAlignment="1" applyProtection="1">
      <alignment horizontal="centerContinuous" vertical="top"/>
      <protection hidden="1"/>
    </xf>
    <xf numFmtId="171" fontId="10" fillId="0" borderId="0" xfId="8" applyNumberFormat="1" applyFont="1" applyBorder="1" applyAlignment="1" applyProtection="1">
      <alignment horizontal="centerContinuous" vertical="top"/>
      <protection hidden="1"/>
    </xf>
    <xf numFmtId="171" fontId="9" fillId="0" borderId="0" xfId="8" applyNumberFormat="1" applyFont="1" applyBorder="1" applyAlignment="1" applyProtection="1">
      <alignment vertical="top"/>
      <protection hidden="1"/>
    </xf>
    <xf numFmtId="171" fontId="9" fillId="8" borderId="0" xfId="8" applyNumberFormat="1" applyFont="1" applyFill="1" applyBorder="1" applyAlignment="1" applyProtection="1">
      <alignment vertical="top"/>
      <protection hidden="1"/>
    </xf>
    <xf numFmtId="171" fontId="9" fillId="0" borderId="0" xfId="8" applyNumberFormat="1" applyFont="1" applyBorder="1" applyAlignment="1" applyProtection="1">
      <alignment vertical="center"/>
      <protection hidden="1"/>
    </xf>
    <xf numFmtId="171" fontId="26" fillId="0" borderId="0" xfId="8" applyNumberFormat="1" applyFont="1" applyBorder="1" applyAlignment="1" applyProtection="1">
      <alignment vertical="center"/>
      <protection hidden="1"/>
    </xf>
    <xf numFmtId="0" fontId="4" fillId="0" borderId="0" xfId="77" applyBorder="1"/>
    <xf numFmtId="171" fontId="0" fillId="0" borderId="0" xfId="8" applyNumberFormat="1" applyFont="1" applyBorder="1"/>
    <xf numFmtId="171" fontId="8" fillId="0" borderId="0" xfId="8" applyNumberFormat="1" applyFont="1" applyBorder="1" applyAlignment="1">
      <alignment horizontal="right"/>
    </xf>
    <xf numFmtId="0" fontId="4" fillId="0" borderId="0" xfId="77"/>
    <xf numFmtId="3" fontId="4" fillId="0" borderId="8" xfId="78" applyNumberFormat="1" applyFont="1" applyBorder="1"/>
    <xf numFmtId="0" fontId="4" fillId="0" borderId="8" xfId="77" applyBorder="1"/>
    <xf numFmtId="171" fontId="0" fillId="0" borderId="8" xfId="8" applyNumberFormat="1" applyFont="1" applyBorder="1"/>
    <xf numFmtId="171" fontId="0" fillId="0" borderId="8" xfId="8" applyNumberFormat="1" applyFont="1" applyBorder="1" applyAlignment="1">
      <alignment horizontal="right"/>
    </xf>
    <xf numFmtId="0" fontId="4" fillId="0" borderId="0" xfId="77" applyFont="1"/>
    <xf numFmtId="171" fontId="0" fillId="0" borderId="0" xfId="8" applyNumberFormat="1" applyFont="1" applyAlignment="1">
      <alignment horizontal="right"/>
    </xf>
    <xf numFmtId="0" fontId="4" fillId="0" borderId="14" xfId="38" applyNumberFormat="1" applyFont="1" applyFill="1" applyBorder="1" applyAlignment="1">
      <alignment horizontal="center" vertical="top"/>
    </xf>
    <xf numFmtId="41" fontId="4" fillId="0" borderId="14" xfId="38" applyNumberFormat="1" applyFont="1" applyFill="1" applyBorder="1" applyAlignment="1">
      <alignment horizontal="center" vertical="top"/>
    </xf>
    <xf numFmtId="0" fontId="4" fillId="0" borderId="9" xfId="38" applyNumberFormat="1" applyFont="1" applyFill="1" applyBorder="1" applyAlignment="1">
      <alignment horizontal="center" vertical="top"/>
    </xf>
    <xf numFmtId="41" fontId="4" fillId="0" borderId="9" xfId="38" applyNumberFormat="1" applyFont="1" applyFill="1" applyBorder="1" applyAlignment="1">
      <alignment horizontal="center" vertical="top"/>
    </xf>
    <xf numFmtId="0" fontId="8" fillId="0" borderId="0" xfId="77" applyFont="1"/>
    <xf numFmtId="0" fontId="8" fillId="0" borderId="4" xfId="77" applyFont="1" applyBorder="1"/>
    <xf numFmtId="171" fontId="8" fillId="0" borderId="4" xfId="8" applyNumberFormat="1" applyFont="1" applyBorder="1"/>
    <xf numFmtId="0" fontId="8" fillId="0" borderId="21" xfId="77" applyFont="1" applyBorder="1"/>
    <xf numFmtId="171" fontId="8" fillId="0" borderId="21" xfId="8" applyNumberFormat="1" applyFont="1" applyBorder="1"/>
    <xf numFmtId="0" fontId="4" fillId="0" borderId="16" xfId="77" applyFont="1" applyBorder="1"/>
    <xf numFmtId="171" fontId="0" fillId="0" borderId="16" xfId="8" applyNumberFormat="1" applyFont="1" applyBorder="1"/>
    <xf numFmtId="0" fontId="7" fillId="0" borderId="0" xfId="77" applyFont="1"/>
    <xf numFmtId="0" fontId="7" fillId="0" borderId="16" xfId="77" quotePrefix="1" applyFont="1" applyBorder="1"/>
    <xf numFmtId="171" fontId="7" fillId="0" borderId="16" xfId="8" applyNumberFormat="1" applyFont="1" applyBorder="1"/>
    <xf numFmtId="0" fontId="8" fillId="0" borderId="22" xfId="77" applyFont="1" applyBorder="1"/>
    <xf numFmtId="171" fontId="8" fillId="0" borderId="22" xfId="8" applyNumberFormat="1" applyFont="1" applyBorder="1"/>
    <xf numFmtId="171" fontId="7" fillId="0" borderId="16" xfId="79" applyNumberFormat="1" applyFont="1" applyBorder="1"/>
    <xf numFmtId="0" fontId="4" fillId="0" borderId="21" xfId="77" applyFont="1" applyBorder="1"/>
    <xf numFmtId="171" fontId="0" fillId="0" borderId="21" xfId="8" applyNumberFormat="1" applyFont="1" applyBorder="1"/>
    <xf numFmtId="0" fontId="4" fillId="0" borderId="22" xfId="77" applyFont="1" applyBorder="1"/>
    <xf numFmtId="171" fontId="0" fillId="0" borderId="22" xfId="8" applyNumberFormat="1" applyFont="1" applyBorder="1"/>
    <xf numFmtId="0" fontId="4" fillId="0" borderId="6" xfId="38" applyNumberFormat="1" applyFont="1" applyFill="1" applyBorder="1" applyAlignment="1">
      <alignment vertical="top"/>
    </xf>
    <xf numFmtId="0" fontId="4" fillId="0" borderId="6" xfId="38" applyNumberFormat="1" applyFont="1" applyFill="1" applyBorder="1" applyAlignment="1">
      <alignment vertical="top" shrinkToFit="1"/>
    </xf>
    <xf numFmtId="41" fontId="4" fillId="0" borderId="6" xfId="38" applyNumberFormat="1" applyFont="1" applyFill="1" applyBorder="1" applyAlignment="1">
      <alignment vertical="top" shrinkToFit="1"/>
    </xf>
    <xf numFmtId="41" fontId="4" fillId="0" borderId="4" xfId="38" applyNumberFormat="1" applyFont="1" applyFill="1" applyBorder="1" applyAlignment="1">
      <alignment vertical="top" shrinkToFit="1"/>
    </xf>
    <xf numFmtId="41" fontId="8" fillId="0" borderId="21" xfId="38" applyNumberFormat="1" applyFont="1" applyFill="1" applyBorder="1" applyAlignment="1">
      <alignment vertical="center"/>
    </xf>
    <xf numFmtId="41" fontId="8" fillId="0" borderId="21" xfId="38" applyNumberFormat="1" applyFont="1" applyFill="1" applyBorder="1" applyAlignment="1">
      <alignment vertical="top"/>
    </xf>
    <xf numFmtId="41" fontId="4" fillId="0" borderId="16" xfId="38" applyNumberFormat="1" applyFont="1" applyFill="1" applyBorder="1" applyAlignment="1">
      <alignment vertical="top"/>
    </xf>
    <xf numFmtId="41" fontId="8" fillId="0" borderId="16" xfId="38" applyNumberFormat="1" applyFont="1" applyFill="1" applyBorder="1" applyAlignment="1">
      <alignment vertical="center"/>
    </xf>
    <xf numFmtId="0" fontId="45" fillId="0" borderId="11" xfId="39" applyNumberFormat="1" applyFont="1" applyFill="1" applyBorder="1" applyAlignment="1">
      <alignment vertical="top" wrapText="1"/>
    </xf>
    <xf numFmtId="41" fontId="8" fillId="0" borderId="22" xfId="38" applyNumberFormat="1" applyFont="1" applyFill="1" applyBorder="1" applyAlignment="1">
      <alignment vertical="top"/>
    </xf>
    <xf numFmtId="41" fontId="8" fillId="0" borderId="22" xfId="77" applyNumberFormat="1" applyFont="1" applyBorder="1" applyAlignment="1">
      <alignment vertical="top"/>
    </xf>
    <xf numFmtId="41" fontId="8" fillId="0" borderId="6" xfId="77" applyNumberFormat="1" applyFont="1" applyBorder="1" applyAlignment="1">
      <alignment vertical="center"/>
    </xf>
    <xf numFmtId="41" fontId="22" fillId="0" borderId="4" xfId="35" applyNumberFormat="1" applyFont="1" applyFill="1" applyBorder="1" applyAlignment="1">
      <alignment vertical="center"/>
    </xf>
    <xf numFmtId="41" fontId="4" fillId="0" borderId="16" xfId="38" applyNumberFormat="1" applyFont="1" applyFill="1" applyBorder="1" applyAlignment="1">
      <alignment vertical="center"/>
    </xf>
    <xf numFmtId="41" fontId="4" fillId="0" borderId="16" xfId="77" applyNumberFormat="1" applyFont="1" applyBorder="1" applyAlignment="1">
      <alignment vertical="center"/>
    </xf>
    <xf numFmtId="41" fontId="7" fillId="0" borderId="16" xfId="38" applyNumberFormat="1" applyFont="1" applyFill="1" applyBorder="1" applyAlignment="1">
      <alignment vertical="center"/>
    </xf>
    <xf numFmtId="41" fontId="8" fillId="0" borderId="22" xfId="38" applyNumberFormat="1" applyFont="1" applyFill="1" applyBorder="1" applyAlignment="1">
      <alignment vertical="center"/>
    </xf>
    <xf numFmtId="41" fontId="8" fillId="0" borderId="22" xfId="77" applyNumberFormat="1" applyFont="1" applyBorder="1" applyAlignment="1">
      <alignment vertical="center"/>
    </xf>
    <xf numFmtId="41" fontId="4" fillId="0" borderId="6" xfId="38" applyNumberFormat="1" applyFont="1" applyFill="1" applyBorder="1" applyAlignment="1">
      <alignment vertical="center"/>
    </xf>
    <xf numFmtId="41" fontId="4" fillId="0" borderId="6" xfId="77" applyNumberFormat="1" applyFont="1" applyBorder="1" applyAlignment="1">
      <alignment vertical="center"/>
    </xf>
    <xf numFmtId="41" fontId="4" fillId="0" borderId="4" xfId="77" applyNumberFormat="1" applyFont="1" applyBorder="1" applyAlignment="1">
      <alignment vertical="center"/>
    </xf>
    <xf numFmtId="41" fontId="8" fillId="0" borderId="14" xfId="38" applyNumberFormat="1" applyFont="1" applyFill="1" applyBorder="1" applyAlignment="1">
      <alignment vertical="center"/>
    </xf>
    <xf numFmtId="41" fontId="8" fillId="0" borderId="14" xfId="77" applyNumberFormat="1" applyFont="1" applyBorder="1" applyAlignment="1">
      <alignment vertical="center"/>
    </xf>
    <xf numFmtId="41" fontId="8" fillId="0" borderId="9" xfId="38" applyNumberFormat="1" applyFont="1" applyFill="1" applyBorder="1" applyAlignment="1">
      <alignment vertical="center"/>
    </xf>
    <xf numFmtId="41" fontId="8" fillId="0" borderId="9" xfId="77" applyNumberFormat="1" applyFont="1" applyBorder="1" applyAlignment="1">
      <alignment vertical="center"/>
    </xf>
    <xf numFmtId="3" fontId="8" fillId="0" borderId="0" xfId="77" applyNumberFormat="1" applyFont="1" applyBorder="1"/>
    <xf numFmtId="171" fontId="4" fillId="0" borderId="0" xfId="8" applyNumberFormat="1" applyFont="1"/>
    <xf numFmtId="3" fontId="7" fillId="0" borderId="51" xfId="0" applyNumberFormat="1" applyFont="1" applyBorder="1" applyAlignment="1">
      <alignment horizontal="right"/>
    </xf>
    <xf numFmtId="0" fontId="5" fillId="0" borderId="0" xfId="37" applyFont="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0" fontId="5" fillId="0" borderId="0" xfId="37" applyNumberFormat="1" applyFont="1" applyFill="1" applyBorder="1" applyAlignment="1" applyProtection="1">
      <alignment horizontal="center" vertical="top" wrapText="1"/>
      <protection hidden="1"/>
    </xf>
    <xf numFmtId="0" fontId="5" fillId="0" borderId="0" xfId="37" applyFont="1" applyFill="1" applyBorder="1" applyAlignment="1" applyProtection="1">
      <alignment horizontal="center" vertical="top"/>
      <protection hidden="1"/>
    </xf>
    <xf numFmtId="0" fontId="8" fillId="0" borderId="0" xfId="37" applyFont="1" applyFill="1" applyBorder="1" applyAlignment="1" applyProtection="1">
      <alignment horizontal="center" vertical="top"/>
      <protection hidden="1"/>
    </xf>
    <xf numFmtId="0" fontId="5" fillId="0" borderId="0" xfId="37" applyFont="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3" fontId="5" fillId="0" borderId="0" xfId="37" applyNumberFormat="1" applyFont="1" applyFill="1" applyBorder="1" applyAlignment="1" applyProtection="1">
      <alignment vertical="top"/>
      <protection hidden="1"/>
    </xf>
    <xf numFmtId="0" fontId="5" fillId="0" borderId="0" xfId="37" applyFont="1" applyFill="1" applyBorder="1" applyAlignment="1" applyProtection="1">
      <alignment horizontal="center" vertical="top"/>
      <protection hidden="1"/>
    </xf>
    <xf numFmtId="185" fontId="75" fillId="0" borderId="0" xfId="8" applyNumberFormat="1" applyFont="1" applyFill="1" applyBorder="1" applyAlignment="1" applyProtection="1">
      <alignment horizontal="center" vertical="top"/>
      <protection hidden="1"/>
    </xf>
    <xf numFmtId="0" fontId="8" fillId="0" borderId="0" xfId="37" applyFont="1" applyFill="1" applyBorder="1" applyAlignment="1" applyProtection="1">
      <alignment horizontal="center" vertical="top"/>
      <protection hidden="1"/>
    </xf>
    <xf numFmtId="185" fontId="75" fillId="0" borderId="0" xfId="8" applyNumberFormat="1" applyFont="1" applyFill="1" applyBorder="1" applyAlignment="1" applyProtection="1">
      <alignment horizontal="right" vertical="top"/>
      <protection hidden="1"/>
    </xf>
    <xf numFmtId="0" fontId="8" fillId="0" borderId="0" xfId="37" applyNumberFormat="1" applyFont="1" applyFill="1" applyBorder="1" applyAlignment="1" applyProtection="1">
      <alignment horizontal="center" vertical="top"/>
      <protection hidden="1"/>
    </xf>
    <xf numFmtId="0" fontId="4" fillId="0" borderId="0" xfId="37" applyFont="1" applyFill="1" applyBorder="1" applyAlignment="1" applyProtection="1">
      <alignment vertical="top"/>
      <protection locked="0"/>
    </xf>
    <xf numFmtId="0" fontId="4" fillId="0" borderId="0" xfId="37" applyNumberFormat="1" applyFont="1" applyFill="1" applyBorder="1" applyAlignment="1" applyProtection="1">
      <alignment horizontal="left" vertical="top"/>
      <protection hidden="1"/>
    </xf>
    <xf numFmtId="41" fontId="8" fillId="0" borderId="4" xfId="35" applyNumberFormat="1" applyFont="1" applyFill="1" applyBorder="1" applyAlignment="1">
      <alignment horizontal="center" vertical="center" wrapText="1"/>
    </xf>
    <xf numFmtId="0" fontId="5" fillId="0" borderId="0" xfId="37" applyFont="1" applyBorder="1" applyAlignment="1" applyProtection="1">
      <alignment vertical="top"/>
      <protection hidden="1"/>
    </xf>
    <xf numFmtId="0" fontId="4" fillId="0" borderId="0" xfId="38" applyNumberFormat="1" applyFont="1" applyFill="1" applyAlignment="1">
      <alignment vertical="center"/>
    </xf>
    <xf numFmtId="41" fontId="4" fillId="0" borderId="0" xfId="35" applyNumberFormat="1" applyFont="1" applyFill="1" applyBorder="1" applyAlignment="1">
      <alignment vertical="center"/>
    </xf>
    <xf numFmtId="0" fontId="4" fillId="0" borderId="0" xfId="35" applyNumberFormat="1" applyFont="1" applyFill="1" applyAlignment="1">
      <alignment vertical="center"/>
    </xf>
    <xf numFmtId="37" fontId="4" fillId="0" borderId="0" xfId="35" applyNumberFormat="1" applyFont="1" applyFill="1" applyBorder="1" applyAlignment="1">
      <alignment vertical="center"/>
    </xf>
    <xf numFmtId="0" fontId="4" fillId="0" borderId="0" xfId="38" applyNumberFormat="1" applyFont="1" applyFill="1" applyBorder="1" applyAlignment="1">
      <alignment vertical="center"/>
    </xf>
    <xf numFmtId="0" fontId="4" fillId="0" borderId="0" xfId="35" applyNumberFormat="1" applyFont="1" applyFill="1" applyAlignment="1">
      <alignment horizontal="left" vertical="center"/>
    </xf>
    <xf numFmtId="37" fontId="4" fillId="0" borderId="0" xfId="35" applyNumberFormat="1" applyFont="1" applyFill="1" applyAlignment="1">
      <alignment vertical="center"/>
    </xf>
    <xf numFmtId="38" fontId="4" fillId="0" borderId="0" xfId="35" applyNumberFormat="1" applyFont="1" applyFill="1" applyAlignment="1">
      <alignment vertical="center"/>
    </xf>
    <xf numFmtId="38" fontId="4" fillId="0" borderId="0" xfId="35" applyNumberFormat="1" applyFont="1" applyFill="1" applyBorder="1" applyAlignment="1">
      <alignment vertical="center"/>
    </xf>
    <xf numFmtId="41" fontId="8" fillId="0" borderId="0" xfId="35" applyNumberFormat="1" applyFont="1" applyFill="1" applyBorder="1" applyAlignment="1">
      <alignment vertical="center"/>
    </xf>
    <xf numFmtId="3" fontId="8" fillId="0" borderId="0" xfId="83" applyNumberFormat="1" applyFont="1" applyFill="1" applyBorder="1" applyAlignment="1" applyProtection="1">
      <alignment vertical="center"/>
      <protection hidden="1"/>
    </xf>
    <xf numFmtId="0" fontId="8" fillId="0" borderId="0" xfId="83" applyNumberFormat="1" applyFont="1" applyFill="1" applyBorder="1" applyAlignment="1" applyProtection="1">
      <alignment vertical="center"/>
      <protection hidden="1"/>
    </xf>
    <xf numFmtId="41" fontId="8" fillId="0" borderId="0" xfId="83" applyNumberFormat="1" applyFont="1" applyFill="1" applyBorder="1" applyAlignment="1" applyProtection="1">
      <alignment horizontal="right" vertical="center"/>
      <protection hidden="1"/>
    </xf>
    <xf numFmtId="0" fontId="4" fillId="0" borderId="0" xfId="83" applyNumberFormat="1" applyFont="1" applyBorder="1" applyAlignment="1" applyProtection="1">
      <alignment vertical="center"/>
      <protection hidden="1"/>
    </xf>
    <xf numFmtId="0" fontId="4" fillId="0" borderId="0" xfId="83" applyNumberFormat="1" applyFont="1" applyFill="1" applyBorder="1" applyAlignment="1" applyProtection="1">
      <alignment vertical="center"/>
      <protection hidden="1"/>
    </xf>
    <xf numFmtId="41" fontId="4" fillId="0" borderId="0" xfId="83" applyNumberFormat="1" applyFont="1" applyFill="1" applyBorder="1" applyAlignment="1" applyProtection="1">
      <alignment vertical="center"/>
      <protection hidden="1"/>
    </xf>
    <xf numFmtId="38" fontId="8" fillId="0" borderId="0" xfId="83" applyNumberFormat="1" applyFont="1" applyFill="1" applyBorder="1" applyAlignment="1" applyProtection="1">
      <alignment horizontal="right" vertical="center"/>
      <protection hidden="1"/>
    </xf>
    <xf numFmtId="0" fontId="8" fillId="0" borderId="0" xfId="83" applyNumberFormat="1" applyFont="1" applyFill="1" applyBorder="1" applyAlignment="1" applyProtection="1">
      <alignment horizontal="right" vertical="center"/>
      <protection hidden="1"/>
    </xf>
    <xf numFmtId="0" fontId="8" fillId="0" borderId="0" xfId="83" applyNumberFormat="1" applyFont="1" applyFill="1" applyBorder="1" applyAlignment="1" applyProtection="1">
      <alignment horizontal="centerContinuous" vertical="center"/>
      <protection hidden="1"/>
    </xf>
    <xf numFmtId="0" fontId="4" fillId="0" borderId="0" xfId="83" applyNumberFormat="1" applyFont="1" applyFill="1" applyBorder="1" applyAlignment="1" applyProtection="1">
      <alignment horizontal="centerContinuous" vertical="center"/>
      <protection hidden="1"/>
    </xf>
    <xf numFmtId="0" fontId="8" fillId="0" borderId="8" xfId="83" applyNumberFormat="1" applyFont="1" applyFill="1" applyBorder="1" applyAlignment="1" applyProtection="1">
      <alignment vertical="center"/>
      <protection hidden="1"/>
    </xf>
    <xf numFmtId="0" fontId="4" fillId="0" borderId="8" xfId="83" applyNumberFormat="1" applyFont="1" applyFill="1" applyBorder="1" applyAlignment="1" applyProtection="1">
      <alignment vertical="center"/>
      <protection hidden="1"/>
    </xf>
    <xf numFmtId="41" fontId="4" fillId="0" borderId="8" xfId="83" applyNumberFormat="1" applyFont="1" applyFill="1" applyBorder="1" applyAlignment="1" applyProtection="1">
      <alignment horizontal="right" vertical="center"/>
      <protection hidden="1"/>
    </xf>
    <xf numFmtId="3" fontId="4" fillId="0" borderId="0" xfId="83" applyNumberFormat="1" applyFont="1" applyFill="1" applyBorder="1" applyAlignment="1" applyProtection="1">
      <alignment vertical="center"/>
      <protection hidden="1"/>
    </xf>
    <xf numFmtId="38" fontId="4" fillId="0" borderId="0" xfId="83" applyNumberFormat="1" applyFont="1" applyFill="1" applyBorder="1" applyAlignment="1" applyProtection="1">
      <alignment horizontal="right" vertical="center"/>
      <protection hidden="1"/>
    </xf>
    <xf numFmtId="0" fontId="4" fillId="0" borderId="0" xfId="83" applyNumberFormat="1" applyFont="1" applyFill="1" applyBorder="1" applyAlignment="1" applyProtection="1">
      <alignment horizontal="right" vertical="center"/>
      <protection hidden="1"/>
    </xf>
    <xf numFmtId="41" fontId="4" fillId="0" borderId="0" xfId="83" applyNumberFormat="1" applyFont="1" applyFill="1" applyBorder="1" applyAlignment="1" applyProtection="1">
      <alignment horizontal="right" vertical="center"/>
      <protection hidden="1"/>
    </xf>
    <xf numFmtId="0" fontId="8" fillId="0" borderId="0" xfId="35" applyNumberFormat="1" applyFont="1" applyFill="1" applyBorder="1" applyAlignment="1">
      <alignment horizontal="left" vertical="center"/>
    </xf>
    <xf numFmtId="0" fontId="8" fillId="0" borderId="0" xfId="35" applyNumberFormat="1" applyFont="1" applyFill="1" applyBorder="1" applyAlignment="1">
      <alignment horizontal="center" vertical="center"/>
    </xf>
    <xf numFmtId="0" fontId="4" fillId="0" borderId="0" xfId="35" applyNumberFormat="1" applyFont="1" applyFill="1" applyBorder="1" applyAlignment="1">
      <alignment vertical="center"/>
    </xf>
    <xf numFmtId="0" fontId="4" fillId="0" borderId="0" xfId="35" applyNumberFormat="1" applyFont="1" applyBorder="1" applyAlignment="1">
      <alignment vertical="center"/>
    </xf>
    <xf numFmtId="38" fontId="4" fillId="0" borderId="0" xfId="35" applyNumberFormat="1" applyFont="1" applyBorder="1" applyAlignment="1">
      <alignment vertical="center"/>
    </xf>
    <xf numFmtId="0" fontId="8" fillId="0" borderId="0" xfId="35" applyNumberFormat="1" applyFont="1" applyFill="1" applyBorder="1" applyAlignment="1">
      <alignment vertical="center"/>
    </xf>
    <xf numFmtId="0" fontId="8" fillId="0" borderId="4" xfId="38" applyNumberFormat="1" applyFont="1" applyFill="1" applyBorder="1" applyAlignment="1">
      <alignment horizontal="center" vertical="center" wrapText="1"/>
    </xf>
    <xf numFmtId="41" fontId="8" fillId="0" borderId="4" xfId="38" applyNumberFormat="1" applyFont="1" applyFill="1" applyBorder="1" applyAlignment="1">
      <alignment horizontal="center" vertical="center" wrapText="1"/>
    </xf>
    <xf numFmtId="41" fontId="8" fillId="0" borderId="0" xfId="38" applyNumberFormat="1" applyFont="1" applyFill="1" applyBorder="1" applyAlignment="1">
      <alignment vertical="center" wrapText="1"/>
    </xf>
    <xf numFmtId="0" fontId="4" fillId="0" borderId="0" xfId="35" applyNumberFormat="1" applyFont="1" applyFill="1" applyBorder="1" applyAlignment="1">
      <alignment horizontal="center" vertical="center" wrapText="1"/>
    </xf>
    <xf numFmtId="0" fontId="22" fillId="0" borderId="0" xfId="35" applyNumberFormat="1" applyFont="1" applyFill="1" applyAlignment="1">
      <alignment horizontal="left" vertical="center"/>
    </xf>
    <xf numFmtId="37" fontId="8" fillId="0" borderId="0" xfId="38" applyNumberFormat="1" applyFont="1" applyFill="1" applyBorder="1" applyAlignment="1">
      <alignment vertical="center"/>
    </xf>
    <xf numFmtId="37" fontId="8" fillId="0" borderId="0" xfId="38" applyNumberFormat="1" applyFont="1" applyFill="1" applyBorder="1" applyAlignment="1">
      <alignment vertical="center" shrinkToFit="1"/>
    </xf>
    <xf numFmtId="41" fontId="8" fillId="0" borderId="0" xfId="38" applyNumberFormat="1" applyFont="1" applyFill="1" applyBorder="1" applyAlignment="1">
      <alignment vertical="center" shrinkToFit="1"/>
    </xf>
    <xf numFmtId="0" fontId="22" fillId="0" borderId="0" xfId="35" applyNumberFormat="1" applyFont="1" applyBorder="1" applyAlignment="1">
      <alignment vertical="center"/>
    </xf>
    <xf numFmtId="0" fontId="22" fillId="0" borderId="0" xfId="35" applyNumberFormat="1" applyFont="1" applyFill="1" applyBorder="1" applyAlignment="1">
      <alignment horizontal="left" vertical="center"/>
    </xf>
    <xf numFmtId="0" fontId="24" fillId="0" borderId="0" xfId="39" applyNumberFormat="1" applyFont="1" applyFill="1" applyBorder="1" applyAlignment="1">
      <alignment vertical="center"/>
    </xf>
    <xf numFmtId="0" fontId="22" fillId="0" borderId="0" xfId="38" applyNumberFormat="1" applyFont="1" applyFill="1" applyBorder="1" applyAlignment="1">
      <alignment vertical="center"/>
    </xf>
    <xf numFmtId="0" fontId="22" fillId="0" borderId="0" xfId="35" applyNumberFormat="1" applyFont="1" applyFill="1" applyBorder="1" applyAlignment="1">
      <alignment vertical="center"/>
    </xf>
    <xf numFmtId="37" fontId="4" fillId="0" borderId="50" xfId="38" applyNumberFormat="1" applyFont="1" applyFill="1" applyBorder="1" applyAlignment="1">
      <alignment horizontal="right" vertical="center" wrapText="1" shrinkToFit="1"/>
    </xf>
    <xf numFmtId="41" fontId="4" fillId="0" borderId="50" xfId="38" applyNumberFormat="1" applyFont="1" applyFill="1" applyBorder="1" applyAlignment="1">
      <alignment horizontal="right" vertical="center" wrapText="1" shrinkToFit="1"/>
    </xf>
    <xf numFmtId="37" fontId="4" fillId="0" borderId="0" xfId="38" applyNumberFormat="1" applyFont="1" applyFill="1" applyBorder="1" applyAlignment="1">
      <alignment vertical="center"/>
    </xf>
    <xf numFmtId="37" fontId="4" fillId="0" borderId="0" xfId="38" applyNumberFormat="1" applyFont="1" applyFill="1" applyBorder="1" applyAlignment="1">
      <alignment vertical="center" shrinkToFit="1"/>
    </xf>
    <xf numFmtId="0" fontId="4" fillId="0" borderId="0" xfId="35" applyNumberFormat="1" applyFont="1" applyFill="1" applyBorder="1" applyAlignment="1">
      <alignment horizontal="left" vertical="center"/>
    </xf>
    <xf numFmtId="0" fontId="13" fillId="0" borderId="0" xfId="39" applyNumberFormat="1" applyFont="1" applyFill="1" applyBorder="1" applyAlignment="1">
      <alignment vertical="center"/>
    </xf>
    <xf numFmtId="37" fontId="4" fillId="0" borderId="51" xfId="38" applyNumberFormat="1" applyFont="1" applyFill="1" applyBorder="1" applyAlignment="1">
      <alignment horizontal="right" vertical="center" wrapText="1" shrinkToFit="1"/>
    </xf>
    <xf numFmtId="0" fontId="4" fillId="0" borderId="51" xfId="35" applyNumberFormat="1" applyFont="1" applyFill="1" applyBorder="1" applyAlignment="1">
      <alignment horizontal="right" vertical="center" wrapText="1"/>
    </xf>
    <xf numFmtId="41" fontId="4" fillId="0" borderId="51" xfId="38" applyNumberFormat="1" applyFont="1" applyFill="1" applyBorder="1" applyAlignment="1">
      <alignment horizontal="right" vertical="center" wrapText="1" shrinkToFit="1"/>
    </xf>
    <xf numFmtId="0" fontId="7" fillId="0" borderId="0" xfId="35" applyNumberFormat="1" applyFont="1" applyFill="1" applyAlignment="1">
      <alignment horizontal="left" vertical="center"/>
    </xf>
    <xf numFmtId="37" fontId="4" fillId="0" borderId="51" xfId="38" applyNumberFormat="1" applyFont="1" applyFill="1" applyBorder="1" applyAlignment="1">
      <alignment horizontal="right" vertical="center" wrapText="1"/>
    </xf>
    <xf numFmtId="0" fontId="7" fillId="0" borderId="0" xfId="35" applyNumberFormat="1" applyFont="1" applyBorder="1" applyAlignment="1">
      <alignment vertical="center"/>
    </xf>
    <xf numFmtId="0" fontId="7" fillId="0" borderId="0" xfId="35" applyNumberFormat="1" applyFont="1" applyFill="1" applyBorder="1" applyAlignment="1">
      <alignment horizontal="left" vertical="center"/>
    </xf>
    <xf numFmtId="0" fontId="45" fillId="0" borderId="0" xfId="39" applyNumberFormat="1" applyFont="1" applyFill="1" applyBorder="1" applyAlignment="1">
      <alignment vertical="center"/>
    </xf>
    <xf numFmtId="0" fontId="7" fillId="0" borderId="0" xfId="38" applyNumberFormat="1" applyFont="1" applyFill="1" applyBorder="1" applyAlignment="1">
      <alignment vertical="center"/>
    </xf>
    <xf numFmtId="0" fontId="7" fillId="0" borderId="0" xfId="35" applyNumberFormat="1" applyFont="1" applyFill="1" applyBorder="1" applyAlignment="1">
      <alignment vertical="center"/>
    </xf>
    <xf numFmtId="0" fontId="8" fillId="0" borderId="0" xfId="35" applyNumberFormat="1" applyFont="1" applyBorder="1" applyAlignment="1">
      <alignment vertical="center"/>
    </xf>
    <xf numFmtId="0" fontId="15" fillId="0" borderId="0" xfId="39" applyNumberFormat="1" applyFont="1" applyFill="1" applyBorder="1" applyAlignment="1">
      <alignment vertical="center"/>
    </xf>
    <xf numFmtId="0" fontId="8" fillId="0" borderId="0" xfId="38" applyNumberFormat="1" applyFont="1" applyFill="1" applyBorder="1" applyAlignment="1">
      <alignment vertical="center"/>
    </xf>
    <xf numFmtId="3" fontId="8" fillId="0" borderId="0" xfId="38" applyNumberFormat="1" applyFont="1" applyFill="1" applyBorder="1" applyAlignment="1">
      <alignment vertical="center" shrinkToFit="1"/>
    </xf>
    <xf numFmtId="3" fontId="22" fillId="0" borderId="0" xfId="38" applyNumberFormat="1" applyFont="1" applyFill="1" applyBorder="1" applyAlignment="1">
      <alignment vertical="center" shrinkToFit="1"/>
    </xf>
    <xf numFmtId="37" fontId="22" fillId="0" borderId="0" xfId="35" applyNumberFormat="1" applyFont="1" applyFill="1" applyBorder="1" applyAlignment="1">
      <alignment vertical="center"/>
    </xf>
    <xf numFmtId="3" fontId="22" fillId="0" borderId="0" xfId="35" applyNumberFormat="1" applyFont="1" applyFill="1" applyBorder="1" applyAlignment="1">
      <alignment vertical="center"/>
    </xf>
    <xf numFmtId="3" fontId="4" fillId="0" borderId="0" xfId="35" applyNumberFormat="1" applyFont="1" applyFill="1" applyBorder="1" applyAlignment="1">
      <alignment vertical="center"/>
    </xf>
    <xf numFmtId="41" fontId="8" fillId="0" borderId="0" xfId="35" applyNumberFormat="1" applyFont="1" applyFill="1" applyAlignment="1">
      <alignment horizontal="right" vertical="center"/>
    </xf>
    <xf numFmtId="14" fontId="8" fillId="0" borderId="0" xfId="35" applyNumberFormat="1" applyFont="1" applyFill="1" applyAlignment="1">
      <alignment horizontal="right" vertical="center"/>
    </xf>
    <xf numFmtId="14" fontId="8" fillId="0" borderId="0" xfId="35" applyNumberFormat="1" applyFont="1" applyFill="1" applyBorder="1" applyAlignment="1">
      <alignment vertical="center"/>
    </xf>
    <xf numFmtId="41" fontId="8" fillId="0" borderId="8" xfId="35" applyNumberFormat="1" applyFont="1" applyFill="1" applyBorder="1" applyAlignment="1">
      <alignment horizontal="right" vertical="center"/>
    </xf>
    <xf numFmtId="41" fontId="8" fillId="0" borderId="0" xfId="35" quotePrefix="1" applyNumberFormat="1" applyFont="1" applyFill="1" applyBorder="1" applyAlignment="1">
      <alignment vertical="center"/>
    </xf>
    <xf numFmtId="41" fontId="8" fillId="0" borderId="0" xfId="35" applyNumberFormat="1" applyFont="1" applyFill="1" applyBorder="1" applyAlignment="1">
      <alignment horizontal="right" vertical="center"/>
    </xf>
    <xf numFmtId="0" fontId="4" fillId="0" borderId="0" xfId="82" applyFont="1" applyAlignment="1">
      <alignment vertical="center"/>
    </xf>
    <xf numFmtId="41" fontId="4" fillId="0" borderId="13" xfId="35" applyNumberFormat="1" applyFont="1" applyFill="1" applyBorder="1" applyAlignment="1">
      <alignment vertical="center"/>
    </xf>
    <xf numFmtId="41" fontId="4" fillId="0" borderId="8" xfId="35" applyNumberFormat="1" applyFont="1" applyFill="1" applyBorder="1" applyAlignment="1">
      <alignment vertical="center"/>
    </xf>
    <xf numFmtId="41" fontId="8" fillId="0" borderId="24" xfId="35" applyNumberFormat="1" applyFont="1" applyFill="1" applyBorder="1" applyAlignment="1">
      <alignment vertical="center"/>
    </xf>
    <xf numFmtId="0" fontId="8" fillId="0" borderId="0" xfId="35" applyNumberFormat="1" applyFont="1" applyFill="1" applyAlignment="1">
      <alignment horizontal="center" vertical="center"/>
    </xf>
    <xf numFmtId="0" fontId="4" fillId="13" borderId="0" xfId="35" applyNumberFormat="1" applyFont="1" applyFill="1" applyAlignment="1">
      <alignment vertical="center"/>
    </xf>
    <xf numFmtId="0" fontId="8" fillId="13" borderId="0" xfId="35" applyNumberFormat="1" applyFont="1" applyFill="1" applyAlignment="1">
      <alignment horizontal="left" vertical="center"/>
    </xf>
    <xf numFmtId="41" fontId="4" fillId="13" borderId="0" xfId="35" applyNumberFormat="1" applyFont="1" applyFill="1" applyAlignment="1">
      <alignment vertical="center"/>
    </xf>
    <xf numFmtId="0" fontId="8" fillId="13" borderId="0" xfId="35" applyNumberFormat="1" applyFont="1" applyFill="1" applyAlignment="1">
      <alignment vertical="top"/>
    </xf>
    <xf numFmtId="0" fontId="4" fillId="0" borderId="0" xfId="0" applyFont="1"/>
    <xf numFmtId="0" fontId="8" fillId="0" borderId="0" xfId="37" applyFont="1" applyFill="1" applyBorder="1" applyAlignment="1" applyProtection="1">
      <alignment vertical="top"/>
      <protection hidden="1"/>
    </xf>
    <xf numFmtId="0" fontId="5" fillId="0" borderId="0" xfId="37" applyFont="1" applyBorder="1" applyAlignment="1" applyProtection="1">
      <alignment vertical="top"/>
      <protection hidden="1"/>
    </xf>
    <xf numFmtId="3" fontId="8" fillId="0" borderId="0" xfId="37" applyNumberFormat="1" applyFont="1" applyFill="1" applyBorder="1" applyAlignment="1" applyProtection="1">
      <alignment vertical="top"/>
      <protection hidden="1"/>
    </xf>
    <xf numFmtId="0" fontId="8" fillId="0" borderId="0" xfId="37" applyFont="1" applyFill="1" applyBorder="1" applyAlignment="1" applyProtection="1">
      <alignment horizontal="center" vertical="top"/>
      <protection hidden="1"/>
    </xf>
    <xf numFmtId="0" fontId="4" fillId="0" borderId="0" xfId="35" applyNumberFormat="1" applyFont="1" applyFill="1" applyAlignment="1">
      <alignment horizontal="right" vertical="top"/>
    </xf>
    <xf numFmtId="3" fontId="4" fillId="0" borderId="0" xfId="37" applyNumberFormat="1" applyFont="1" applyFill="1" applyBorder="1" applyAlignment="1" applyProtection="1">
      <alignment horizontal="left" vertical="top"/>
      <protection hidden="1"/>
    </xf>
    <xf numFmtId="0" fontId="4" fillId="0" borderId="0" xfId="37" applyFont="1" applyFill="1" applyBorder="1" applyAlignment="1" applyProtection="1">
      <alignment vertical="top"/>
      <protection hidden="1"/>
    </xf>
    <xf numFmtId="0" fontId="5" fillId="0" borderId="0" xfId="35" applyNumberFormat="1" applyFont="1" applyFill="1" applyBorder="1" applyAlignment="1">
      <alignment horizontal="left" vertical="top"/>
    </xf>
    <xf numFmtId="0" fontId="5" fillId="0" borderId="0" xfId="35" applyNumberFormat="1" applyFont="1" applyFill="1" applyBorder="1" applyAlignment="1">
      <alignment horizontal="left" vertical="center"/>
    </xf>
    <xf numFmtId="0" fontId="25" fillId="0" borderId="0" xfId="35" applyNumberFormat="1" applyFont="1" applyFill="1" applyBorder="1" applyAlignment="1">
      <alignment horizontal="left" vertical="center"/>
    </xf>
    <xf numFmtId="0" fontId="8" fillId="0" borderId="0" xfId="35" applyNumberFormat="1" applyFont="1" applyFill="1" applyBorder="1" applyAlignment="1">
      <alignment horizontal="left" vertical="top"/>
    </xf>
    <xf numFmtId="0" fontId="4" fillId="0" borderId="0" xfId="37" applyNumberFormat="1" applyFont="1" applyFill="1" applyBorder="1" applyAlignment="1" applyProtection="1">
      <alignment vertical="top"/>
      <protection hidden="1"/>
    </xf>
    <xf numFmtId="0" fontId="4" fillId="0" borderId="0" xfId="35" quotePrefix="1" applyNumberFormat="1" applyFont="1" applyFill="1" applyAlignment="1">
      <alignment vertical="top"/>
    </xf>
    <xf numFmtId="49" fontId="122" fillId="0" borderId="0" xfId="0" applyNumberFormat="1" applyFont="1" applyFill="1" applyAlignment="1">
      <alignment vertical="center"/>
    </xf>
    <xf numFmtId="0" fontId="41" fillId="0" borderId="0" xfId="35" applyNumberFormat="1" applyFont="1" applyFill="1" applyAlignment="1">
      <alignment vertical="top"/>
    </xf>
    <xf numFmtId="0" fontId="7" fillId="0" borderId="0" xfId="35" applyNumberFormat="1" applyFont="1" applyFill="1" applyAlignment="1">
      <alignment horizontal="justify" vertical="center"/>
    </xf>
    <xf numFmtId="0" fontId="8" fillId="0" borderId="0" xfId="37" applyFont="1" applyFill="1" applyBorder="1" applyAlignment="1" applyProtection="1">
      <alignment vertical="top"/>
      <protection hidden="1"/>
    </xf>
    <xf numFmtId="0" fontId="8" fillId="0" borderId="0" xfId="35" applyNumberFormat="1" applyFont="1" applyFill="1" applyAlignment="1">
      <alignment horizontal="center" vertical="top"/>
    </xf>
    <xf numFmtId="0" fontId="8" fillId="0" borderId="0" xfId="35" applyNumberFormat="1" applyFont="1" applyFill="1" applyAlignment="1">
      <alignment vertical="top"/>
    </xf>
    <xf numFmtId="184" fontId="8" fillId="0" borderId="0" xfId="35" applyNumberFormat="1" applyFont="1" applyFill="1" applyAlignment="1">
      <alignment vertical="top"/>
    </xf>
    <xf numFmtId="0" fontId="4" fillId="0" borderId="0" xfId="35" applyNumberFormat="1" applyFont="1" applyFill="1" applyBorder="1" applyAlignment="1">
      <alignment vertical="top"/>
    </xf>
    <xf numFmtId="0" fontId="4" fillId="0" borderId="0" xfId="35" applyNumberFormat="1" applyFont="1" applyFill="1" applyAlignment="1">
      <alignment vertical="top"/>
    </xf>
    <xf numFmtId="0" fontId="122" fillId="0" borderId="0" xfId="0" quotePrefix="1" applyFont="1" applyFill="1" applyAlignment="1">
      <alignment vertical="center" wrapText="1"/>
    </xf>
    <xf numFmtId="0" fontId="122" fillId="0" borderId="0" xfId="0" applyFont="1" applyFill="1" applyAlignment="1">
      <alignment vertical="center" wrapText="1"/>
    </xf>
    <xf numFmtId="184" fontId="8" fillId="0" borderId="0" xfId="35" applyNumberFormat="1" applyFont="1" applyFill="1" applyAlignment="1">
      <alignment horizontal="center" vertical="top"/>
    </xf>
    <xf numFmtId="38" fontId="8" fillId="0" borderId="0" xfId="37" applyNumberFormat="1" applyFont="1" applyFill="1" applyBorder="1" applyAlignment="1" applyProtection="1">
      <protection hidden="1"/>
    </xf>
    <xf numFmtId="0" fontId="0" fillId="0" borderId="8" xfId="0" applyBorder="1"/>
    <xf numFmtId="0" fontId="8" fillId="0" borderId="0" xfId="37" applyFont="1" applyFill="1" applyBorder="1" applyAlignment="1" applyProtection="1">
      <alignment wrapText="1"/>
      <protection hidden="1"/>
    </xf>
    <xf numFmtId="184" fontId="4" fillId="0" borderId="0" xfId="35" applyNumberFormat="1" applyFont="1" applyFill="1" applyAlignment="1">
      <alignment horizontal="right" vertical="top"/>
    </xf>
    <xf numFmtId="0" fontId="4" fillId="0" borderId="0" xfId="0" applyFont="1" applyAlignment="1">
      <alignment horizontal="right"/>
    </xf>
    <xf numFmtId="0" fontId="126" fillId="0" borderId="0" xfId="0" applyFont="1" applyAlignment="1">
      <alignment vertical="center"/>
    </xf>
    <xf numFmtId="0" fontId="126" fillId="0" borderId="0" xfId="0" quotePrefix="1" applyFont="1" applyAlignment="1">
      <alignment horizontal="left" vertical="center"/>
    </xf>
    <xf numFmtId="0" fontId="4" fillId="0" borderId="0" xfId="0" quotePrefix="1" applyFont="1" applyAlignment="1">
      <alignment horizontal="left" vertical="center"/>
    </xf>
    <xf numFmtId="171" fontId="4" fillId="0" borderId="0" xfId="8" applyNumberFormat="1" applyFont="1" applyFill="1" applyAlignment="1">
      <alignment vertical="center"/>
    </xf>
    <xf numFmtId="0" fontId="8" fillId="12" borderId="0" xfId="35" applyNumberFormat="1" applyFont="1" applyFill="1" applyAlignment="1">
      <alignment horizontal="left" vertical="top"/>
    </xf>
    <xf numFmtId="49" fontId="8" fillId="0" borderId="0" xfId="0" applyNumberFormat="1" applyFont="1" applyFill="1" applyBorder="1" applyAlignment="1">
      <alignment horizontal="right" vertical="center" wrapText="1"/>
    </xf>
    <xf numFmtId="0" fontId="4" fillId="0" borderId="0" xfId="35" applyNumberFormat="1" applyFont="1" applyFill="1" applyBorder="1" applyAlignment="1">
      <alignment horizontal="left" vertical="top"/>
    </xf>
    <xf numFmtId="0" fontId="4" fillId="0" borderId="0" xfId="35" quotePrefix="1" applyNumberFormat="1" applyFont="1" applyFill="1" applyBorder="1" applyAlignment="1">
      <alignment vertical="top"/>
    </xf>
    <xf numFmtId="0" fontId="22" fillId="0" borderId="0" xfId="35" applyNumberFormat="1" applyFont="1" applyFill="1" applyAlignment="1">
      <alignment vertical="top"/>
    </xf>
    <xf numFmtId="0" fontId="9" fillId="13" borderId="0" xfId="35" applyNumberFormat="1" applyFont="1" applyFill="1" applyAlignment="1">
      <alignment vertical="center"/>
    </xf>
    <xf numFmtId="0" fontId="8" fillId="0" borderId="0" xfId="35" applyNumberFormat="1" applyFont="1" applyFill="1" applyAlignment="1">
      <alignment horizontal="right" vertical="center"/>
    </xf>
    <xf numFmtId="0" fontId="8" fillId="0" borderId="0" xfId="38" applyNumberFormat="1" applyFont="1" applyFill="1" applyAlignment="1">
      <alignment horizontal="right" vertical="center"/>
    </xf>
    <xf numFmtId="0" fontId="8" fillId="13" borderId="0" xfId="35" applyNumberFormat="1" applyFont="1" applyFill="1" applyAlignment="1">
      <alignment horizontal="right" vertical="center"/>
    </xf>
    <xf numFmtId="0" fontId="10" fillId="13" borderId="0" xfId="35" applyNumberFormat="1" applyFont="1" applyFill="1" applyAlignment="1">
      <alignment horizontal="right" vertical="center"/>
    </xf>
    <xf numFmtId="0" fontId="4" fillId="0" borderId="0" xfId="35" applyNumberFormat="1" applyFont="1" applyFill="1" applyAlignment="1">
      <alignment horizontal="right" vertical="center"/>
    </xf>
    <xf numFmtId="37" fontId="4" fillId="13" borderId="0" xfId="35" applyNumberFormat="1" applyFont="1" applyFill="1" applyBorder="1" applyAlignment="1">
      <alignment vertical="center"/>
    </xf>
    <xf numFmtId="171" fontId="4" fillId="13" borderId="0" xfId="8" applyNumberFormat="1" applyFont="1" applyFill="1" applyAlignment="1">
      <alignment vertical="center"/>
    </xf>
    <xf numFmtId="0" fontId="5" fillId="0" borderId="0" xfId="37" applyFont="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0" fontId="5" fillId="0" borderId="0" xfId="37" applyFont="1" applyFill="1" applyBorder="1" applyAlignment="1" applyProtection="1">
      <alignment horizontal="center" vertical="top"/>
      <protection hidden="1"/>
    </xf>
    <xf numFmtId="0" fontId="5" fillId="0" borderId="0" xfId="37" applyNumberFormat="1" applyFont="1" applyFill="1" applyBorder="1" applyAlignment="1" applyProtection="1">
      <alignment horizontal="center" vertical="top" wrapText="1"/>
      <protection hidden="1"/>
    </xf>
    <xf numFmtId="0" fontId="4" fillId="0" borderId="0" xfId="35" applyNumberFormat="1" applyFont="1" applyFill="1" applyAlignment="1">
      <alignment vertical="center"/>
    </xf>
    <xf numFmtId="0" fontId="8" fillId="0" borderId="0" xfId="35" quotePrefix="1" applyNumberFormat="1" applyFont="1" applyFill="1" applyBorder="1" applyAlignment="1">
      <alignment vertical="center" wrapText="1"/>
    </xf>
    <xf numFmtId="0" fontId="4" fillId="0" borderId="0" xfId="0" applyFont="1" applyAlignment="1">
      <alignment vertical="center"/>
    </xf>
    <xf numFmtId="0" fontId="4" fillId="0" borderId="0" xfId="35" applyNumberFormat="1" applyFont="1" applyAlignment="1">
      <alignment vertical="center"/>
    </xf>
    <xf numFmtId="0" fontId="7" fillId="0" borderId="0" xfId="35" applyNumberFormat="1" applyFont="1" applyFill="1" applyAlignment="1">
      <alignment vertical="center"/>
    </xf>
    <xf numFmtId="38" fontId="4" fillId="7" borderId="0" xfId="35" applyNumberFormat="1" applyFont="1" applyFill="1" applyAlignment="1">
      <alignment vertical="center"/>
    </xf>
    <xf numFmtId="171" fontId="4" fillId="7" borderId="0" xfId="35" applyNumberFormat="1" applyFont="1" applyFill="1" applyAlignment="1">
      <alignment vertical="center"/>
    </xf>
    <xf numFmtId="171" fontId="7" fillId="0" borderId="0" xfId="8" applyNumberFormat="1" applyFont="1" applyFill="1" applyAlignment="1">
      <alignment vertical="center"/>
    </xf>
    <xf numFmtId="171" fontId="4" fillId="0" borderId="13" xfId="8" applyNumberFormat="1" applyFont="1" applyFill="1" applyBorder="1" applyAlignment="1">
      <alignment vertical="center" shrinkToFit="1"/>
    </xf>
    <xf numFmtId="171" fontId="4" fillId="0" borderId="0" xfId="35" applyNumberFormat="1" applyFont="1" applyFill="1" applyAlignment="1">
      <alignment vertical="center"/>
    </xf>
    <xf numFmtId="3" fontId="122" fillId="0" borderId="0" xfId="0" applyNumberFormat="1" applyFont="1" applyFill="1" applyAlignment="1">
      <alignment vertical="center" wrapText="1"/>
    </xf>
    <xf numFmtId="49" fontId="8" fillId="0" borderId="0" xfId="37" applyNumberFormat="1" applyFont="1" applyFill="1" applyBorder="1" applyAlignment="1" applyProtection="1">
      <alignment horizontal="center" vertical="top"/>
      <protection hidden="1"/>
    </xf>
    <xf numFmtId="0" fontId="8" fillId="0" borderId="0" xfId="37" applyFont="1" applyFill="1" applyBorder="1" applyAlignment="1" applyProtection="1">
      <alignment horizontal="center" vertical="top"/>
      <protection hidden="1"/>
    </xf>
    <xf numFmtId="0" fontId="9" fillId="0" borderId="0" xfId="35" applyNumberFormat="1" applyFont="1" applyFill="1" applyAlignment="1">
      <alignment horizontal="center" vertical="center"/>
    </xf>
    <xf numFmtId="0" fontId="118" fillId="0" borderId="0" xfId="39" applyNumberFormat="1" applyFont="1" applyFill="1" applyAlignment="1">
      <alignment vertical="center"/>
    </xf>
    <xf numFmtId="0" fontId="9" fillId="0" borderId="0" xfId="38" applyNumberFormat="1" applyFont="1" applyFill="1" applyAlignment="1">
      <alignment vertical="center"/>
    </xf>
    <xf numFmtId="3" fontId="9" fillId="0" borderId="0" xfId="35" applyNumberFormat="1" applyFont="1" applyFill="1" applyAlignment="1">
      <alignment vertical="center"/>
    </xf>
    <xf numFmtId="0" fontId="9" fillId="0" borderId="0" xfId="35" applyNumberFormat="1" applyFont="1" applyFill="1" applyAlignment="1">
      <alignment vertical="center"/>
    </xf>
    <xf numFmtId="3" fontId="9" fillId="0" borderId="0" xfId="35" applyNumberFormat="1" applyFont="1" applyFill="1" applyAlignment="1">
      <alignment vertical="top"/>
    </xf>
    <xf numFmtId="171" fontId="9" fillId="0" borderId="0" xfId="8" applyNumberFormat="1" applyFont="1" applyFill="1" applyAlignment="1">
      <alignment vertical="top"/>
    </xf>
    <xf numFmtId="41" fontId="119" fillId="0" borderId="0" xfId="0" applyNumberFormat="1" applyFont="1" applyFill="1" applyBorder="1" applyAlignment="1">
      <alignment vertical="center"/>
    </xf>
    <xf numFmtId="0" fontId="4" fillId="0" borderId="13" xfId="38" applyNumberFormat="1" applyFont="1" applyFill="1" applyBorder="1" applyAlignment="1">
      <alignment vertical="center"/>
    </xf>
    <xf numFmtId="0" fontId="4" fillId="0" borderId="8" xfId="35" applyNumberFormat="1" applyFont="1" applyFill="1" applyBorder="1" applyAlignment="1">
      <alignment vertical="center"/>
    </xf>
    <xf numFmtId="0" fontId="4" fillId="0" borderId="8" xfId="38" applyNumberFormat="1" applyFont="1" applyFill="1" applyBorder="1" applyAlignment="1">
      <alignment vertical="center"/>
    </xf>
    <xf numFmtId="0" fontId="7" fillId="0" borderId="0" xfId="37" applyFont="1" applyBorder="1" applyAlignment="1" applyProtection="1">
      <alignment vertical="top"/>
      <protection hidden="1"/>
    </xf>
    <xf numFmtId="0" fontId="130" fillId="14" borderId="0" xfId="205" applyFont="1" applyFill="1"/>
    <xf numFmtId="0" fontId="68" fillId="0" borderId="0" xfId="205" applyFont="1"/>
    <xf numFmtId="0" fontId="68" fillId="0" borderId="0" xfId="205" applyFont="1" applyAlignment="1">
      <alignment horizontal="right"/>
    </xf>
    <xf numFmtId="0" fontId="18" fillId="0" borderId="0" xfId="206" applyFont="1" applyAlignment="1">
      <alignment vertical="top"/>
    </xf>
    <xf numFmtId="0" fontId="68" fillId="0" borderId="0" xfId="207" applyFont="1" applyFill="1" applyProtection="1">
      <protection locked="0"/>
    </xf>
    <xf numFmtId="0" fontId="68" fillId="0" borderId="0" xfId="206" applyFont="1" applyAlignment="1">
      <alignment vertical="top" wrapText="1"/>
    </xf>
    <xf numFmtId="16" fontId="18" fillId="0" borderId="0" xfId="206" applyNumberFormat="1" applyFont="1" applyAlignment="1">
      <alignment horizontal="right" vertical="top" wrapText="1"/>
    </xf>
    <xf numFmtId="0" fontId="68" fillId="0" borderId="0" xfId="207" quotePrefix="1" applyFont="1" applyFill="1" applyAlignment="1" applyProtection="1">
      <alignment horizontal="right"/>
      <protection locked="0"/>
    </xf>
    <xf numFmtId="0" fontId="68" fillId="0" borderId="0" xfId="207" applyFont="1" applyFill="1" applyAlignment="1" applyProtection="1">
      <alignment horizontal="right"/>
      <protection locked="0"/>
    </xf>
    <xf numFmtId="0" fontId="130" fillId="0" borderId="0" xfId="207" applyFont="1" applyFill="1" applyProtection="1">
      <protection locked="0"/>
    </xf>
    <xf numFmtId="0" fontId="68" fillId="0" borderId="4" xfId="206" applyFont="1" applyBorder="1" applyAlignment="1">
      <alignment horizontal="left" vertical="top"/>
    </xf>
    <xf numFmtId="0" fontId="68" fillId="0" borderId="8" xfId="207" applyFont="1" applyFill="1" applyBorder="1" applyProtection="1">
      <protection locked="0"/>
    </xf>
    <xf numFmtId="0" fontId="68" fillId="0" borderId="4" xfId="207" applyFont="1" applyFill="1" applyBorder="1" applyAlignment="1" applyProtection="1">
      <alignment horizontal="center"/>
      <protection locked="0"/>
    </xf>
    <xf numFmtId="0" fontId="131" fillId="0" borderId="0" xfId="78" applyFont="1"/>
    <xf numFmtId="0" fontId="131" fillId="0" borderId="0" xfId="205" applyFont="1"/>
    <xf numFmtId="0" fontId="134" fillId="0" borderId="0" xfId="205" applyFont="1"/>
    <xf numFmtId="43" fontId="131" fillId="0" borderId="0" xfId="8" applyFont="1" applyBorder="1" applyAlignment="1">
      <alignment horizontal="right" vertical="top" wrapText="1"/>
    </xf>
    <xf numFmtId="14" fontId="134" fillId="0" borderId="0" xfId="78" applyNumberFormat="1" applyFont="1" applyBorder="1"/>
    <xf numFmtId="0" fontId="18" fillId="0" borderId="0" xfId="205" applyFont="1"/>
    <xf numFmtId="43" fontId="18" fillId="0" borderId="0" xfId="8" applyFont="1" applyAlignment="1"/>
    <xf numFmtId="0" fontId="68" fillId="0" borderId="0" xfId="78" applyFont="1" applyAlignment="1">
      <alignment horizontal="right"/>
    </xf>
    <xf numFmtId="43" fontId="18" fillId="0" borderId="0" xfId="8" applyFont="1" applyFill="1" applyBorder="1" applyAlignment="1">
      <alignment horizontal="center" vertical="center" wrapText="1"/>
    </xf>
    <xf numFmtId="14" fontId="18" fillId="0" borderId="0" xfId="8" applyNumberFormat="1" applyFont="1" applyFill="1" applyBorder="1" applyAlignment="1">
      <alignment horizontal="center" vertical="center" wrapText="1"/>
    </xf>
    <xf numFmtId="14" fontId="18" fillId="0" borderId="8" xfId="8" applyNumberFormat="1" applyFont="1" applyFill="1" applyBorder="1" applyAlignment="1">
      <alignment horizontal="right" vertical="center" wrapText="1"/>
    </xf>
    <xf numFmtId="14" fontId="68" fillId="0" borderId="0" xfId="205" applyNumberFormat="1" applyFont="1" applyAlignment="1">
      <alignment horizontal="center" vertical="center" wrapText="1"/>
    </xf>
    <xf numFmtId="0" fontId="68" fillId="0" borderId="0" xfId="205" applyFont="1" applyAlignment="1">
      <alignment horizontal="center" vertical="center" wrapText="1"/>
    </xf>
    <xf numFmtId="43" fontId="18" fillId="0" borderId="8" xfId="8" applyFont="1" applyFill="1" applyBorder="1" applyAlignment="1">
      <alignment horizontal="center" vertical="center" wrapText="1"/>
    </xf>
    <xf numFmtId="14" fontId="68" fillId="0" borderId="8" xfId="205" applyNumberFormat="1" applyFont="1" applyBorder="1" applyAlignment="1">
      <alignment horizontal="center" vertical="center" wrapText="1"/>
    </xf>
    <xf numFmtId="14" fontId="18" fillId="0" borderId="58" xfId="8" applyNumberFormat="1" applyFont="1" applyFill="1" applyBorder="1" applyAlignment="1">
      <alignment horizontal="center" vertical="center" wrapText="1"/>
    </xf>
    <xf numFmtId="14" fontId="18" fillId="0" borderId="58" xfId="8" applyNumberFormat="1" applyFont="1" applyFill="1" applyBorder="1" applyAlignment="1">
      <alignment horizontal="right" vertical="center" wrapText="1"/>
    </xf>
    <xf numFmtId="0" fontId="68" fillId="0" borderId="0" xfId="205" applyFont="1" applyBorder="1"/>
    <xf numFmtId="0" fontId="131" fillId="0" borderId="0" xfId="205" quotePrefix="1" applyFont="1" applyBorder="1" applyAlignment="1">
      <alignment horizontal="center"/>
    </xf>
    <xf numFmtId="37" fontId="18" fillId="0" borderId="0" xfId="205" applyNumberFormat="1" applyFont="1" applyAlignment="1">
      <alignment horizontal="right"/>
    </xf>
    <xf numFmtId="0" fontId="135" fillId="0" borderId="0" xfId="205" applyFont="1" applyBorder="1" applyAlignment="1">
      <alignment horizontal="center" vertical="top" wrapText="1"/>
    </xf>
    <xf numFmtId="0" fontId="135" fillId="0" borderId="0" xfId="205" applyFont="1" applyBorder="1" applyAlignment="1">
      <alignment vertical="top" wrapText="1"/>
    </xf>
    <xf numFmtId="171" fontId="68" fillId="0" borderId="0" xfId="8" applyNumberFormat="1" applyFont="1" applyFill="1"/>
    <xf numFmtId="171" fontId="68" fillId="0" borderId="0" xfId="8" applyNumberFormat="1" applyFont="1"/>
    <xf numFmtId="37" fontId="68" fillId="0" borderId="0" xfId="205" applyNumberFormat="1" applyFont="1" applyAlignment="1">
      <alignment horizontal="right"/>
    </xf>
    <xf numFmtId="213" fontId="68" fillId="0" borderId="0" xfId="204" applyNumberFormat="1" applyFont="1" applyAlignment="1">
      <alignment horizontal="right"/>
    </xf>
    <xf numFmtId="0" fontId="135" fillId="0" borderId="0" xfId="205" quotePrefix="1" applyFont="1" applyBorder="1" applyAlignment="1">
      <alignment horizontal="center"/>
    </xf>
    <xf numFmtId="43" fontId="68" fillId="0" borderId="0" xfId="205" applyNumberFormat="1" applyFont="1" applyAlignment="1">
      <alignment horizontal="right"/>
    </xf>
    <xf numFmtId="41" fontId="68" fillId="0" borderId="0" xfId="8" applyNumberFormat="1" applyFont="1" applyFill="1"/>
    <xf numFmtId="43" fontId="68" fillId="0" borderId="0" xfId="8" applyFont="1"/>
    <xf numFmtId="41" fontId="131" fillId="0" borderId="24" xfId="8" applyNumberFormat="1" applyFont="1" applyFill="1" applyBorder="1"/>
    <xf numFmtId="41" fontId="18" fillId="0" borderId="24" xfId="204" applyNumberFormat="1" applyFont="1" applyBorder="1" applyAlignment="1">
      <alignment horizontal="right"/>
    </xf>
    <xf numFmtId="0" fontId="68" fillId="0" borderId="0" xfId="205" quotePrefix="1" applyFont="1" applyBorder="1" applyAlignment="1">
      <alignment horizontal="center"/>
    </xf>
    <xf numFmtId="43" fontId="68" fillId="0" borderId="22" xfId="8" applyFont="1" applyBorder="1" applyAlignment="1">
      <alignment horizontal="right"/>
    </xf>
    <xf numFmtId="43" fontId="68" fillId="0" borderId="0" xfId="8" applyFont="1" applyAlignment="1">
      <alignment horizontal="right"/>
    </xf>
    <xf numFmtId="0" fontId="131" fillId="0" borderId="0" xfId="207" applyFont="1" applyFill="1" applyAlignment="1" applyProtection="1">
      <alignment horizontal="center"/>
      <protection locked="0"/>
    </xf>
    <xf numFmtId="0" fontId="68" fillId="0" borderId="4" xfId="207" applyFont="1" applyFill="1" applyBorder="1" applyProtection="1">
      <protection locked="0"/>
    </xf>
    <xf numFmtId="0" fontId="68" fillId="0" borderId="4" xfId="206" applyFont="1" applyBorder="1" applyAlignment="1">
      <alignment vertical="top" wrapText="1"/>
    </xf>
    <xf numFmtId="0" fontId="68" fillId="0" borderId="0" xfId="207" applyFont="1" applyFill="1" applyBorder="1" applyProtection="1">
      <protection locked="0"/>
    </xf>
    <xf numFmtId="0" fontId="68" fillId="0" borderId="0" xfId="207" applyFont="1" applyFill="1" applyBorder="1" applyAlignment="1" applyProtection="1">
      <alignment horizontal="center"/>
      <protection locked="0"/>
    </xf>
    <xf numFmtId="0" fontId="68" fillId="0" borderId="0" xfId="207" applyFont="1" applyFill="1" applyBorder="1" applyAlignment="1" applyProtection="1">
      <alignment horizontal="right"/>
      <protection locked="0"/>
    </xf>
    <xf numFmtId="0" fontId="68" fillId="0" borderId="0" xfId="206" applyFont="1" applyBorder="1" applyAlignment="1">
      <alignment vertical="top" wrapText="1"/>
    </xf>
    <xf numFmtId="43" fontId="18" fillId="0" borderId="0" xfId="8" applyFont="1" applyAlignment="1">
      <alignment horizontal="right"/>
    </xf>
    <xf numFmtId="14" fontId="68" fillId="0" borderId="0" xfId="78" applyNumberFormat="1" applyFont="1"/>
    <xf numFmtId="43" fontId="18" fillId="0" borderId="0" xfId="8" applyFont="1" applyFill="1" applyBorder="1" applyAlignment="1">
      <alignment horizontal="center"/>
    </xf>
    <xf numFmtId="43" fontId="18" fillId="0" borderId="0" xfId="8" applyFont="1" applyFill="1" applyBorder="1" applyAlignment="1">
      <alignment horizontal="center" vertical="top" wrapText="1"/>
    </xf>
    <xf numFmtId="43" fontId="18" fillId="0" borderId="58" xfId="8" applyFont="1" applyFill="1" applyBorder="1" applyAlignment="1">
      <alignment horizontal="center"/>
    </xf>
    <xf numFmtId="43" fontId="18" fillId="0" borderId="59" xfId="8" applyFont="1" applyFill="1" applyBorder="1" applyAlignment="1"/>
    <xf numFmtId="0" fontId="18" fillId="0" borderId="59" xfId="205" applyFont="1" applyBorder="1"/>
    <xf numFmtId="0" fontId="131" fillId="0" borderId="0" xfId="205" applyFont="1" applyBorder="1" applyAlignment="1">
      <alignment horizontal="center" vertical="top" wrapText="1"/>
    </xf>
    <xf numFmtId="0" fontId="131" fillId="0" borderId="0" xfId="205" applyFont="1" applyBorder="1" applyAlignment="1">
      <alignment horizontal="left" vertical="center" wrapText="1"/>
    </xf>
    <xf numFmtId="0" fontId="135" fillId="0" borderId="0" xfId="205" applyFont="1" applyBorder="1" applyAlignment="1">
      <alignment horizontal="left" vertical="center" wrapText="1"/>
    </xf>
    <xf numFmtId="0" fontId="131" fillId="0" borderId="0" xfId="205" applyFont="1" applyBorder="1" applyAlignment="1">
      <alignment horizontal="left" vertical="top" wrapText="1"/>
    </xf>
    <xf numFmtId="0" fontId="135" fillId="0" borderId="0" xfId="205" applyFont="1" applyBorder="1" applyAlignment="1">
      <alignment horizontal="left" vertical="top" wrapText="1"/>
    </xf>
    <xf numFmtId="0" fontId="135" fillId="0" borderId="0" xfId="205" applyFont="1" applyAlignment="1">
      <alignment horizontal="center"/>
    </xf>
    <xf numFmtId="43" fontId="18" fillId="0" borderId="0" xfId="8" applyFont="1"/>
    <xf numFmtId="0" fontId="18" fillId="0" borderId="0" xfId="205" quotePrefix="1" applyFont="1" applyBorder="1" applyAlignment="1">
      <alignment horizontal="center"/>
    </xf>
    <xf numFmtId="0" fontId="68" fillId="0" borderId="0" xfId="206" applyFont="1" applyBorder="1" applyAlignment="1">
      <alignment horizontal="right" vertical="top" wrapText="1"/>
    </xf>
    <xf numFmtId="0" fontId="133" fillId="0" borderId="0" xfId="206" applyFont="1" applyBorder="1" applyAlignment="1">
      <alignment horizontal="center" vertical="top" wrapText="1"/>
    </xf>
    <xf numFmtId="43" fontId="131" fillId="0" borderId="0" xfId="8" applyFont="1" applyBorder="1" applyAlignment="1">
      <alignment vertical="top" wrapText="1"/>
    </xf>
    <xf numFmtId="43" fontId="18" fillId="0" borderId="8" xfId="8" applyFont="1" applyFill="1" applyBorder="1" applyAlignment="1">
      <alignment horizontal="center" vertical="top" wrapText="1"/>
    </xf>
    <xf numFmtId="43" fontId="18" fillId="0" borderId="58" xfId="8" applyFont="1" applyFill="1" applyBorder="1" applyAlignment="1">
      <alignment horizontal="right"/>
    </xf>
    <xf numFmtId="213" fontId="18" fillId="0" borderId="61" xfId="8" applyNumberFormat="1" applyFont="1" applyFill="1" applyBorder="1" applyAlignment="1">
      <alignment horizontal="center"/>
    </xf>
    <xf numFmtId="0" fontId="131" fillId="0" borderId="0" xfId="205" applyFont="1" applyBorder="1" applyAlignment="1">
      <alignment horizontal="center"/>
    </xf>
    <xf numFmtId="41" fontId="134" fillId="0" borderId="0" xfId="8" applyNumberFormat="1" applyFont="1" applyFill="1"/>
    <xf numFmtId="43" fontId="134" fillId="0" borderId="0" xfId="8" applyFont="1"/>
    <xf numFmtId="41" fontId="131" fillId="0" borderId="0" xfId="205" applyNumberFormat="1" applyFont="1" applyBorder="1" applyAlignment="1">
      <alignment horizontal="left" vertical="top" wrapText="1"/>
    </xf>
    <xf numFmtId="0" fontId="68" fillId="0" borderId="6" xfId="206" applyFont="1" applyBorder="1" applyAlignment="1">
      <alignment horizontal="right" vertical="top" wrapText="1"/>
    </xf>
    <xf numFmtId="0" fontId="68" fillId="0" borderId="4" xfId="206" applyFont="1" applyBorder="1" applyAlignment="1">
      <alignment horizontal="right" vertical="top" wrapText="1"/>
    </xf>
    <xf numFmtId="43" fontId="18" fillId="0" borderId="8" xfId="8" applyFont="1" applyFill="1" applyBorder="1" applyAlignment="1">
      <alignment horizontal="right" vertical="top" wrapText="1"/>
    </xf>
    <xf numFmtId="0" fontId="18" fillId="0" borderId="0" xfId="205" quotePrefix="1" applyFont="1" applyBorder="1" applyAlignment="1">
      <alignment horizontal="center" vertical="top" wrapText="1"/>
    </xf>
    <xf numFmtId="0" fontId="18" fillId="0" borderId="0" xfId="205" applyFont="1" applyBorder="1" applyAlignment="1">
      <alignment horizontal="left" vertical="top" wrapText="1"/>
    </xf>
    <xf numFmtId="41" fontId="18" fillId="0" borderId="24" xfId="8" applyNumberFormat="1" applyFont="1" applyFill="1" applyBorder="1"/>
    <xf numFmtId="0" fontId="18" fillId="0" borderId="0" xfId="205" applyFont="1" applyBorder="1" applyAlignment="1">
      <alignment horizontal="center" vertical="top" wrapText="1"/>
    </xf>
    <xf numFmtId="0" fontId="18" fillId="0" borderId="0" xfId="205" quotePrefix="1" applyFont="1" applyBorder="1" applyAlignment="1">
      <alignment horizontal="left" vertical="top" wrapText="1"/>
    </xf>
    <xf numFmtId="0" fontId="68" fillId="0" borderId="10" xfId="207" applyFont="1" applyFill="1" applyBorder="1" applyProtection="1">
      <protection locked="0"/>
    </xf>
    <xf numFmtId="41" fontId="131" fillId="0" borderId="24" xfId="204" applyNumberFormat="1" applyFont="1" applyBorder="1" applyAlignment="1">
      <alignment horizontal="right"/>
    </xf>
    <xf numFmtId="0" fontId="68" fillId="0" borderId="18" xfId="207" applyFont="1" applyFill="1" applyBorder="1" applyProtection="1">
      <protection locked="0"/>
    </xf>
    <xf numFmtId="0" fontId="18" fillId="0" borderId="0" xfId="205" applyFont="1" applyBorder="1" applyAlignment="1">
      <alignment horizontal="center"/>
    </xf>
    <xf numFmtId="0" fontId="68" fillId="0" borderId="4" xfId="207" applyFont="1" applyFill="1" applyBorder="1" applyAlignment="1" applyProtection="1">
      <alignment horizontal="left"/>
      <protection locked="0"/>
    </xf>
    <xf numFmtId="0" fontId="18" fillId="0" borderId="0" xfId="205" applyFont="1" applyBorder="1" applyAlignment="1">
      <alignment vertical="top" wrapText="1"/>
    </xf>
    <xf numFmtId="43" fontId="68" fillId="0" borderId="0" xfId="8" applyFont="1" applyBorder="1" applyAlignment="1">
      <alignment horizontal="right"/>
    </xf>
    <xf numFmtId="41" fontId="18" fillId="0" borderId="0" xfId="205" applyNumberFormat="1" applyFont="1" applyBorder="1" applyAlignment="1">
      <alignment horizontal="left" vertical="top" wrapText="1"/>
    </xf>
    <xf numFmtId="41" fontId="18" fillId="0" borderId="0" xfId="205" applyNumberFormat="1" applyFont="1" applyBorder="1"/>
    <xf numFmtId="0" fontId="131" fillId="14" borderId="0" xfId="205" applyFont="1" applyFill="1"/>
    <xf numFmtId="0" fontId="135" fillId="0" borderId="0" xfId="205" applyFont="1"/>
    <xf numFmtId="43" fontId="135" fillId="0" borderId="0" xfId="8" applyFont="1"/>
    <xf numFmtId="43" fontId="135" fillId="0" borderId="0" xfId="205" applyNumberFormat="1" applyFont="1" applyAlignment="1">
      <alignment horizontal="right"/>
    </xf>
    <xf numFmtId="0" fontId="18" fillId="0" borderId="0" xfId="205" applyFont="1" applyBorder="1"/>
    <xf numFmtId="41" fontId="18" fillId="0" borderId="24" xfId="205" applyNumberFormat="1" applyFont="1" applyBorder="1" applyAlignment="1">
      <alignment horizontal="right"/>
    </xf>
    <xf numFmtId="0" fontId="18" fillId="0" borderId="0" xfId="205" applyFont="1" applyAlignment="1">
      <alignment horizontal="center"/>
    </xf>
    <xf numFmtId="0" fontId="133" fillId="0" borderId="11" xfId="206" applyFont="1" applyBorder="1" applyAlignment="1">
      <alignment horizontal="center" vertical="top" wrapText="1"/>
    </xf>
    <xf numFmtId="22" fontId="68" fillId="0" borderId="11" xfId="206" applyNumberFormat="1" applyFont="1" applyBorder="1" applyAlignment="1">
      <alignment vertical="top" wrapText="1"/>
    </xf>
    <xf numFmtId="0" fontId="68" fillId="0" borderId="11" xfId="206" applyFont="1" applyBorder="1" applyAlignment="1">
      <alignment vertical="top" wrapText="1"/>
    </xf>
    <xf numFmtId="14" fontId="18" fillId="0" borderId="0" xfId="8" applyNumberFormat="1" applyFont="1" applyFill="1" applyBorder="1" applyAlignment="1">
      <alignment horizontal="center"/>
    </xf>
    <xf numFmtId="43" fontId="18" fillId="0" borderId="0" xfId="8" applyFont="1" applyFill="1" applyBorder="1" applyAlignment="1">
      <alignment horizontal="center" wrapText="1"/>
    </xf>
    <xf numFmtId="0" fontId="68" fillId="0" borderId="8" xfId="205" applyFont="1" applyBorder="1" applyAlignment="1">
      <alignment horizontal="center" wrapText="1"/>
    </xf>
    <xf numFmtId="43" fontId="18" fillId="0" borderId="0" xfId="8" quotePrefix="1" applyFont="1" applyFill="1" applyBorder="1" applyAlignment="1">
      <alignment horizontal="center"/>
    </xf>
    <xf numFmtId="43" fontId="18" fillId="0" borderId="0" xfId="8" applyFont="1" applyFill="1" applyBorder="1" applyAlignment="1">
      <alignment horizontal="right"/>
    </xf>
    <xf numFmtId="41" fontId="18" fillId="0" borderId="56" xfId="8" applyNumberFormat="1" applyFont="1" applyBorder="1"/>
    <xf numFmtId="0" fontId="68" fillId="0" borderId="11" xfId="206" applyFont="1" applyBorder="1" applyAlignment="1">
      <alignment horizontal="center" vertical="top" wrapText="1"/>
    </xf>
    <xf numFmtId="0" fontId="68" fillId="0" borderId="0" xfId="206" applyFont="1" applyBorder="1" applyAlignment="1">
      <alignment horizontal="center" vertical="top" wrapText="1"/>
    </xf>
    <xf numFmtId="3" fontId="18" fillId="0" borderId="0" xfId="206" applyNumberFormat="1" applyFont="1" applyAlignment="1">
      <alignment vertical="top"/>
    </xf>
    <xf numFmtId="41" fontId="10" fillId="0" borderId="24" xfId="8" applyNumberFormat="1" applyFont="1" applyFill="1" applyBorder="1"/>
    <xf numFmtId="3" fontId="18" fillId="0" borderId="0" xfId="207" applyNumberFormat="1" applyFont="1" applyFill="1" applyAlignment="1" applyProtection="1">
      <alignment vertical="center"/>
      <protection locked="0"/>
    </xf>
    <xf numFmtId="0" fontId="8" fillId="0" borderId="10" xfId="37" applyNumberFormat="1" applyFont="1" applyFill="1" applyBorder="1" applyAlignment="1" applyProtection="1">
      <alignment horizontal="left" vertical="center"/>
      <protection hidden="1"/>
    </xf>
    <xf numFmtId="0" fontId="68" fillId="0" borderId="0" xfId="205" applyFont="1" applyBorder="1" applyAlignment="1">
      <alignment horizontal="center" wrapText="1"/>
    </xf>
    <xf numFmtId="0" fontId="68" fillId="0" borderId="2" xfId="207" applyFont="1" applyFill="1" applyBorder="1" applyAlignment="1" applyProtection="1">
      <alignment horizontal="center"/>
      <protection locked="0"/>
    </xf>
    <xf numFmtId="0" fontId="23" fillId="0" borderId="0" xfId="206" applyFont="1" applyAlignment="1">
      <alignment vertical="top"/>
    </xf>
    <xf numFmtId="0" fontId="68" fillId="0" borderId="0" xfId="205" applyFont="1"/>
    <xf numFmtId="37" fontId="18" fillId="0" borderId="63" xfId="205" applyNumberFormat="1" applyFont="1" applyBorder="1" applyAlignment="1">
      <alignment horizontal="right"/>
    </xf>
    <xf numFmtId="0" fontId="68" fillId="0" borderId="66" xfId="207" applyFont="1" applyFill="1" applyBorder="1" applyProtection="1">
      <protection locked="0"/>
    </xf>
    <xf numFmtId="0" fontId="68" fillId="0" borderId="0" xfId="205" applyFont="1" applyAlignment="1">
      <alignment wrapText="1"/>
    </xf>
    <xf numFmtId="0" fontId="68" fillId="0" borderId="0" xfId="207" applyFont="1" applyFill="1" applyAlignment="1" applyProtection="1">
      <alignment wrapText="1"/>
      <protection locked="0"/>
    </xf>
    <xf numFmtId="0" fontId="68" fillId="0" borderId="8" xfId="207" applyFont="1" applyFill="1" applyBorder="1" applyAlignment="1" applyProtection="1">
      <alignment wrapText="1"/>
      <protection locked="0"/>
    </xf>
    <xf numFmtId="0" fontId="131" fillId="0" borderId="0" xfId="205" applyFont="1" applyAlignment="1">
      <alignment wrapText="1"/>
    </xf>
    <xf numFmtId="41" fontId="131" fillId="0" borderId="0" xfId="205" applyNumberFormat="1" applyFont="1" applyBorder="1" applyAlignment="1">
      <alignment horizontal="left" wrapText="1"/>
    </xf>
    <xf numFmtId="0" fontId="68" fillId="0" borderId="0" xfId="205" quotePrefix="1" applyFont="1" applyBorder="1" applyAlignment="1">
      <alignment horizontal="left" wrapText="1"/>
    </xf>
    <xf numFmtId="0" fontId="68" fillId="0" borderId="0" xfId="205" applyFont="1" applyAlignment="1">
      <alignment horizontal="left" wrapText="1"/>
    </xf>
    <xf numFmtId="0" fontId="68" fillId="0" borderId="0" xfId="207" applyFont="1" applyFill="1" applyBorder="1" applyAlignment="1" applyProtection="1">
      <alignment wrapText="1"/>
      <protection locked="0"/>
    </xf>
    <xf numFmtId="43" fontId="18" fillId="0" borderId="58" xfId="8" applyFont="1" applyFill="1" applyBorder="1" applyAlignment="1">
      <alignment wrapText="1"/>
    </xf>
    <xf numFmtId="0" fontId="136" fillId="0" borderId="0" xfId="205" applyFont="1" applyAlignment="1">
      <alignment wrapText="1"/>
    </xf>
    <xf numFmtId="0" fontId="18" fillId="0" borderId="0" xfId="206" applyFont="1" applyAlignment="1">
      <alignment vertical="top" wrapText="1"/>
    </xf>
    <xf numFmtId="0" fontId="18" fillId="0" borderId="0" xfId="205" applyFont="1" applyBorder="1" applyAlignment="1">
      <alignment horizontal="left" wrapText="1"/>
    </xf>
    <xf numFmtId="0" fontId="18" fillId="0" borderId="0" xfId="205" applyFont="1" applyAlignment="1">
      <alignment wrapText="1"/>
    </xf>
    <xf numFmtId="41" fontId="18" fillId="0" borderId="0" xfId="205" applyNumberFormat="1" applyFont="1" applyBorder="1" applyAlignment="1">
      <alignment horizontal="left" wrapText="1"/>
    </xf>
    <xf numFmtId="0" fontId="131" fillId="0" borderId="0" xfId="206" applyFont="1" applyBorder="1" applyAlignment="1">
      <alignment vertical="top" wrapText="1"/>
    </xf>
    <xf numFmtId="0" fontId="131" fillId="0" borderId="0" xfId="206" applyFont="1" applyAlignment="1">
      <alignment vertical="top" wrapText="1"/>
    </xf>
    <xf numFmtId="43" fontId="18" fillId="0" borderId="0" xfId="8" applyFont="1" applyFill="1" applyBorder="1" applyAlignment="1">
      <alignment wrapText="1"/>
    </xf>
    <xf numFmtId="0" fontId="68" fillId="0" borderId="0" xfId="207" applyFont="1" applyFill="1" applyAlignment="1" applyProtection="1">
      <alignment vertical="center" wrapText="1"/>
      <protection locked="0"/>
    </xf>
    <xf numFmtId="0" fontId="18" fillId="0" borderId="0" xfId="207" applyFont="1" applyFill="1" applyAlignment="1" applyProtection="1">
      <alignment vertical="center" wrapText="1"/>
      <protection locked="0"/>
    </xf>
    <xf numFmtId="0" fontId="135" fillId="15" borderId="0" xfId="205" applyFont="1" applyFill="1" applyBorder="1" applyAlignment="1">
      <alignment horizontal="center" vertical="center" wrapText="1"/>
    </xf>
    <xf numFmtId="0" fontId="131" fillId="0" borderId="0" xfId="205" quotePrefix="1" applyFont="1" applyBorder="1" applyAlignment="1">
      <alignment horizontal="center" vertical="center" wrapText="1"/>
    </xf>
    <xf numFmtId="0" fontId="135" fillId="0" borderId="0" xfId="205" applyFont="1" applyBorder="1" applyAlignment="1">
      <alignment horizontal="center" vertical="center" wrapText="1"/>
    </xf>
    <xf numFmtId="0" fontId="135" fillId="0" borderId="0" xfId="205" quotePrefix="1" applyFont="1" applyBorder="1" applyAlignment="1">
      <alignment horizontal="center" vertical="center" wrapText="1"/>
    </xf>
    <xf numFmtId="171" fontId="131" fillId="0" borderId="0" xfId="8" applyNumberFormat="1" applyFont="1" applyFill="1" applyAlignment="1">
      <alignment vertical="center" wrapText="1"/>
    </xf>
    <xf numFmtId="0" fontId="68" fillId="15" borderId="0" xfId="205" applyFont="1" applyFill="1" applyBorder="1" applyAlignment="1">
      <alignment vertical="center" wrapText="1"/>
    </xf>
    <xf numFmtId="0" fontId="68" fillId="0" borderId="0" xfId="205" applyFont="1" applyBorder="1" applyAlignment="1">
      <alignment vertical="center" wrapText="1"/>
    </xf>
    <xf numFmtId="171" fontId="68" fillId="0" borderId="0" xfId="8" applyNumberFormat="1" applyFont="1" applyFill="1" applyAlignment="1">
      <alignment vertical="center" wrapText="1"/>
    </xf>
    <xf numFmtId="171" fontId="68" fillId="0" borderId="0" xfId="8" applyNumberFormat="1" applyFont="1" applyAlignment="1">
      <alignment vertical="center" wrapText="1"/>
    </xf>
    <xf numFmtId="37" fontId="68" fillId="0" borderId="0" xfId="205" applyNumberFormat="1" applyFont="1" applyAlignment="1">
      <alignment horizontal="right" vertical="center" wrapText="1"/>
    </xf>
    <xf numFmtId="0" fontId="68" fillId="0" borderId="0" xfId="205" applyFont="1" applyAlignment="1">
      <alignment vertical="center" wrapText="1"/>
    </xf>
    <xf numFmtId="0" fontId="135" fillId="15" borderId="0" xfId="205" quotePrefix="1" applyFont="1" applyFill="1" applyBorder="1" applyAlignment="1">
      <alignment horizontal="center" vertical="center" wrapText="1"/>
    </xf>
    <xf numFmtId="43" fontId="68" fillId="0" borderId="0" xfId="205" applyNumberFormat="1" applyFont="1" applyAlignment="1">
      <alignment horizontal="right" vertical="center" wrapText="1"/>
    </xf>
    <xf numFmtId="0" fontId="68" fillId="15" borderId="0" xfId="205" applyFont="1" applyFill="1" applyAlignment="1">
      <alignment vertical="center" wrapText="1"/>
    </xf>
    <xf numFmtId="0" fontId="18" fillId="15" borderId="0" xfId="205" applyFont="1" applyFill="1" applyAlignment="1">
      <alignment vertical="center" wrapText="1"/>
    </xf>
    <xf numFmtId="0" fontId="18" fillId="0" borderId="0" xfId="205" applyFont="1" applyAlignment="1">
      <alignment vertical="center" wrapText="1"/>
    </xf>
    <xf numFmtId="0" fontId="131" fillId="0" borderId="13" xfId="205" applyFont="1" applyBorder="1" applyAlignment="1">
      <alignment horizontal="left" vertical="center" wrapText="1"/>
    </xf>
    <xf numFmtId="0" fontId="135" fillId="0" borderId="0" xfId="205" applyFont="1" applyBorder="1" applyAlignment="1">
      <alignment vertical="center" wrapText="1"/>
    </xf>
    <xf numFmtId="0" fontId="18" fillId="0" borderId="13" xfId="205" applyFont="1" applyBorder="1" applyAlignment="1">
      <alignment horizontal="left" vertical="center" wrapText="1"/>
    </xf>
    <xf numFmtId="171" fontId="135" fillId="0" borderId="0" xfId="8" applyNumberFormat="1" applyFont="1" applyFill="1" applyAlignment="1">
      <alignment horizontal="left" vertical="center" wrapText="1"/>
    </xf>
    <xf numFmtId="171" fontId="18" fillId="0" borderId="0" xfId="8" applyNumberFormat="1" applyFont="1" applyFill="1" applyAlignment="1">
      <alignment horizontal="left" vertical="center" wrapText="1"/>
    </xf>
    <xf numFmtId="171" fontId="18" fillId="0" borderId="0" xfId="8" applyNumberFormat="1" applyFont="1" applyFill="1" applyBorder="1" applyAlignment="1">
      <alignment horizontal="left" vertical="center" wrapText="1"/>
    </xf>
    <xf numFmtId="171" fontId="135" fillId="0" borderId="17" xfId="8" applyNumberFormat="1" applyFont="1" applyFill="1" applyBorder="1" applyAlignment="1">
      <alignment horizontal="left" vertical="center" wrapText="1"/>
    </xf>
    <xf numFmtId="0" fontId="18" fillId="0" borderId="0" xfId="205" applyFont="1" applyBorder="1" applyAlignment="1">
      <alignment vertical="center" wrapText="1"/>
    </xf>
    <xf numFmtId="3" fontId="18" fillId="0" borderId="0" xfId="37" applyNumberFormat="1" applyFont="1" applyFill="1" applyBorder="1" applyAlignment="1" applyProtection="1">
      <alignment vertical="center"/>
      <protection hidden="1"/>
    </xf>
    <xf numFmtId="0" fontId="138" fillId="0" borderId="67" xfId="36" applyNumberFormat="1" applyFont="1" applyFill="1" applyBorder="1" applyAlignment="1">
      <alignment vertical="center"/>
    </xf>
    <xf numFmtId="0" fontId="138" fillId="0" borderId="5" xfId="36" applyNumberFormat="1" applyFont="1" applyFill="1" applyBorder="1" applyAlignment="1">
      <alignment vertical="center"/>
    </xf>
    <xf numFmtId="0" fontId="135" fillId="0" borderId="0" xfId="205" applyFont="1" applyAlignment="1">
      <alignment vertical="center"/>
    </xf>
    <xf numFmtId="0" fontId="18" fillId="0" borderId="0" xfId="205" applyFont="1" applyAlignment="1">
      <alignment vertical="center"/>
    </xf>
    <xf numFmtId="0" fontId="135" fillId="15" borderId="0" xfId="205" applyFont="1" applyFill="1" applyBorder="1" applyAlignment="1">
      <alignment horizontal="right" vertical="center" wrapText="1"/>
    </xf>
    <xf numFmtId="0" fontId="18" fillId="15" borderId="0" xfId="205" applyFont="1" applyFill="1" applyAlignment="1">
      <alignment horizontal="right" vertical="center"/>
    </xf>
    <xf numFmtId="41" fontId="18" fillId="0" borderId="0" xfId="8" applyNumberFormat="1" applyFont="1" applyFill="1" applyAlignment="1">
      <alignment horizontal="right" vertical="center"/>
    </xf>
    <xf numFmtId="37" fontId="18" fillId="0" borderId="0" xfId="205" applyNumberFormat="1" applyFont="1" applyAlignment="1">
      <alignment horizontal="right" vertical="center"/>
    </xf>
    <xf numFmtId="213" fontId="18" fillId="0" borderId="0" xfId="204" applyNumberFormat="1" applyFont="1" applyAlignment="1">
      <alignment horizontal="right" vertical="center"/>
    </xf>
    <xf numFmtId="0" fontId="18" fillId="0" borderId="0" xfId="205" applyFont="1" applyAlignment="1">
      <alignment horizontal="right" vertical="center"/>
    </xf>
    <xf numFmtId="171" fontId="68" fillId="0" borderId="0" xfId="8" applyNumberFormat="1" applyFont="1" applyFill="1" applyAlignment="1">
      <alignment horizontal="right" vertical="center"/>
    </xf>
    <xf numFmtId="171" fontId="68" fillId="0" borderId="0" xfId="8" applyNumberFormat="1" applyFont="1" applyAlignment="1">
      <alignment horizontal="right" vertical="center"/>
    </xf>
    <xf numFmtId="213" fontId="68" fillId="0" borderId="0" xfId="204" applyNumberFormat="1" applyFont="1" applyAlignment="1">
      <alignment horizontal="right" vertical="center"/>
    </xf>
    <xf numFmtId="0" fontId="68" fillId="0" borderId="0" xfId="205" applyFont="1" applyAlignment="1">
      <alignment horizontal="right" vertical="center"/>
    </xf>
    <xf numFmtId="171" fontId="18" fillId="0" borderId="0" xfId="8" applyNumberFormat="1" applyFont="1" applyFill="1" applyAlignment="1">
      <alignment horizontal="right" vertical="center"/>
    </xf>
    <xf numFmtId="171" fontId="18" fillId="0" borderId="0" xfId="8" applyNumberFormat="1" applyFont="1" applyAlignment="1">
      <alignment horizontal="right" vertical="center"/>
    </xf>
    <xf numFmtId="0" fontId="18" fillId="15" borderId="0" xfId="205" applyFont="1" applyFill="1" applyBorder="1" applyAlignment="1">
      <alignment horizontal="right" vertical="center" wrapText="1"/>
    </xf>
    <xf numFmtId="171" fontId="135" fillId="0" borderId="0" xfId="8" applyNumberFormat="1" applyFont="1" applyFill="1" applyAlignment="1">
      <alignment horizontal="right" vertical="center"/>
    </xf>
    <xf numFmtId="171" fontId="135" fillId="0" borderId="0" xfId="8" applyNumberFormat="1" applyFont="1" applyAlignment="1">
      <alignment horizontal="right" vertical="center"/>
    </xf>
    <xf numFmtId="37" fontId="135" fillId="0" borderId="0" xfId="205" applyNumberFormat="1" applyFont="1" applyAlignment="1">
      <alignment horizontal="right" vertical="center"/>
    </xf>
    <xf numFmtId="213" fontId="135" fillId="0" borderId="0" xfId="204" applyNumberFormat="1" applyFont="1" applyAlignment="1">
      <alignment horizontal="right" vertical="center"/>
    </xf>
    <xf numFmtId="0" fontId="135" fillId="0" borderId="0" xfId="205" applyFont="1" applyAlignment="1">
      <alignment horizontal="right" vertical="center"/>
    </xf>
    <xf numFmtId="0" fontId="137" fillId="15" borderId="0" xfId="205" applyFont="1" applyFill="1" applyBorder="1" applyAlignment="1">
      <alignment horizontal="right" vertical="center" wrapText="1"/>
    </xf>
    <xf numFmtId="0" fontId="135" fillId="15" borderId="0" xfId="205" applyFont="1" applyFill="1" applyAlignment="1">
      <alignment horizontal="right" vertical="center"/>
    </xf>
    <xf numFmtId="37" fontId="68" fillId="0" borderId="0" xfId="205" applyNumberFormat="1" applyFont="1" applyAlignment="1">
      <alignment horizontal="right" vertical="center"/>
    </xf>
    <xf numFmtId="43" fontId="18" fillId="0" borderId="0" xfId="8" applyFont="1" applyAlignment="1">
      <alignment horizontal="right" vertical="center"/>
    </xf>
    <xf numFmtId="0" fontId="68" fillId="15" borderId="0" xfId="205" applyFont="1" applyFill="1" applyAlignment="1">
      <alignment horizontal="right" vertical="center"/>
    </xf>
    <xf numFmtId="41" fontId="131" fillId="0" borderId="24" xfId="8" applyNumberFormat="1" applyFont="1" applyFill="1" applyBorder="1" applyAlignment="1">
      <alignment horizontal="right" vertical="center"/>
    </xf>
    <xf numFmtId="41" fontId="18" fillId="0" borderId="24" xfId="204" applyNumberFormat="1" applyFont="1" applyBorder="1" applyAlignment="1">
      <alignment horizontal="right" vertical="center"/>
    </xf>
    <xf numFmtId="0" fontId="68" fillId="15" borderId="0" xfId="207" applyFont="1" applyFill="1" applyAlignment="1" applyProtection="1">
      <alignment horizontal="right" vertical="center"/>
      <protection locked="0"/>
    </xf>
    <xf numFmtId="0" fontId="68" fillId="0" borderId="0" xfId="207" applyFont="1" applyFill="1" applyAlignment="1" applyProtection="1">
      <alignment horizontal="right" vertical="center"/>
      <protection locked="0"/>
    </xf>
    <xf numFmtId="0" fontId="131" fillId="0" borderId="0" xfId="205" applyFont="1" applyBorder="1" applyAlignment="1">
      <alignment horizontal="right" vertical="center" wrapText="1"/>
    </xf>
    <xf numFmtId="214" fontId="131" fillId="0" borderId="0" xfId="205" applyNumberFormat="1" applyFont="1" applyBorder="1" applyAlignment="1">
      <alignment horizontal="right" vertical="center" wrapText="1"/>
    </xf>
    <xf numFmtId="0" fontId="68" fillId="0" borderId="66" xfId="206" applyFont="1" applyBorder="1" applyAlignment="1">
      <alignment vertical="top" wrapText="1"/>
    </xf>
    <xf numFmtId="171" fontId="68" fillId="0" borderId="0" xfId="8" applyNumberFormat="1" applyFont="1" applyFill="1" applyAlignment="1">
      <alignment horizontal="left" vertical="center" wrapText="1"/>
    </xf>
    <xf numFmtId="0" fontId="68" fillId="0" borderId="0" xfId="205" applyFont="1" applyBorder="1" applyAlignment="1">
      <alignment horizontal="center" vertical="center" wrapText="1"/>
    </xf>
    <xf numFmtId="171" fontId="68" fillId="0" borderId="0" xfId="8" applyNumberFormat="1" applyFont="1" applyFill="1" applyAlignment="1">
      <alignment vertical="center"/>
    </xf>
    <xf numFmtId="171" fontId="68" fillId="0" borderId="0" xfId="8" applyNumberFormat="1" applyFont="1" applyAlignment="1">
      <alignment vertical="center"/>
    </xf>
    <xf numFmtId="0" fontId="68" fillId="0" borderId="0" xfId="205" applyFont="1" applyAlignment="1">
      <alignment vertical="center"/>
    </xf>
    <xf numFmtId="0" fontId="133" fillId="0" borderId="18" xfId="206" applyFont="1" applyBorder="1" applyAlignment="1">
      <alignment horizontal="right" vertical="top" wrapText="1"/>
    </xf>
    <xf numFmtId="0" fontId="68" fillId="0" borderId="66" xfId="206" applyFont="1" applyBorder="1" applyAlignment="1">
      <alignment horizontal="right" vertical="top" wrapText="1"/>
    </xf>
    <xf numFmtId="10" fontId="68" fillId="0" borderId="0" xfId="204" applyNumberFormat="1" applyFont="1" applyAlignment="1">
      <alignment horizontal="right"/>
    </xf>
    <xf numFmtId="10" fontId="68" fillId="0" borderId="0" xfId="205" applyNumberFormat="1" applyFont="1" applyAlignment="1">
      <alignment horizontal="right"/>
    </xf>
    <xf numFmtId="10" fontId="131" fillId="0" borderId="0" xfId="207" applyNumberFormat="1" applyFont="1" applyFill="1" applyAlignment="1" applyProtection="1">
      <alignment horizontal="right"/>
      <protection locked="0"/>
    </xf>
    <xf numFmtId="10" fontId="133" fillId="0" borderId="4" xfId="206" applyNumberFormat="1" applyFont="1" applyBorder="1" applyAlignment="1">
      <alignment horizontal="center" vertical="top" wrapText="1"/>
    </xf>
    <xf numFmtId="10" fontId="133" fillId="0" borderId="2" xfId="206" applyNumberFormat="1" applyFont="1" applyBorder="1" applyAlignment="1">
      <alignment horizontal="center" vertical="top" wrapText="1"/>
    </xf>
    <xf numFmtId="10" fontId="131" fillId="0" borderId="0" xfId="8" applyNumberFormat="1" applyFont="1" applyBorder="1" applyAlignment="1">
      <alignment horizontal="right" vertical="top" wrapText="1"/>
    </xf>
    <xf numFmtId="10" fontId="18" fillId="0" borderId="8" xfId="8" applyNumberFormat="1" applyFont="1" applyFill="1" applyBorder="1" applyAlignment="1">
      <alignment horizontal="right" vertical="center" wrapText="1"/>
    </xf>
    <xf numFmtId="10" fontId="18" fillId="0" borderId="58" xfId="8" applyNumberFormat="1" applyFont="1" applyFill="1" applyBorder="1" applyAlignment="1">
      <alignment horizontal="right" vertical="center" wrapText="1"/>
    </xf>
    <xf numFmtId="10" fontId="131" fillId="0" borderId="0" xfId="8" applyNumberFormat="1" applyFont="1" applyFill="1" applyAlignment="1">
      <alignment vertical="center" wrapText="1"/>
    </xf>
    <xf numFmtId="10" fontId="68" fillId="0" borderId="0" xfId="204" applyNumberFormat="1" applyFont="1" applyAlignment="1">
      <alignment horizontal="right" vertical="center" wrapText="1"/>
    </xf>
    <xf numFmtId="10" fontId="131" fillId="0" borderId="0" xfId="205" applyNumberFormat="1" applyFont="1" applyBorder="1" applyAlignment="1">
      <alignment horizontal="right" vertical="center" wrapText="1"/>
    </xf>
    <xf numFmtId="10" fontId="18" fillId="0" borderId="63" xfId="204" applyNumberFormat="1" applyFont="1" applyBorder="1" applyAlignment="1">
      <alignment horizontal="right"/>
    </xf>
    <xf numFmtId="10" fontId="68" fillId="0" borderId="6" xfId="207" applyNumberFormat="1" applyFont="1" applyFill="1" applyBorder="1" applyAlignment="1" applyProtection="1">
      <alignment horizontal="center"/>
      <protection locked="0"/>
    </xf>
    <xf numFmtId="10" fontId="68" fillId="0" borderId="4" xfId="207" applyNumberFormat="1" applyFont="1" applyFill="1" applyBorder="1" applyProtection="1">
      <protection locked="0"/>
    </xf>
    <xf numFmtId="10" fontId="68" fillId="0" borderId="66" xfId="207" applyNumberFormat="1" applyFont="1" applyFill="1" applyBorder="1" applyProtection="1">
      <protection locked="0"/>
    </xf>
    <xf numFmtId="10" fontId="68" fillId="0" borderId="0" xfId="207" applyNumberFormat="1" applyFont="1" applyFill="1" applyBorder="1" applyAlignment="1" applyProtection="1">
      <alignment horizontal="right"/>
      <protection locked="0"/>
    </xf>
    <xf numFmtId="10" fontId="68" fillId="0" borderId="0" xfId="78" applyNumberFormat="1" applyFont="1" applyAlignment="1">
      <alignment horizontal="right"/>
    </xf>
    <xf numFmtId="10" fontId="18" fillId="0" borderId="0" xfId="8" applyNumberFormat="1" applyFont="1" applyFill="1" applyBorder="1" applyAlignment="1">
      <alignment horizontal="center" vertical="top" wrapText="1"/>
    </xf>
    <xf numFmtId="10" fontId="18" fillId="0" borderId="58" xfId="8" applyNumberFormat="1" applyFont="1" applyFill="1" applyBorder="1" applyAlignment="1">
      <alignment horizontal="center"/>
    </xf>
    <xf numFmtId="10" fontId="18" fillId="0" borderId="0" xfId="204" applyNumberFormat="1" applyFont="1" applyAlignment="1">
      <alignment horizontal="right" vertical="center"/>
    </xf>
    <xf numFmtId="10" fontId="135" fillId="0" borderId="0" xfId="204" applyNumberFormat="1" applyFont="1" applyAlignment="1">
      <alignment horizontal="right" vertical="center"/>
    </xf>
    <xf numFmtId="10" fontId="68" fillId="0" borderId="0" xfId="204" applyNumberFormat="1" applyFont="1" applyAlignment="1">
      <alignment horizontal="right" vertical="center"/>
    </xf>
    <xf numFmtId="10" fontId="18" fillId="0" borderId="0" xfId="205" applyNumberFormat="1" applyFont="1" applyAlignment="1">
      <alignment horizontal="right" vertical="center"/>
    </xf>
    <xf numFmtId="10" fontId="133" fillId="0" borderId="0" xfId="206" applyNumberFormat="1" applyFont="1" applyBorder="1" applyAlignment="1">
      <alignment horizontal="center" vertical="top" wrapText="1"/>
    </xf>
    <xf numFmtId="10" fontId="68" fillId="0" borderId="64" xfId="206" applyNumberFormat="1" applyFont="1" applyBorder="1" applyAlignment="1">
      <alignment horizontal="center" vertical="top" wrapText="1"/>
    </xf>
    <xf numFmtId="10" fontId="68" fillId="0" borderId="64" xfId="206" applyNumberFormat="1" applyFont="1" applyBorder="1" applyAlignment="1">
      <alignment vertical="top" wrapText="1"/>
    </xf>
    <xf numFmtId="10" fontId="68" fillId="0" borderId="66" xfId="206" applyNumberFormat="1" applyFont="1" applyBorder="1" applyAlignment="1">
      <alignment vertical="top" wrapText="1"/>
    </xf>
    <xf numFmtId="10" fontId="18" fillId="0" borderId="8" xfId="8" applyNumberFormat="1" applyFont="1" applyFill="1" applyBorder="1" applyAlignment="1">
      <alignment horizontal="center" vertical="top" wrapText="1"/>
    </xf>
    <xf numFmtId="10" fontId="18" fillId="0" borderId="60" xfId="8" applyNumberFormat="1" applyFont="1" applyFill="1" applyBorder="1" applyAlignment="1">
      <alignment horizontal="center"/>
    </xf>
    <xf numFmtId="10" fontId="18" fillId="0" borderId="0" xfId="204" applyNumberFormat="1" applyFont="1" applyAlignment="1">
      <alignment horizontal="right"/>
    </xf>
    <xf numFmtId="10" fontId="133" fillId="0" borderId="4" xfId="206" applyNumberFormat="1" applyFont="1" applyBorder="1" applyAlignment="1">
      <alignment horizontal="right" vertical="top" wrapText="1"/>
    </xf>
    <xf numFmtId="10" fontId="68" fillId="0" borderId="4" xfId="206" applyNumberFormat="1" applyFont="1" applyBorder="1" applyAlignment="1">
      <alignment horizontal="right" vertical="top" wrapText="1"/>
    </xf>
    <xf numFmtId="10" fontId="68" fillId="0" borderId="66" xfId="206" applyNumberFormat="1" applyFont="1" applyBorder="1" applyAlignment="1">
      <alignment horizontal="right" vertical="top" wrapText="1"/>
    </xf>
    <xf numFmtId="10" fontId="18" fillId="0" borderId="8" xfId="8" applyNumberFormat="1" applyFont="1" applyFill="1" applyBorder="1" applyAlignment="1">
      <alignment horizontal="right" vertical="top" wrapText="1"/>
    </xf>
    <xf numFmtId="10" fontId="18" fillId="0" borderId="58" xfId="8" applyNumberFormat="1" applyFont="1" applyFill="1" applyBorder="1" applyAlignment="1">
      <alignment horizontal="right"/>
    </xf>
    <xf numFmtId="10" fontId="68" fillId="0" borderId="0" xfId="206" applyNumberFormat="1" applyFont="1" applyBorder="1" applyAlignment="1">
      <alignment horizontal="right" vertical="top" wrapText="1"/>
    </xf>
    <xf numFmtId="10" fontId="135" fillId="0" borderId="0" xfId="204" applyNumberFormat="1" applyFont="1" applyAlignment="1">
      <alignment horizontal="right"/>
    </xf>
    <xf numFmtId="10" fontId="18" fillId="0" borderId="24" xfId="204" applyNumberFormat="1" applyFont="1" applyBorder="1" applyAlignment="1">
      <alignment horizontal="right"/>
    </xf>
    <xf numFmtId="10" fontId="18" fillId="0" borderId="0" xfId="8" applyNumberFormat="1" applyFont="1" applyFill="1" applyBorder="1" applyAlignment="1">
      <alignment horizontal="right"/>
    </xf>
    <xf numFmtId="0" fontId="18" fillId="0" borderId="0" xfId="205" applyFont="1" applyBorder="1" applyAlignment="1">
      <alignment horizontal="center" vertical="center" wrapText="1"/>
    </xf>
    <xf numFmtId="171" fontId="18" fillId="0" borderId="0" xfId="8" applyNumberFormat="1" applyFont="1" applyFill="1" applyAlignment="1">
      <alignment vertical="center"/>
    </xf>
    <xf numFmtId="171" fontId="18" fillId="0" borderId="0" xfId="8" applyNumberFormat="1" applyFont="1" applyAlignment="1">
      <alignment vertical="center"/>
    </xf>
    <xf numFmtId="0" fontId="18" fillId="15" borderId="0" xfId="205" applyFont="1" applyFill="1" applyAlignment="1">
      <alignment vertical="center"/>
    </xf>
    <xf numFmtId="171" fontId="135" fillId="0" borderId="0" xfId="8" applyNumberFormat="1" applyFont="1" applyFill="1" applyAlignment="1">
      <alignment vertical="center"/>
    </xf>
    <xf numFmtId="171" fontId="135" fillId="0" borderId="0" xfId="8" applyNumberFormat="1" applyFont="1" applyAlignment="1">
      <alignment vertical="center"/>
    </xf>
    <xf numFmtId="41" fontId="131" fillId="0" borderId="0" xfId="8" applyNumberFormat="1" applyFont="1" applyFill="1" applyAlignment="1">
      <alignment vertical="center"/>
    </xf>
    <xf numFmtId="43" fontId="68" fillId="0" borderId="0" xfId="205" applyNumberFormat="1" applyFont="1" applyAlignment="1">
      <alignment horizontal="right" vertical="center"/>
    </xf>
    <xf numFmtId="41" fontId="18" fillId="0" borderId="0" xfId="8" applyNumberFormat="1" applyFont="1" applyFill="1" applyAlignment="1">
      <alignment vertical="center"/>
    </xf>
    <xf numFmtId="41" fontId="68" fillId="0" borderId="0" xfId="8" applyNumberFormat="1" applyFont="1" applyFill="1" applyAlignment="1">
      <alignment vertical="center"/>
    </xf>
    <xf numFmtId="43" fontId="68" fillId="0" borderId="0" xfId="8" applyFont="1" applyAlignment="1">
      <alignment vertical="center"/>
    </xf>
    <xf numFmtId="0" fontId="135" fillId="0" borderId="0" xfId="205" quotePrefix="1" applyFont="1" applyBorder="1" applyAlignment="1">
      <alignment horizontal="center" vertical="center"/>
    </xf>
    <xf numFmtId="0" fontId="68" fillId="0" borderId="66" xfId="207" applyFont="1" applyFill="1" applyBorder="1" applyAlignment="1" applyProtection="1">
      <alignment horizontal="center"/>
      <protection locked="0"/>
    </xf>
    <xf numFmtId="0" fontId="18" fillId="0" borderId="0" xfId="205" quotePrefix="1" applyFont="1" applyBorder="1" applyAlignment="1">
      <alignment horizontal="center" vertical="center" wrapText="1"/>
    </xf>
    <xf numFmtId="0" fontId="68" fillId="15" borderId="0" xfId="205" applyFont="1" applyFill="1" applyAlignment="1">
      <alignment vertical="center"/>
    </xf>
    <xf numFmtId="0" fontId="68" fillId="15" borderId="0" xfId="207" applyFont="1" applyFill="1" applyAlignment="1" applyProtection="1">
      <alignment vertical="center"/>
      <protection locked="0"/>
    </xf>
    <xf numFmtId="0" fontId="68" fillId="15" borderId="0" xfId="207" applyFont="1" applyFill="1" applyAlignment="1" applyProtection="1">
      <alignment horizontal="center" vertical="center"/>
      <protection locked="0"/>
    </xf>
    <xf numFmtId="0" fontId="134" fillId="15" borderId="0" xfId="205" applyFont="1" applyFill="1" applyAlignment="1">
      <alignment vertical="center"/>
    </xf>
    <xf numFmtId="0" fontId="68" fillId="15" borderId="0" xfId="205" applyFont="1" applyFill="1" applyBorder="1" applyAlignment="1">
      <alignment vertical="center"/>
    </xf>
    <xf numFmtId="0" fontId="135" fillId="15" borderId="0" xfId="205" applyFont="1" applyFill="1" applyAlignment="1">
      <alignment vertical="center"/>
    </xf>
    <xf numFmtId="37" fontId="18" fillId="0" borderId="14" xfId="205" applyNumberFormat="1" applyFont="1" applyBorder="1" applyAlignment="1">
      <alignment horizontal="right" vertical="center"/>
    </xf>
    <xf numFmtId="37" fontId="18" fillId="0" borderId="11" xfId="205" applyNumberFormat="1" applyFont="1" applyBorder="1" applyAlignment="1">
      <alignment horizontal="right"/>
    </xf>
    <xf numFmtId="43" fontId="68" fillId="0" borderId="11" xfId="205" applyNumberFormat="1" applyFont="1" applyBorder="1" applyAlignment="1">
      <alignment horizontal="right"/>
    </xf>
    <xf numFmtId="171" fontId="18" fillId="0" borderId="14" xfId="8" applyNumberFormat="1" applyFont="1" applyFill="1" applyBorder="1" applyAlignment="1">
      <alignment vertical="center"/>
    </xf>
    <xf numFmtId="41" fontId="68" fillId="0" borderId="9" xfId="8" applyNumberFormat="1" applyFont="1" applyFill="1" applyBorder="1"/>
    <xf numFmtId="171" fontId="18" fillId="0" borderId="13" xfId="8" applyNumberFormat="1" applyFont="1" applyBorder="1" applyAlignment="1">
      <alignment vertical="center"/>
    </xf>
    <xf numFmtId="171" fontId="18" fillId="0" borderId="12" xfId="8" applyNumberFormat="1" applyFont="1" applyFill="1" applyBorder="1" applyAlignment="1">
      <alignment vertical="center"/>
    </xf>
    <xf numFmtId="171" fontId="18" fillId="0" borderId="11" xfId="8" applyNumberFormat="1" applyFont="1" applyFill="1" applyBorder="1" applyAlignment="1">
      <alignment vertical="center"/>
    </xf>
    <xf numFmtId="171" fontId="18" fillId="0" borderId="0" xfId="8" applyNumberFormat="1" applyFont="1" applyBorder="1" applyAlignment="1">
      <alignment vertical="center"/>
    </xf>
    <xf numFmtId="171" fontId="18" fillId="0" borderId="10" xfId="8" applyNumberFormat="1" applyFont="1" applyFill="1" applyBorder="1" applyAlignment="1">
      <alignment vertical="center"/>
    </xf>
    <xf numFmtId="37" fontId="68" fillId="0" borderId="63" xfId="205" applyNumberFormat="1" applyFont="1" applyBorder="1" applyAlignment="1">
      <alignment horizontal="right" vertical="center"/>
    </xf>
    <xf numFmtId="10" fontId="68" fillId="0" borderId="63" xfId="204" applyNumberFormat="1" applyFont="1" applyBorder="1" applyAlignment="1">
      <alignment horizontal="right" vertical="center"/>
    </xf>
    <xf numFmtId="171" fontId="131" fillId="0" borderId="0" xfId="8" applyNumberFormat="1" applyFont="1" applyFill="1" applyAlignment="1">
      <alignment vertical="center"/>
    </xf>
    <xf numFmtId="171" fontId="131" fillId="0" borderId="0" xfId="8" applyNumberFormat="1" applyFont="1" applyAlignment="1">
      <alignment vertical="center"/>
    </xf>
    <xf numFmtId="0" fontId="68" fillId="0" borderId="0" xfId="205" applyFont="1" applyBorder="1" applyAlignment="1">
      <alignment vertical="center"/>
    </xf>
    <xf numFmtId="0" fontId="18" fillId="0" borderId="0" xfId="205" applyFont="1" applyAlignment="1">
      <alignment horizontal="center" vertical="center" wrapText="1"/>
    </xf>
    <xf numFmtId="0" fontId="18" fillId="0" borderId="0" xfId="205" quotePrefix="1" applyFont="1" applyBorder="1" applyAlignment="1">
      <alignment horizontal="center" vertical="center"/>
    </xf>
    <xf numFmtId="0" fontId="18" fillId="0" borderId="0" xfId="205" applyFont="1" applyBorder="1" applyAlignment="1">
      <alignment horizontal="left" vertical="center" wrapText="1"/>
    </xf>
    <xf numFmtId="43" fontId="18" fillId="0" borderId="0" xfId="205" applyNumberFormat="1" applyFont="1" applyAlignment="1">
      <alignment horizontal="right" vertical="center"/>
    </xf>
    <xf numFmtId="41" fontId="131" fillId="0" borderId="44" xfId="8" applyNumberFormat="1" applyFont="1" applyFill="1" applyBorder="1"/>
    <xf numFmtId="41" fontId="131" fillId="0" borderId="46" xfId="8" applyNumberFormat="1" applyFont="1" applyFill="1" applyBorder="1"/>
    <xf numFmtId="37" fontId="18" fillId="0" borderId="44" xfId="205" applyNumberFormat="1" applyFont="1" applyBorder="1" applyAlignment="1">
      <alignment horizontal="right"/>
    </xf>
    <xf numFmtId="41" fontId="68" fillId="0" borderId="11" xfId="8" applyNumberFormat="1" applyFont="1" applyFill="1" applyBorder="1" applyAlignment="1">
      <alignment vertical="center"/>
    </xf>
    <xf numFmtId="41" fontId="68" fillId="0" borderId="10" xfId="8" applyNumberFormat="1" applyFont="1" applyFill="1" applyBorder="1" applyAlignment="1">
      <alignment vertical="center"/>
    </xf>
    <xf numFmtId="171" fontId="68" fillId="0" borderId="11" xfId="8" applyNumberFormat="1" applyFont="1" applyFill="1" applyBorder="1" applyAlignment="1">
      <alignment vertical="center"/>
    </xf>
    <xf numFmtId="171" fontId="68" fillId="0" borderId="10" xfId="8" applyNumberFormat="1" applyFont="1" applyFill="1" applyBorder="1" applyAlignment="1">
      <alignment vertical="center"/>
    </xf>
    <xf numFmtId="0" fontId="18" fillId="0" borderId="0" xfId="205" applyFont="1" applyBorder="1" applyAlignment="1">
      <alignment horizontal="center" vertical="center"/>
    </xf>
    <xf numFmtId="0" fontId="135" fillId="0" borderId="0" xfId="205" applyFont="1" applyBorder="1" applyAlignment="1">
      <alignment horizontal="center" vertical="center"/>
    </xf>
    <xf numFmtId="37" fontId="18" fillId="0" borderId="0" xfId="205" applyNumberFormat="1" applyFont="1" applyBorder="1" applyAlignment="1">
      <alignment horizontal="right" vertical="center"/>
    </xf>
    <xf numFmtId="10" fontId="18" fillId="0" borderId="0" xfId="204" applyNumberFormat="1" applyFont="1" applyBorder="1" applyAlignment="1">
      <alignment horizontal="right" vertical="center"/>
    </xf>
    <xf numFmtId="41" fontId="18" fillId="0" borderId="11" xfId="8" applyNumberFormat="1" applyFont="1" applyFill="1" applyBorder="1" applyAlignment="1">
      <alignment vertical="center"/>
    </xf>
    <xf numFmtId="43" fontId="18" fillId="0" borderId="0" xfId="8" applyFont="1" applyAlignment="1">
      <alignment vertical="center"/>
    </xf>
    <xf numFmtId="41" fontId="18" fillId="0" borderId="10" xfId="8" applyNumberFormat="1" applyFont="1" applyFill="1" applyBorder="1" applyAlignment="1">
      <alignment vertical="center"/>
    </xf>
    <xf numFmtId="171" fontId="18" fillId="0" borderId="0" xfId="8" applyNumberFormat="1" applyFont="1" applyFill="1" applyBorder="1" applyAlignment="1">
      <alignment vertical="center"/>
    </xf>
    <xf numFmtId="0" fontId="68" fillId="0" borderId="66" xfId="207" applyFont="1" applyFill="1" applyBorder="1" applyAlignment="1" applyProtection="1">
      <alignment horizontal="left"/>
      <protection locked="0"/>
    </xf>
    <xf numFmtId="41" fontId="68" fillId="0" borderId="11" xfId="8" applyNumberFormat="1" applyFont="1" applyFill="1" applyBorder="1"/>
    <xf numFmtId="41" fontId="18" fillId="0" borderId="44" xfId="8" applyNumberFormat="1" applyFont="1" applyFill="1" applyBorder="1"/>
    <xf numFmtId="41" fontId="68" fillId="0" borderId="10" xfId="8" applyNumberFormat="1" applyFont="1" applyFill="1" applyBorder="1"/>
    <xf numFmtId="41" fontId="18" fillId="0" borderId="46" xfId="8" applyNumberFormat="1" applyFont="1" applyFill="1" applyBorder="1"/>
    <xf numFmtId="41" fontId="134" fillId="0" borderId="11" xfId="8" applyNumberFormat="1" applyFont="1" applyFill="1" applyBorder="1"/>
    <xf numFmtId="171" fontId="135" fillId="0" borderId="11" xfId="8" applyNumberFormat="1" applyFont="1" applyFill="1" applyBorder="1" applyAlignment="1">
      <alignment vertical="center"/>
    </xf>
    <xf numFmtId="171" fontId="135" fillId="0" borderId="9" xfId="8" applyNumberFormat="1" applyFont="1" applyFill="1" applyBorder="1" applyAlignment="1">
      <alignment vertical="center"/>
    </xf>
    <xf numFmtId="43" fontId="68" fillId="0" borderId="12" xfId="8" applyFont="1" applyBorder="1" applyAlignment="1">
      <alignment horizontal="right"/>
    </xf>
    <xf numFmtId="41" fontId="134" fillId="0" borderId="10" xfId="8" applyNumberFormat="1" applyFont="1" applyFill="1" applyBorder="1"/>
    <xf numFmtId="171" fontId="135" fillId="0" borderId="10" xfId="8" applyNumberFormat="1" applyFont="1" applyFill="1" applyBorder="1" applyAlignment="1">
      <alignment vertical="center"/>
    </xf>
    <xf numFmtId="171" fontId="135" fillId="0" borderId="18" xfId="8" applyNumberFormat="1" applyFont="1" applyFill="1" applyBorder="1" applyAlignment="1">
      <alignment vertical="center"/>
    </xf>
    <xf numFmtId="41" fontId="135" fillId="0" borderId="11" xfId="8" applyNumberFormat="1" applyFont="1" applyFill="1" applyBorder="1"/>
    <xf numFmtId="41" fontId="135" fillId="0" borderId="10" xfId="8" applyNumberFormat="1" applyFont="1" applyFill="1" applyBorder="1"/>
    <xf numFmtId="0" fontId="135" fillId="15" borderId="62" xfId="37" applyFont="1" applyFill="1" applyBorder="1" applyAlignment="1" applyProtection="1">
      <alignment horizontal="right" vertical="center"/>
      <protection hidden="1"/>
    </xf>
    <xf numFmtId="43" fontId="68" fillId="0" borderId="9" xfId="205" applyNumberFormat="1" applyFont="1" applyBorder="1" applyAlignment="1">
      <alignment horizontal="right"/>
    </xf>
    <xf numFmtId="171" fontId="133" fillId="0" borderId="0" xfId="8" applyNumberFormat="1" applyFont="1" applyFill="1" applyAlignment="1">
      <alignment horizontal="left" vertical="center" wrapText="1"/>
    </xf>
    <xf numFmtId="37" fontId="18" fillId="0" borderId="11" xfId="205" applyNumberFormat="1" applyFont="1" applyBorder="1" applyAlignment="1">
      <alignment horizontal="right" vertical="center"/>
    </xf>
    <xf numFmtId="37" fontId="135" fillId="0" borderId="11" xfId="205" applyNumberFormat="1" applyFont="1" applyBorder="1" applyAlignment="1">
      <alignment horizontal="right" vertical="center"/>
    </xf>
    <xf numFmtId="41" fontId="18" fillId="0" borderId="11" xfId="8" applyNumberFormat="1" applyFont="1" applyFill="1" applyBorder="1"/>
    <xf numFmtId="41" fontId="18" fillId="0" borderId="10" xfId="8" applyNumberFormat="1" applyFont="1" applyFill="1" applyBorder="1"/>
    <xf numFmtId="0" fontId="18" fillId="0" borderId="0" xfId="205" applyFont="1" applyAlignment="1">
      <alignment horizontal="left" wrapText="1"/>
    </xf>
    <xf numFmtId="41" fontId="18" fillId="0" borderId="14" xfId="8" applyNumberFormat="1" applyFont="1" applyFill="1" applyBorder="1" applyAlignment="1"/>
    <xf numFmtId="41" fontId="18" fillId="0" borderId="13" xfId="8" applyNumberFormat="1" applyFont="1" applyFill="1" applyBorder="1" applyAlignment="1"/>
    <xf numFmtId="41" fontId="18" fillId="0" borderId="12" xfId="8" applyNumberFormat="1" applyFont="1" applyFill="1" applyBorder="1" applyAlignment="1"/>
    <xf numFmtId="0" fontId="68" fillId="0" borderId="0" xfId="205" applyFont="1" applyAlignment="1"/>
    <xf numFmtId="0" fontId="68" fillId="15" borderId="0" xfId="205" applyFont="1" applyFill="1" applyAlignment="1"/>
    <xf numFmtId="171" fontId="135" fillId="0" borderId="0" xfId="8" applyNumberFormat="1" applyFont="1" applyFill="1" applyAlignment="1">
      <alignment horizontal="left" wrapText="1"/>
    </xf>
    <xf numFmtId="171" fontId="135" fillId="0" borderId="11" xfId="8" applyNumberFormat="1" applyFont="1" applyFill="1" applyBorder="1" applyAlignment="1"/>
    <xf numFmtId="171" fontId="135" fillId="0" borderId="0" xfId="8" applyNumberFormat="1" applyFont="1" applyAlignment="1"/>
    <xf numFmtId="171" fontId="135" fillId="0" borderId="10" xfId="8" applyNumberFormat="1" applyFont="1" applyFill="1" applyBorder="1" applyAlignment="1"/>
    <xf numFmtId="171" fontId="18" fillId="0" borderId="0" xfId="8" applyNumberFormat="1" applyFont="1" applyFill="1" applyAlignment="1">
      <alignment horizontal="left" wrapText="1"/>
    </xf>
    <xf numFmtId="171" fontId="18" fillId="0" borderId="11" xfId="8" applyNumberFormat="1" applyFont="1" applyFill="1" applyBorder="1" applyAlignment="1"/>
    <xf numFmtId="171" fontId="18" fillId="0" borderId="0" xfId="8" applyNumberFormat="1" applyFont="1" applyAlignment="1"/>
    <xf numFmtId="171" fontId="18" fillId="0" borderId="10" xfId="8" applyNumberFormat="1" applyFont="1" applyFill="1" applyBorder="1" applyAlignment="1"/>
    <xf numFmtId="171" fontId="133" fillId="0" borderId="0" xfId="8" applyNumberFormat="1" applyFont="1" applyFill="1" applyAlignment="1">
      <alignment horizontal="left" wrapText="1"/>
    </xf>
    <xf numFmtId="171" fontId="133" fillId="0" borderId="11" xfId="8" applyNumberFormat="1" applyFont="1" applyFill="1" applyBorder="1" applyAlignment="1"/>
    <xf numFmtId="171" fontId="133" fillId="0" borderId="0" xfId="8" applyNumberFormat="1" applyFont="1" applyAlignment="1"/>
    <xf numFmtId="171" fontId="133" fillId="0" borderId="10" xfId="8" applyNumberFormat="1" applyFont="1" applyFill="1" applyBorder="1" applyAlignment="1"/>
    <xf numFmtId="0" fontId="18" fillId="0" borderId="0" xfId="205" applyFont="1" applyAlignment="1"/>
    <xf numFmtId="0" fontId="18" fillId="15" borderId="0" xfId="205" applyFont="1" applyFill="1" applyAlignment="1"/>
    <xf numFmtId="0" fontId="18" fillId="0" borderId="0" xfId="205" applyFont="1" applyBorder="1" applyAlignment="1">
      <alignment horizontal="center" wrapText="1"/>
    </xf>
    <xf numFmtId="171" fontId="133" fillId="0" borderId="0" xfId="8" applyNumberFormat="1" applyFont="1" applyFill="1" applyBorder="1" applyAlignment="1"/>
    <xf numFmtId="0" fontId="135" fillId="0" borderId="0" xfId="205" applyFont="1" applyBorder="1" applyAlignment="1">
      <alignment horizontal="center" wrapText="1"/>
    </xf>
    <xf numFmtId="10" fontId="133" fillId="0" borderId="4" xfId="206" applyNumberFormat="1" applyFont="1" applyBorder="1" applyAlignment="1">
      <alignment horizontal="center" vertical="center" wrapText="1"/>
    </xf>
    <xf numFmtId="41" fontId="68" fillId="0" borderId="18" xfId="8" applyNumberFormat="1" applyFont="1" applyFill="1" applyBorder="1"/>
    <xf numFmtId="41" fontId="10" fillId="0" borderId="44" xfId="8" applyNumberFormat="1" applyFont="1" applyFill="1" applyBorder="1"/>
    <xf numFmtId="0" fontId="68" fillId="15" borderId="0" xfId="205" quotePrefix="1" applyFont="1" applyFill="1" applyAlignment="1">
      <alignment vertical="center"/>
    </xf>
    <xf numFmtId="41" fontId="10" fillId="0" borderId="63" xfId="8" applyNumberFormat="1" applyFont="1" applyFill="1" applyBorder="1"/>
    <xf numFmtId="41" fontId="10" fillId="0" borderId="46" xfId="8" applyNumberFormat="1" applyFont="1" applyFill="1" applyBorder="1"/>
    <xf numFmtId="0" fontId="18" fillId="0" borderId="66" xfId="207" applyFont="1" applyFill="1" applyBorder="1" applyAlignment="1" applyProtection="1">
      <alignment horizontal="left"/>
      <protection locked="0"/>
    </xf>
    <xf numFmtId="41" fontId="18" fillId="0" borderId="63" xfId="204" applyNumberFormat="1" applyFont="1" applyBorder="1" applyAlignment="1">
      <alignment horizontal="right"/>
    </xf>
    <xf numFmtId="43" fontId="18" fillId="0" borderId="14" xfId="8" applyFont="1" applyFill="1" applyBorder="1" applyAlignment="1">
      <alignment horizontal="center"/>
    </xf>
    <xf numFmtId="171" fontId="18" fillId="0" borderId="9" xfId="8" applyNumberFormat="1" applyFont="1" applyFill="1" applyBorder="1" applyAlignment="1">
      <alignment vertical="center"/>
    </xf>
    <xf numFmtId="43" fontId="18" fillId="0" borderId="12" xfId="8" applyFont="1" applyFill="1" applyBorder="1" applyAlignment="1">
      <alignment horizontal="center"/>
    </xf>
    <xf numFmtId="171" fontId="18" fillId="0" borderId="18" xfId="8" applyNumberFormat="1" applyFont="1" applyFill="1" applyBorder="1" applyAlignment="1">
      <alignment vertical="center"/>
    </xf>
    <xf numFmtId="41" fontId="10" fillId="0" borderId="56" xfId="8" applyNumberFormat="1" applyFont="1" applyFill="1" applyBorder="1"/>
    <xf numFmtId="0" fontId="8" fillId="0" borderId="0" xfId="37" applyFont="1" applyFill="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38" fontId="8" fillId="0" borderId="0" xfId="37" applyNumberFormat="1" applyFont="1" applyFill="1" applyBorder="1" applyAlignment="1" applyProtection="1">
      <alignment vertical="top"/>
      <protection hidden="1"/>
    </xf>
    <xf numFmtId="3" fontId="5" fillId="0" borderId="0" xfId="35" applyNumberFormat="1" applyFont="1" applyFill="1" applyAlignment="1">
      <alignment horizontal="center" vertical="top"/>
    </xf>
    <xf numFmtId="0" fontId="8" fillId="0" borderId="0" xfId="37" applyFont="1" applyFill="1" applyBorder="1" applyAlignment="1" applyProtection="1">
      <alignment horizontal="center" vertical="top"/>
      <protection hidden="1"/>
    </xf>
    <xf numFmtId="0" fontId="5" fillId="0" borderId="0" xfId="37" applyFont="1" applyFill="1" applyBorder="1" applyAlignment="1" applyProtection="1">
      <alignment horizontal="center" vertical="top"/>
      <protection hidden="1"/>
    </xf>
    <xf numFmtId="185" fontId="8" fillId="0" borderId="0" xfId="37" applyNumberFormat="1" applyFont="1" applyFill="1" applyBorder="1" applyAlignment="1" applyProtection="1">
      <alignment vertical="top"/>
      <protection hidden="1"/>
    </xf>
    <xf numFmtId="0" fontId="5" fillId="0" borderId="0" xfId="37" applyFont="1" applyFill="1" applyBorder="1" applyAlignment="1" applyProtection="1">
      <alignment horizontal="right" vertical="top"/>
      <protection hidden="1"/>
    </xf>
    <xf numFmtId="185" fontId="5" fillId="0" borderId="0" xfId="37" applyNumberFormat="1" applyFont="1" applyFill="1" applyBorder="1" applyAlignment="1" applyProtection="1">
      <alignment vertical="top"/>
      <protection hidden="1"/>
    </xf>
    <xf numFmtId="185" fontId="5" fillId="0" borderId="0" xfId="8" applyNumberFormat="1" applyFont="1" applyFill="1" applyBorder="1" applyAlignment="1" applyProtection="1">
      <alignment vertical="top"/>
      <protection hidden="1"/>
    </xf>
    <xf numFmtId="185" fontId="7" fillId="0" borderId="0" xfId="37" applyNumberFormat="1" applyFont="1" applyFill="1" applyBorder="1" applyAlignment="1" applyProtection="1">
      <alignment vertical="top"/>
      <protection hidden="1"/>
    </xf>
    <xf numFmtId="185" fontId="73" fillId="0" borderId="0" xfId="37" applyNumberFormat="1" applyFont="1" applyFill="1" applyBorder="1" applyAlignment="1" applyProtection="1">
      <alignment horizontal="center" vertical="top"/>
      <protection hidden="1"/>
    </xf>
    <xf numFmtId="185" fontId="76" fillId="0" borderId="0" xfId="37" applyNumberFormat="1" applyFont="1" applyFill="1" applyBorder="1" applyAlignment="1" applyProtection="1">
      <alignment horizontal="center" vertical="top"/>
      <protection hidden="1"/>
    </xf>
    <xf numFmtId="38" fontId="5" fillId="0" borderId="0" xfId="37" applyNumberFormat="1" applyFont="1" applyFill="1" applyBorder="1" applyAlignment="1" applyProtection="1">
      <alignment horizontal="right" vertical="top"/>
      <protection hidden="1"/>
    </xf>
    <xf numFmtId="0" fontId="7" fillId="13" borderId="0" xfId="35" applyNumberFormat="1" applyFont="1" applyFill="1" applyAlignment="1">
      <alignment horizontal="left" vertical="center" wrapText="1"/>
    </xf>
    <xf numFmtId="0" fontId="8" fillId="12" borderId="0" xfId="35" applyNumberFormat="1" applyFont="1" applyFill="1" applyBorder="1" applyAlignment="1">
      <alignment horizontal="left" vertical="top"/>
    </xf>
    <xf numFmtId="0" fontId="10" fillId="12" borderId="15" xfId="35" applyNumberFormat="1" applyFont="1" applyFill="1" applyBorder="1" applyAlignment="1">
      <alignment vertical="center" wrapText="1"/>
    </xf>
    <xf numFmtId="0" fontId="8" fillId="12" borderId="0" xfId="35" applyNumberFormat="1" applyFont="1" applyFill="1" applyBorder="1" applyAlignment="1">
      <alignment horizontal="center" vertical="center"/>
    </xf>
    <xf numFmtId="0" fontId="8" fillId="12" borderId="0" xfId="80" applyFont="1" applyFill="1" applyBorder="1" applyAlignment="1">
      <alignment horizontal="center" vertical="center"/>
    </xf>
    <xf numFmtId="0" fontId="15" fillId="12" borderId="0" xfId="39" applyNumberFormat="1" applyFont="1" applyFill="1" applyBorder="1" applyAlignment="1">
      <alignment horizontal="center" vertical="center"/>
    </xf>
    <xf numFmtId="0" fontId="8" fillId="12" borderId="0" xfId="38" applyNumberFormat="1" applyFont="1" applyFill="1" applyBorder="1" applyAlignment="1">
      <alignment horizontal="center" vertical="center"/>
    </xf>
    <xf numFmtId="3" fontId="8" fillId="12" borderId="0" xfId="38" applyNumberFormat="1" applyFont="1" applyFill="1" applyBorder="1" applyAlignment="1">
      <alignment horizontal="center" vertical="center" shrinkToFit="1"/>
    </xf>
    <xf numFmtId="37" fontId="8" fillId="12" borderId="0" xfId="35" applyNumberFormat="1" applyFont="1" applyFill="1" applyBorder="1" applyAlignment="1">
      <alignment horizontal="center" vertical="center"/>
    </xf>
    <xf numFmtId="37" fontId="8" fillId="13" borderId="0" xfId="35" applyNumberFormat="1" applyFont="1" applyFill="1" applyBorder="1" applyAlignment="1">
      <alignment vertical="center"/>
    </xf>
    <xf numFmtId="37" fontId="4" fillId="13" borderId="0" xfId="35" applyNumberFormat="1" applyFont="1" applyFill="1" applyAlignment="1">
      <alignment vertical="center"/>
    </xf>
    <xf numFmtId="38" fontId="4" fillId="13" borderId="0" xfId="35" applyNumberFormat="1" applyFont="1" applyFill="1" applyAlignment="1">
      <alignment vertical="center"/>
    </xf>
    <xf numFmtId="0" fontId="4" fillId="0" borderId="0" xfId="35" applyNumberFormat="1" applyFont="1" applyFill="1" applyBorder="1" applyAlignment="1">
      <alignment vertical="center"/>
    </xf>
    <xf numFmtId="3" fontId="22" fillId="0" borderId="0" xfId="35" applyNumberFormat="1" applyFont="1" applyFill="1" applyBorder="1" applyAlignment="1">
      <alignment vertical="center" shrinkToFit="1"/>
    </xf>
    <xf numFmtId="3" fontId="4" fillId="0" borderId="0" xfId="38" applyNumberFormat="1" applyFont="1" applyFill="1" applyBorder="1" applyAlignment="1">
      <alignment vertical="center" shrinkToFit="1"/>
    </xf>
    <xf numFmtId="3" fontId="7" fillId="0" borderId="0" xfId="35" applyNumberFormat="1" applyFont="1" applyFill="1" applyBorder="1" applyAlignment="1">
      <alignment vertical="center" shrinkToFit="1"/>
    </xf>
    <xf numFmtId="41" fontId="4" fillId="0" borderId="0" xfId="38" applyNumberFormat="1" applyFont="1" applyFill="1" applyBorder="1" applyAlignment="1">
      <alignment vertical="center" shrinkToFit="1"/>
    </xf>
    <xf numFmtId="0" fontId="19" fillId="0" borderId="0" xfId="35" applyNumberFormat="1" applyFont="1" applyFill="1" applyAlignment="1">
      <alignment horizontal="center" vertical="center"/>
    </xf>
    <xf numFmtId="0" fontId="120" fillId="0" borderId="0" xfId="39" applyNumberFormat="1" applyFont="1" applyFill="1" applyAlignment="1">
      <alignment vertical="center"/>
    </xf>
    <xf numFmtId="0" fontId="19" fillId="0" borderId="0" xfId="38" applyNumberFormat="1" applyFont="1" applyFill="1" applyAlignment="1">
      <alignment vertical="center"/>
    </xf>
    <xf numFmtId="0" fontId="19" fillId="0" borderId="0" xfId="35" applyNumberFormat="1" applyFont="1" applyFill="1" applyAlignment="1">
      <alignment vertical="center"/>
    </xf>
    <xf numFmtId="38" fontId="4" fillId="0" borderId="0" xfId="35" applyNumberFormat="1" applyFont="1" applyFill="1" applyBorder="1" applyAlignment="1">
      <alignment vertical="center"/>
    </xf>
    <xf numFmtId="0" fontId="4" fillId="0" borderId="0" xfId="35" applyNumberFormat="1" applyFont="1" applyFill="1" applyBorder="1" applyAlignment="1">
      <alignment vertical="center"/>
    </xf>
    <xf numFmtId="41" fontId="4" fillId="0" borderId="0" xfId="35" applyNumberFormat="1" applyFont="1" applyFill="1" applyAlignment="1">
      <alignment vertical="center"/>
    </xf>
    <xf numFmtId="185" fontId="7" fillId="0" borderId="0" xfId="37" applyNumberFormat="1" applyFont="1" applyFill="1" applyBorder="1" applyAlignment="1" applyProtection="1">
      <alignment vertical="top"/>
      <protection hidden="1"/>
    </xf>
    <xf numFmtId="41" fontId="4" fillId="0" borderId="0" xfId="38" applyNumberFormat="1" applyFont="1" applyFill="1" applyBorder="1" applyAlignment="1">
      <alignment vertical="center" shrinkToFit="1"/>
    </xf>
    <xf numFmtId="3" fontId="7" fillId="0" borderId="0" xfId="38" applyNumberFormat="1" applyFont="1" applyFill="1" applyBorder="1" applyAlignment="1">
      <alignment vertical="center" shrinkToFit="1"/>
    </xf>
    <xf numFmtId="3" fontId="4" fillId="0" borderId="0" xfId="38" applyNumberFormat="1" applyFont="1" applyFill="1" applyBorder="1" applyAlignment="1">
      <alignment vertical="center" shrinkToFit="1"/>
    </xf>
    <xf numFmtId="3" fontId="22" fillId="0" borderId="0" xfId="38" applyNumberFormat="1" applyFont="1" applyFill="1" applyBorder="1" applyAlignment="1">
      <alignment vertical="center" shrinkToFit="1"/>
    </xf>
    <xf numFmtId="3" fontId="7" fillId="0" borderId="0" xfId="35" applyNumberFormat="1" applyFont="1" applyFill="1" applyBorder="1" applyAlignment="1">
      <alignment vertical="center" shrinkToFit="1"/>
    </xf>
    <xf numFmtId="37" fontId="7" fillId="0" borderId="0" xfId="35" applyNumberFormat="1" applyFont="1" applyFill="1" applyAlignment="1">
      <alignment vertical="center"/>
    </xf>
    <xf numFmtId="3" fontId="7" fillId="0" borderId="0" xfId="35" applyNumberFormat="1" applyFont="1" applyFill="1" applyBorder="1" applyAlignment="1">
      <alignment horizontal="right" vertical="center"/>
    </xf>
    <xf numFmtId="3" fontId="4" fillId="0" borderId="0" xfId="35" applyNumberFormat="1" applyFont="1" applyFill="1" applyAlignment="1">
      <alignment horizontal="right" vertical="center"/>
    </xf>
    <xf numFmtId="37" fontId="7" fillId="0" borderId="0" xfId="38" applyNumberFormat="1" applyFont="1" applyFill="1" applyBorder="1" applyAlignment="1">
      <alignment vertical="center"/>
    </xf>
    <xf numFmtId="37" fontId="7" fillId="0" borderId="0" xfId="38" applyNumberFormat="1" applyFont="1" applyFill="1" applyBorder="1" applyAlignment="1">
      <alignment vertical="center" shrinkToFit="1"/>
    </xf>
    <xf numFmtId="41" fontId="7" fillId="0" borderId="0" xfId="38" applyNumberFormat="1" applyFont="1" applyFill="1" applyBorder="1" applyAlignment="1">
      <alignment vertical="center" shrinkToFit="1"/>
    </xf>
    <xf numFmtId="41" fontId="7" fillId="0" borderId="0" xfId="35" applyNumberFormat="1" applyFont="1" applyFill="1" applyBorder="1" applyAlignment="1">
      <alignment vertical="center"/>
    </xf>
    <xf numFmtId="171" fontId="8" fillId="0" borderId="0" xfId="8" applyNumberFormat="1" applyFont="1" applyFill="1" applyBorder="1" applyAlignment="1">
      <alignment vertical="center"/>
    </xf>
    <xf numFmtId="38" fontId="4" fillId="0" borderId="0" xfId="35" applyNumberFormat="1" applyFont="1" applyFill="1" applyAlignment="1">
      <alignment horizontal="right" vertical="center"/>
    </xf>
    <xf numFmtId="41" fontId="4" fillId="0" borderId="13" xfId="35" applyNumberFormat="1" applyFont="1" applyFill="1" applyBorder="1" applyAlignment="1">
      <alignment horizontal="right" vertical="center"/>
    </xf>
    <xf numFmtId="41" fontId="4" fillId="0" borderId="8" xfId="35" applyNumberFormat="1" applyFont="1" applyFill="1" applyBorder="1" applyAlignment="1">
      <alignment horizontal="right" vertical="center"/>
    </xf>
    <xf numFmtId="41" fontId="8" fillId="0" borderId="24" xfId="35" applyNumberFormat="1" applyFont="1" applyFill="1" applyBorder="1" applyAlignment="1">
      <alignment horizontal="right" vertical="center"/>
    </xf>
    <xf numFmtId="37" fontId="4" fillId="0" borderId="0" xfId="35" applyNumberFormat="1" applyFont="1" applyFill="1" applyAlignment="1">
      <alignment horizontal="right" vertical="center"/>
    </xf>
    <xf numFmtId="0" fontId="8" fillId="0" borderId="0" xfId="35" quotePrefix="1" applyNumberFormat="1" applyFont="1" applyFill="1" applyBorder="1" applyAlignment="1">
      <alignment horizontal="center" vertical="center" wrapText="1"/>
    </xf>
    <xf numFmtId="3" fontId="8" fillId="0" borderId="68" xfId="37" applyNumberFormat="1" applyFont="1" applyFill="1" applyBorder="1" applyAlignment="1" applyProtection="1">
      <alignment horizontal="center" vertical="center" wrapText="1"/>
      <protection hidden="1"/>
    </xf>
    <xf numFmtId="0" fontId="41" fillId="0" borderId="0" xfId="35" applyNumberFormat="1" applyFont="1" applyFill="1" applyAlignment="1">
      <alignment horizontal="left" vertical="top"/>
    </xf>
    <xf numFmtId="0" fontId="4" fillId="0" borderId="0" xfId="35" applyNumberFormat="1" applyFont="1" applyFill="1" applyAlignment="1">
      <alignment horizontal="right" vertical="center" wrapText="1"/>
    </xf>
    <xf numFmtId="0" fontId="4" fillId="0" borderId="0" xfId="35" applyNumberFormat="1" applyFont="1" applyFill="1" applyBorder="1" applyAlignment="1">
      <alignment horizontal="right" vertical="center"/>
    </xf>
    <xf numFmtId="0" fontId="4" fillId="0" borderId="0" xfId="35" applyNumberFormat="1" applyFont="1" applyFill="1" applyBorder="1" applyAlignment="1">
      <alignment vertical="center"/>
    </xf>
    <xf numFmtId="0" fontId="4" fillId="0" borderId="0" xfId="35" applyNumberFormat="1" applyFont="1" applyFill="1" applyBorder="1" applyAlignment="1">
      <alignment horizontal="right" vertical="top"/>
    </xf>
    <xf numFmtId="3" fontId="4" fillId="0" borderId="0" xfId="35" applyNumberFormat="1" applyFont="1" applyFill="1" applyBorder="1" applyAlignment="1">
      <alignment horizontal="right" vertical="center"/>
    </xf>
    <xf numFmtId="0" fontId="4" fillId="0" borderId="0" xfId="35" applyNumberFormat="1" applyFont="1" applyFill="1" applyAlignment="1">
      <alignment horizontal="center" vertical="center"/>
    </xf>
    <xf numFmtId="0" fontId="4" fillId="0" borderId="0" xfId="35" quotePrefix="1" applyNumberFormat="1" applyFont="1" applyFill="1" applyBorder="1" applyAlignment="1">
      <alignment vertical="center" wrapText="1"/>
    </xf>
    <xf numFmtId="38" fontId="4" fillId="0" borderId="0" xfId="35" applyNumberFormat="1" applyFont="1" applyFill="1" applyBorder="1" applyAlignment="1">
      <alignment vertical="center"/>
    </xf>
    <xf numFmtId="41" fontId="4" fillId="0" borderId="48" xfId="38" applyNumberFormat="1" applyFont="1" applyFill="1" applyBorder="1" applyAlignment="1">
      <alignment horizontal="right" vertical="center" wrapText="1" shrinkToFit="1"/>
    </xf>
    <xf numFmtId="41" fontId="8" fillId="0" borderId="72" xfId="38" applyNumberFormat="1" applyFont="1" applyFill="1" applyBorder="1" applyAlignment="1">
      <alignment horizontal="center" vertical="center" wrapText="1"/>
    </xf>
    <xf numFmtId="171" fontId="4" fillId="0" borderId="48" xfId="8" applyNumberFormat="1" applyFont="1" applyFill="1" applyBorder="1" applyAlignment="1">
      <alignment horizontal="right" vertical="center" wrapText="1"/>
    </xf>
    <xf numFmtId="0" fontId="8" fillId="0" borderId="0" xfId="35" applyNumberFormat="1" applyFont="1" applyFill="1" applyBorder="1" applyAlignment="1">
      <alignment horizontal="center" vertical="center"/>
    </xf>
    <xf numFmtId="171" fontId="9" fillId="0" borderId="0" xfId="8" applyNumberFormat="1" applyFont="1" applyFill="1" applyAlignment="1">
      <alignment vertical="center"/>
    </xf>
    <xf numFmtId="41" fontId="40" fillId="0" borderId="0" xfId="38" applyNumberFormat="1" applyFont="1" applyFill="1" applyBorder="1" applyAlignment="1">
      <alignment horizontal="right" vertical="center"/>
    </xf>
    <xf numFmtId="37" fontId="4" fillId="0" borderId="75" xfId="38" applyNumberFormat="1" applyFont="1" applyFill="1" applyBorder="1" applyAlignment="1">
      <alignment vertical="center" wrapText="1" shrinkToFit="1"/>
    </xf>
    <xf numFmtId="0" fontId="4" fillId="0" borderId="68" xfId="83" applyNumberFormat="1" applyFont="1" applyFill="1" applyBorder="1" applyAlignment="1" applyProtection="1">
      <alignment vertical="center"/>
      <protection hidden="1"/>
    </xf>
    <xf numFmtId="0" fontId="8" fillId="0" borderId="86" xfId="38" applyNumberFormat="1" applyFont="1" applyFill="1" applyBorder="1" applyAlignment="1">
      <alignment horizontal="center" vertical="center" wrapText="1"/>
    </xf>
    <xf numFmtId="186" fontId="8" fillId="0" borderId="52" xfId="35" applyNumberFormat="1" applyFont="1" applyFill="1" applyBorder="1" applyAlignment="1">
      <alignment vertical="center"/>
    </xf>
    <xf numFmtId="37" fontId="8" fillId="0" borderId="53" xfId="38" applyNumberFormat="1" applyFont="1" applyFill="1" applyBorder="1" applyAlignment="1">
      <alignment horizontal="right" vertical="center" wrapText="1" shrinkToFit="1"/>
    </xf>
    <xf numFmtId="41" fontId="8" fillId="0" borderId="53" xfId="38" applyNumberFormat="1" applyFont="1" applyFill="1" applyBorder="1" applyAlignment="1">
      <alignment horizontal="right" vertical="center" wrapText="1" shrinkToFit="1"/>
    </xf>
    <xf numFmtId="37" fontId="7" fillId="0" borderId="51" xfId="38" applyNumberFormat="1" applyFont="1" applyFill="1" applyBorder="1" applyAlignment="1">
      <alignment horizontal="right" vertical="center" wrapText="1" shrinkToFit="1"/>
    </xf>
    <xf numFmtId="37" fontId="8" fillId="0" borderId="53" xfId="38" applyNumberFormat="1" applyFont="1" applyFill="1" applyBorder="1" applyAlignment="1">
      <alignment horizontal="right" vertical="center" wrapText="1"/>
    </xf>
    <xf numFmtId="37" fontId="8" fillId="0" borderId="50" xfId="38" applyNumberFormat="1" applyFont="1" applyFill="1" applyBorder="1" applyAlignment="1">
      <alignment horizontal="right" vertical="center" wrapText="1" shrinkToFit="1"/>
    </xf>
    <xf numFmtId="3" fontId="4" fillId="0" borderId="0" xfId="82" applyNumberFormat="1" applyFont="1" applyFill="1" applyBorder="1" applyAlignment="1">
      <alignment vertical="top"/>
    </xf>
    <xf numFmtId="171" fontId="4" fillId="0" borderId="51" xfId="8" applyNumberFormat="1" applyFont="1" applyFill="1" applyBorder="1" applyAlignment="1">
      <alignment horizontal="right" wrapText="1" shrinkToFit="1"/>
    </xf>
    <xf numFmtId="171" fontId="8" fillId="0" borderId="53" xfId="8" applyNumberFormat="1" applyFont="1" applyFill="1" applyBorder="1" applyAlignment="1">
      <alignment horizontal="right" vertical="center" wrapText="1"/>
    </xf>
    <xf numFmtId="0" fontId="8" fillId="0" borderId="0" xfId="37" applyFont="1" applyFill="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38" fontId="5" fillId="0" borderId="0" xfId="37" applyNumberFormat="1" applyFont="1" applyFill="1" applyBorder="1" applyAlignment="1" applyProtection="1">
      <alignment horizontal="right" vertical="top"/>
      <protection hidden="1"/>
    </xf>
    <xf numFmtId="38" fontId="8" fillId="0" borderId="0" xfId="37" applyNumberFormat="1" applyFont="1" applyFill="1" applyBorder="1" applyAlignment="1" applyProtection="1">
      <alignment horizontal="right"/>
      <protection hidden="1"/>
    </xf>
    <xf numFmtId="0" fontId="8" fillId="0" borderId="0" xfId="35" applyNumberFormat="1" applyFont="1" applyFill="1" applyAlignment="1">
      <alignment vertical="top"/>
    </xf>
    <xf numFmtId="0" fontId="8" fillId="0" borderId="0" xfId="35" applyNumberFormat="1" applyFont="1" applyFill="1" applyBorder="1" applyAlignment="1">
      <alignment vertical="top"/>
    </xf>
    <xf numFmtId="0" fontId="4" fillId="0" borderId="0" xfId="35" applyNumberFormat="1" applyFont="1" applyFill="1" applyBorder="1" applyAlignment="1">
      <alignment vertical="top"/>
    </xf>
    <xf numFmtId="0" fontId="4" fillId="0" borderId="0" xfId="35" applyNumberFormat="1" applyFont="1" applyFill="1" applyAlignment="1">
      <alignment vertical="top"/>
    </xf>
    <xf numFmtId="0" fontId="8" fillId="0" borderId="0" xfId="35" applyNumberFormat="1" applyFont="1" applyFill="1" applyBorder="1" applyAlignment="1">
      <alignment horizontal="center" vertical="top"/>
    </xf>
    <xf numFmtId="184" fontId="8" fillId="0" borderId="0" xfId="35" applyNumberFormat="1" applyFont="1" applyFill="1" applyAlignment="1">
      <alignment vertical="top"/>
    </xf>
    <xf numFmtId="184" fontId="8" fillId="0" borderId="0" xfId="35" applyNumberFormat="1" applyFont="1" applyFill="1" applyBorder="1" applyAlignment="1">
      <alignment horizontal="right" vertical="top"/>
    </xf>
    <xf numFmtId="3" fontId="8" fillId="0" borderId="0" xfId="37" applyNumberFormat="1" applyFont="1" applyFill="1" applyBorder="1" applyAlignment="1" applyProtection="1">
      <alignment wrapText="1"/>
      <protection hidden="1"/>
    </xf>
    <xf numFmtId="3" fontId="4" fillId="0" borderId="0" xfId="35" applyNumberFormat="1" applyFont="1" applyFill="1" applyAlignment="1">
      <alignment vertical="center"/>
    </xf>
    <xf numFmtId="43" fontId="9" fillId="0" borderId="0" xfId="8" applyFont="1" applyFill="1" applyAlignment="1">
      <alignment vertical="center"/>
    </xf>
    <xf numFmtId="0" fontId="8" fillId="12" borderId="0" xfId="35" applyNumberFormat="1" applyFont="1" applyFill="1" applyAlignment="1">
      <alignment vertical="top"/>
    </xf>
    <xf numFmtId="0" fontId="5" fillId="0" borderId="68" xfId="37" applyFont="1" applyFill="1" applyBorder="1" applyAlignment="1" applyProtection="1">
      <alignment vertical="top"/>
      <protection hidden="1"/>
    </xf>
    <xf numFmtId="0" fontId="0" fillId="0" borderId="68" xfId="0" applyBorder="1"/>
    <xf numFmtId="184" fontId="8" fillId="0" borderId="0" xfId="35" applyNumberFormat="1" applyFont="1" applyFill="1" applyBorder="1" applyAlignment="1">
      <alignment horizontal="center" vertical="top"/>
    </xf>
    <xf numFmtId="184" fontId="4" fillId="0" borderId="0" xfId="35" applyNumberFormat="1" applyFont="1" applyFill="1" applyBorder="1" applyAlignment="1">
      <alignment horizontal="right" vertical="top"/>
    </xf>
    <xf numFmtId="0" fontId="0" fillId="0" borderId="0" xfId="0" applyBorder="1"/>
    <xf numFmtId="3" fontId="8" fillId="0" borderId="0" xfId="37" applyNumberFormat="1" applyFont="1" applyFill="1" applyBorder="1" applyAlignment="1" applyProtection="1">
      <protection hidden="1"/>
    </xf>
    <xf numFmtId="184" fontId="8" fillId="0" borderId="0" xfId="35" applyNumberFormat="1" applyFont="1" applyFill="1" applyBorder="1" applyAlignment="1">
      <alignment vertical="top"/>
    </xf>
    <xf numFmtId="0" fontId="8" fillId="0" borderId="0" xfId="0" applyFont="1" applyBorder="1"/>
    <xf numFmtId="184" fontId="4" fillId="0" borderId="0" xfId="35" applyNumberFormat="1" applyFont="1" applyFill="1" applyBorder="1" applyAlignment="1">
      <alignment vertical="top"/>
    </xf>
    <xf numFmtId="0" fontId="4" fillId="0" borderId="0" xfId="35" quotePrefix="1" applyNumberFormat="1" applyFont="1" applyFill="1" applyBorder="1" applyAlignment="1">
      <alignment vertical="center"/>
    </xf>
    <xf numFmtId="0" fontId="7" fillId="0" borderId="0" xfId="0" applyFont="1" applyBorder="1"/>
    <xf numFmtId="41" fontId="0" fillId="0" borderId="0" xfId="0" applyNumberFormat="1"/>
    <xf numFmtId="0" fontId="4" fillId="0" borderId="0" xfId="35" applyNumberFormat="1" applyFont="1" applyFill="1" applyBorder="1" applyAlignment="1">
      <alignment horizontal="right" vertical="center" wrapText="1"/>
    </xf>
    <xf numFmtId="0" fontId="0" fillId="0" borderId="0" xfId="0"/>
    <xf numFmtId="171" fontId="0" fillId="0" borderId="0" xfId="8" applyNumberFormat="1" applyFont="1"/>
    <xf numFmtId="0" fontId="8" fillId="0" borderId="0" xfId="35" applyNumberFormat="1" applyFont="1" applyFill="1" applyBorder="1" applyAlignment="1">
      <alignment horizontal="center" vertical="center"/>
    </xf>
    <xf numFmtId="0" fontId="41" fillId="0" borderId="0" xfId="35" applyNumberFormat="1" applyFont="1" applyFill="1" applyAlignment="1">
      <alignment vertical="center"/>
    </xf>
    <xf numFmtId="0" fontId="41" fillId="0" borderId="0" xfId="35" applyNumberFormat="1" applyFont="1" applyFill="1" applyAlignment="1">
      <alignment horizontal="center" vertical="center"/>
    </xf>
    <xf numFmtId="0" fontId="40" fillId="0" borderId="0" xfId="35" applyNumberFormat="1" applyFont="1" applyFill="1" applyAlignment="1">
      <alignment vertical="center"/>
    </xf>
    <xf numFmtId="0" fontId="8" fillId="0" borderId="68" xfId="83" applyNumberFormat="1" applyFont="1" applyFill="1" applyBorder="1" applyAlignment="1" applyProtection="1">
      <alignment vertical="center"/>
      <protection hidden="1"/>
    </xf>
    <xf numFmtId="0" fontId="4" fillId="0" borderId="68" xfId="83" applyNumberFormat="1" applyFont="1" applyFill="1" applyBorder="1" applyAlignment="1" applyProtection="1">
      <alignment horizontal="right" vertical="center"/>
      <protection hidden="1"/>
    </xf>
    <xf numFmtId="41" fontId="4" fillId="0" borderId="68" xfId="83" applyNumberFormat="1" applyFont="1" applyFill="1" applyBorder="1" applyAlignment="1" applyProtection="1">
      <alignment horizontal="right" vertical="center"/>
      <protection hidden="1"/>
    </xf>
    <xf numFmtId="0" fontId="8" fillId="0" borderId="0" xfId="35" applyNumberFormat="1" applyFont="1" applyFill="1" applyBorder="1" applyAlignment="1">
      <alignment horizontal="right" vertical="center"/>
    </xf>
    <xf numFmtId="0" fontId="8" fillId="0" borderId="0" xfId="0" applyFont="1" applyBorder="1" applyAlignment="1">
      <alignment horizontal="center" vertical="center" wrapText="1"/>
    </xf>
    <xf numFmtId="41" fontId="8" fillId="0" borderId="0" xfId="38" applyNumberFormat="1" applyFont="1" applyFill="1" applyBorder="1" applyAlignment="1">
      <alignment horizontal="center" vertical="center" wrapText="1"/>
    </xf>
    <xf numFmtId="186" fontId="4" fillId="0" borderId="0" xfId="35" applyNumberFormat="1" applyFont="1" applyFill="1" applyBorder="1" applyAlignment="1">
      <alignment vertical="top"/>
    </xf>
    <xf numFmtId="37" fontId="4" fillId="0" borderId="0" xfId="38" applyNumberFormat="1" applyFont="1" applyFill="1" applyBorder="1" applyAlignment="1">
      <alignment horizontal="right" vertical="center" wrapText="1" shrinkToFit="1"/>
    </xf>
    <xf numFmtId="41" fontId="4" fillId="0" borderId="0" xfId="38" applyNumberFormat="1" applyFont="1" applyFill="1" applyBorder="1" applyAlignment="1">
      <alignment horizontal="right" vertical="center" wrapText="1" shrinkToFit="1"/>
    </xf>
    <xf numFmtId="0" fontId="8" fillId="0" borderId="0" xfId="83" applyNumberFormat="1" applyFont="1" applyFill="1" applyBorder="1" applyAlignment="1" applyProtection="1">
      <alignment horizontal="left" vertical="center"/>
      <protection hidden="1"/>
    </xf>
    <xf numFmtId="0" fontId="4" fillId="0" borderId="68" xfId="83" applyNumberFormat="1" applyFont="1" applyFill="1" applyBorder="1" applyAlignment="1" applyProtection="1">
      <alignment horizontal="left" vertical="center"/>
      <protection hidden="1"/>
    </xf>
    <xf numFmtId="0" fontId="0" fillId="0" borderId="0" xfId="0" applyAlignment="1">
      <alignment horizontal="left"/>
    </xf>
    <xf numFmtId="41" fontId="7" fillId="0" borderId="0" xfId="38" applyNumberFormat="1" applyFont="1" applyFill="1" applyBorder="1" applyAlignment="1">
      <alignment horizontal="right" vertical="center" wrapText="1" shrinkToFit="1"/>
    </xf>
    <xf numFmtId="0" fontId="4" fillId="0" borderId="0" xfId="0" applyFont="1" applyFill="1" applyAlignment="1">
      <alignment vertical="center"/>
    </xf>
    <xf numFmtId="171" fontId="0" fillId="0" borderId="0" xfId="0" applyNumberFormat="1"/>
    <xf numFmtId="0" fontId="8" fillId="0" borderId="0" xfId="37" applyFont="1" applyFill="1" applyBorder="1" applyAlignment="1" applyProtection="1">
      <alignment vertical="top"/>
      <protection hidden="1"/>
    </xf>
    <xf numFmtId="0" fontId="5" fillId="0" borderId="0" xfId="37" applyFont="1" applyBorder="1" applyAlignment="1" applyProtection="1">
      <alignment vertical="top"/>
      <protection hidden="1"/>
    </xf>
    <xf numFmtId="0" fontId="5" fillId="0" borderId="0" xfId="37" applyNumberFormat="1" applyFont="1" applyFill="1" applyBorder="1" applyAlignment="1" applyProtection="1">
      <alignment horizontal="center" vertical="top" wrapText="1"/>
      <protection hidden="1"/>
    </xf>
    <xf numFmtId="0" fontId="8" fillId="0" borderId="0" xfId="37" applyNumberFormat="1" applyFont="1" applyFill="1" applyBorder="1" applyAlignment="1" applyProtection="1">
      <alignment horizontal="center" vertical="top" wrapText="1"/>
      <protection hidden="1"/>
    </xf>
    <xf numFmtId="3" fontId="8" fillId="0" borderId="0" xfId="37" applyNumberFormat="1" applyFont="1" applyFill="1" applyBorder="1" applyAlignment="1" applyProtection="1">
      <alignment horizontal="center" vertical="top" wrapText="1"/>
      <protection hidden="1"/>
    </xf>
    <xf numFmtId="49" fontId="8" fillId="0" borderId="0" xfId="37" applyNumberFormat="1" applyFont="1" applyFill="1" applyBorder="1" applyAlignment="1" applyProtection="1">
      <alignment horizontal="center" vertical="top"/>
      <protection hidden="1"/>
    </xf>
    <xf numFmtId="0" fontId="5" fillId="0" borderId="0" xfId="37" applyFont="1" applyFill="1" applyBorder="1" applyAlignment="1" applyProtection="1">
      <alignment horizontal="center" vertical="top"/>
      <protection hidden="1"/>
    </xf>
    <xf numFmtId="0" fontId="8" fillId="0" borderId="0" xfId="37" applyFont="1" applyFill="1" applyBorder="1" applyAlignment="1" applyProtection="1">
      <alignment horizontal="left" wrapText="1"/>
      <protection hidden="1"/>
    </xf>
    <xf numFmtId="0" fontId="8" fillId="0" borderId="0" xfId="37" applyFont="1" applyFill="1" applyBorder="1" applyAlignment="1" applyProtection="1">
      <alignment horizontal="center" vertical="top" wrapText="1"/>
      <protection hidden="1"/>
    </xf>
    <xf numFmtId="0" fontId="8" fillId="0" borderId="0" xfId="37" applyFont="1" applyFill="1" applyBorder="1" applyAlignment="1" applyProtection="1">
      <alignment horizontal="center" vertical="top"/>
      <protection hidden="1"/>
    </xf>
    <xf numFmtId="0" fontId="5" fillId="0" borderId="0" xfId="37" applyFont="1" applyFill="1" applyBorder="1" applyAlignment="1" applyProtection="1">
      <alignment horizontal="center" vertical="top" wrapText="1"/>
      <protection hidden="1"/>
    </xf>
    <xf numFmtId="0" fontId="8" fillId="0" borderId="0" xfId="37" applyNumberFormat="1" applyFont="1" applyFill="1" applyBorder="1" applyAlignment="1" applyProtection="1">
      <alignment horizontal="center" vertical="top"/>
      <protection hidden="1"/>
    </xf>
    <xf numFmtId="0" fontId="5" fillId="0" borderId="0" xfId="37" applyNumberFormat="1" applyFont="1" applyFill="1" applyBorder="1" applyAlignment="1" applyProtection="1">
      <alignment horizontal="center" vertical="top"/>
      <protection hidden="1"/>
    </xf>
    <xf numFmtId="3" fontId="5" fillId="0" borderId="0" xfId="37" applyNumberFormat="1" applyFont="1" applyFill="1" applyBorder="1" applyAlignment="1" applyProtection="1">
      <alignment horizontal="center" vertical="top" wrapText="1"/>
      <protection hidden="1"/>
    </xf>
    <xf numFmtId="3" fontId="8" fillId="0" borderId="8" xfId="37" applyNumberFormat="1" applyFont="1" applyFill="1" applyBorder="1" applyAlignment="1" applyProtection="1">
      <alignment horizontal="center" vertical="center" wrapText="1"/>
      <protection hidden="1"/>
    </xf>
    <xf numFmtId="0" fontId="8" fillId="12" borderId="0" xfId="35" applyNumberFormat="1" applyFont="1" applyFill="1" applyBorder="1" applyAlignment="1">
      <alignment vertical="top"/>
    </xf>
    <xf numFmtId="0" fontId="8" fillId="0" borderId="0" xfId="0" applyFont="1"/>
    <xf numFmtId="0" fontId="0" fillId="0" borderId="0" xfId="0"/>
    <xf numFmtId="0" fontId="8" fillId="0" borderId="0" xfId="0" applyFont="1" applyAlignment="1">
      <alignment horizontal="center"/>
    </xf>
    <xf numFmtId="0" fontId="8" fillId="0" borderId="0" xfId="0" applyFont="1" applyFill="1" applyBorder="1"/>
    <xf numFmtId="0" fontId="0" fillId="0" borderId="0" xfId="0" applyAlignment="1">
      <alignment horizontal="left"/>
    </xf>
    <xf numFmtId="0" fontId="5" fillId="0" borderId="97" xfId="37" applyFont="1" applyFill="1" applyBorder="1" applyAlignment="1" applyProtection="1">
      <alignment vertical="top"/>
      <protection hidden="1"/>
    </xf>
    <xf numFmtId="0" fontId="5" fillId="0" borderId="97" xfId="37" applyFont="1" applyFill="1" applyBorder="1" applyAlignment="1" applyProtection="1">
      <alignment horizontal="center" vertical="top"/>
      <protection hidden="1"/>
    </xf>
    <xf numFmtId="0" fontId="8" fillId="0" borderId="0" xfId="37" applyFont="1" applyFill="1" applyBorder="1" applyAlignment="1" applyProtection="1">
      <alignment horizontal="left" vertical="top" wrapText="1"/>
      <protection hidden="1"/>
    </xf>
    <xf numFmtId="0" fontId="8" fillId="0" borderId="97" xfId="37" applyFont="1" applyFill="1" applyBorder="1" applyAlignment="1" applyProtection="1">
      <alignment horizontal="center" vertical="top"/>
      <protection hidden="1"/>
    </xf>
    <xf numFmtId="0" fontId="8" fillId="0" borderId="0" xfId="37" applyNumberFormat="1" applyFont="1" applyFill="1" applyBorder="1" applyAlignment="1" applyProtection="1">
      <alignment horizontal="left" vertical="top"/>
      <protection hidden="1"/>
    </xf>
    <xf numFmtId="43" fontId="5" fillId="0" borderId="0" xfId="8" applyFont="1" applyFill="1" applyBorder="1" applyAlignment="1" applyProtection="1">
      <alignment horizontal="right" vertical="top"/>
      <protection hidden="1"/>
    </xf>
    <xf numFmtId="0" fontId="41" fillId="0" borderId="0" xfId="35" applyNumberFormat="1" applyFont="1" applyFill="1" applyBorder="1" applyAlignment="1">
      <alignment horizontal="left" vertical="top"/>
    </xf>
    <xf numFmtId="0" fontId="41" fillId="0" borderId="0" xfId="35" applyNumberFormat="1" applyFont="1" applyFill="1" applyAlignment="1">
      <alignment horizontal="left" vertical="center"/>
    </xf>
    <xf numFmtId="171" fontId="0" fillId="0" borderId="0" xfId="8" applyNumberFormat="1" applyFont="1" applyAlignment="1"/>
    <xf numFmtId="171" fontId="41" fillId="0" borderId="0" xfId="8" applyNumberFormat="1" applyFont="1" applyBorder="1"/>
    <xf numFmtId="171" fontId="8" fillId="0" borderId="0" xfId="0" applyNumberFormat="1" applyFont="1" applyBorder="1"/>
    <xf numFmtId="3" fontId="4" fillId="0" borderId="68" xfId="83" applyNumberFormat="1" applyFont="1" applyFill="1" applyBorder="1" applyAlignment="1" applyProtection="1">
      <alignment vertical="center"/>
      <protection hidden="1"/>
    </xf>
    <xf numFmtId="38" fontId="5" fillId="0" borderId="0" xfId="37" applyNumberFormat="1" applyFont="1" applyFill="1" applyBorder="1" applyAlignment="1" applyProtection="1">
      <alignment horizontal="right" vertical="top"/>
      <protection hidden="1"/>
    </xf>
    <xf numFmtId="38" fontId="8" fillId="0" borderId="0" xfId="37" applyNumberFormat="1" applyFont="1" applyFill="1" applyBorder="1" applyAlignment="1" applyProtection="1">
      <alignment horizontal="right"/>
      <protection hidden="1"/>
    </xf>
    <xf numFmtId="0" fontId="8" fillId="0" borderId="0" xfId="37" applyNumberFormat="1" applyFont="1" applyFill="1" applyBorder="1" applyAlignment="1" applyProtection="1">
      <alignment horizontal="left" vertical="top"/>
      <protection hidden="1"/>
    </xf>
    <xf numFmtId="0" fontId="4" fillId="0" borderId="0" xfId="35" applyNumberFormat="1" applyFont="1" applyFill="1" applyBorder="1" applyAlignment="1">
      <alignment vertical="top"/>
    </xf>
    <xf numFmtId="0" fontId="8" fillId="0" borderId="0" xfId="35" applyNumberFormat="1" applyFont="1" applyFill="1" applyAlignment="1">
      <alignment horizontal="center" vertical="top"/>
    </xf>
    <xf numFmtId="0" fontId="8" fillId="0" borderId="0" xfId="35" applyNumberFormat="1" applyFont="1" applyFill="1" applyAlignment="1">
      <alignment vertical="top"/>
    </xf>
    <xf numFmtId="0" fontId="8" fillId="0" borderId="0" xfId="35" applyNumberFormat="1" applyFont="1" applyFill="1" applyBorder="1" applyAlignment="1">
      <alignment vertical="top"/>
    </xf>
    <xf numFmtId="171" fontId="8" fillId="0" borderId="0" xfId="8" applyNumberFormat="1" applyFont="1" applyFill="1" applyBorder="1" applyAlignment="1">
      <alignment vertical="justify" wrapText="1"/>
    </xf>
    <xf numFmtId="0" fontId="8" fillId="0" borderId="0" xfId="35" applyNumberFormat="1" applyFont="1" applyFill="1" applyBorder="1" applyAlignment="1">
      <alignment vertical="justify" wrapText="1"/>
    </xf>
    <xf numFmtId="0" fontId="4" fillId="0" borderId="0" xfId="35" applyNumberFormat="1" applyFont="1" applyFill="1" applyBorder="1" applyAlignment="1">
      <alignment vertical="justify" wrapText="1"/>
    </xf>
    <xf numFmtId="0" fontId="4" fillId="0" borderId="0" xfId="35" applyNumberFormat="1" applyFont="1" applyFill="1" applyAlignment="1">
      <alignment vertical="top"/>
    </xf>
    <xf numFmtId="0" fontId="4" fillId="13" borderId="0" xfId="35" applyNumberFormat="1" applyFont="1" applyFill="1" applyAlignment="1">
      <alignment vertical="top"/>
    </xf>
    <xf numFmtId="0" fontId="0" fillId="0" borderId="0" xfId="0"/>
    <xf numFmtId="0" fontId="8" fillId="13" borderId="0" xfId="35" applyNumberFormat="1" applyFont="1" applyFill="1" applyAlignment="1">
      <alignment vertical="center"/>
    </xf>
    <xf numFmtId="171" fontId="8" fillId="13" borderId="0" xfId="8" applyNumberFormat="1" applyFont="1" applyFill="1" applyAlignment="1">
      <alignment vertical="center"/>
    </xf>
    <xf numFmtId="41" fontId="8" fillId="13" borderId="0" xfId="35" applyNumberFormat="1" applyFont="1" applyFill="1" applyAlignment="1">
      <alignment vertical="center"/>
    </xf>
    <xf numFmtId="171" fontId="0" fillId="0" borderId="0" xfId="0" applyNumberFormat="1"/>
    <xf numFmtId="171" fontId="11" fillId="8" borderId="99" xfId="208" applyNumberFormat="1" applyFont="1" applyFill="1" applyBorder="1" applyAlignment="1">
      <alignment vertical="center" wrapText="1"/>
    </xf>
    <xf numFmtId="0" fontId="7" fillId="0" borderId="0" xfId="0" applyFont="1"/>
    <xf numFmtId="171" fontId="8" fillId="0" borderId="95" xfId="35" applyNumberFormat="1" applyFont="1" applyFill="1" applyBorder="1" applyAlignment="1">
      <alignment vertical="center"/>
    </xf>
    <xf numFmtId="37" fontId="4" fillId="0" borderId="100" xfId="38" applyNumberFormat="1" applyFont="1" applyFill="1" applyBorder="1" applyAlignment="1">
      <alignment horizontal="right" vertical="center" wrapText="1"/>
    </xf>
    <xf numFmtId="0" fontId="0" fillId="0" borderId="0" xfId="0"/>
    <xf numFmtId="171" fontId="0" fillId="0" borderId="0" xfId="0" applyNumberFormat="1"/>
    <xf numFmtId="171" fontId="0" fillId="0" borderId="0" xfId="0" applyNumberFormat="1"/>
    <xf numFmtId="37" fontId="7" fillId="0" borderId="51" xfId="38" applyNumberFormat="1" applyFont="1" applyFill="1" applyBorder="1" applyAlignment="1">
      <alignment vertical="center" wrapText="1" shrinkToFit="1"/>
    </xf>
    <xf numFmtId="171" fontId="0" fillId="0" borderId="0" xfId="0" applyNumberFormat="1"/>
    <xf numFmtId="171" fontId="0" fillId="0" borderId="0" xfId="0" applyNumberFormat="1"/>
    <xf numFmtId="0" fontId="153" fillId="0" borderId="0" xfId="209" applyFont="1" applyAlignment="1">
      <alignment horizontal="center"/>
    </xf>
    <xf numFmtId="0" fontId="153" fillId="0" borderId="0" xfId="209" applyFont="1" applyAlignment="1">
      <alignment wrapText="1"/>
    </xf>
    <xf numFmtId="0" fontId="153" fillId="0" borderId="0" xfId="209" applyFont="1" applyAlignment="1"/>
    <xf numFmtId="0" fontId="153" fillId="0" borderId="0" xfId="209" applyFont="1"/>
    <xf numFmtId="171" fontId="153" fillId="0" borderId="0" xfId="210" applyNumberFormat="1" applyFont="1"/>
    <xf numFmtId="0" fontId="20" fillId="0" borderId="0" xfId="211" applyFont="1" applyBorder="1" applyAlignment="1">
      <alignment horizontal="center"/>
    </xf>
    <xf numFmtId="0" fontId="20" fillId="0" borderId="0" xfId="211" applyFont="1" applyBorder="1" applyAlignment="1">
      <alignment wrapText="1"/>
    </xf>
    <xf numFmtId="0" fontId="154" fillId="0" borderId="0" xfId="211" applyFont="1" applyBorder="1" applyAlignment="1"/>
    <xf numFmtId="0" fontId="9" fillId="0" borderId="0" xfId="211" applyFont="1" applyAlignment="1"/>
    <xf numFmtId="171" fontId="9" fillId="0" borderId="0" xfId="210" applyNumberFormat="1" applyFont="1" applyBorder="1" applyAlignment="1"/>
    <xf numFmtId="0" fontId="9" fillId="0" borderId="0" xfId="211" applyFont="1" applyBorder="1" applyAlignment="1">
      <alignment wrapText="1"/>
    </xf>
    <xf numFmtId="0" fontId="9" fillId="0" borderId="0" xfId="211" applyFont="1" applyBorder="1" applyAlignment="1"/>
    <xf numFmtId="0" fontId="20" fillId="0" borderId="0" xfId="211" applyFont="1" applyAlignment="1">
      <alignment horizontal="center"/>
    </xf>
    <xf numFmtId="0" fontId="20" fillId="0" borderId="0" xfId="211" applyFont="1" applyAlignment="1">
      <alignment wrapText="1"/>
    </xf>
    <xf numFmtId="0" fontId="20" fillId="0" borderId="0" xfId="211" applyFont="1" applyBorder="1" applyAlignment="1"/>
    <xf numFmtId="171" fontId="19" fillId="0" borderId="0" xfId="210" applyNumberFormat="1" applyFont="1" applyAlignment="1"/>
    <xf numFmtId="3" fontId="19" fillId="0" borderId="0" xfId="211" applyNumberFormat="1" applyFont="1" applyAlignment="1">
      <alignment wrapText="1"/>
    </xf>
    <xf numFmtId="3" fontId="19" fillId="0" borderId="0" xfId="211" applyNumberFormat="1" applyFont="1" applyAlignment="1"/>
    <xf numFmtId="0" fontId="20" fillId="0" borderId="0" xfId="211" applyFont="1" applyAlignment="1"/>
    <xf numFmtId="171" fontId="20" fillId="0" borderId="0" xfId="210" applyNumberFormat="1" applyFont="1" applyAlignment="1">
      <alignment horizontal="left"/>
    </xf>
    <xf numFmtId="0" fontId="10" fillId="0" borderId="0" xfId="211" applyFont="1" applyBorder="1" applyAlignment="1">
      <alignment wrapText="1"/>
    </xf>
    <xf numFmtId="0" fontId="20" fillId="0" borderId="19" xfId="211" applyFont="1" applyBorder="1" applyAlignment="1">
      <alignment horizontal="center"/>
    </xf>
    <xf numFmtId="0" fontId="20" fillId="0" borderId="19" xfId="211" applyFont="1" applyBorder="1" applyAlignment="1">
      <alignment wrapText="1"/>
    </xf>
    <xf numFmtId="0" fontId="20" fillId="0" borderId="19" xfId="211" applyFont="1" applyBorder="1" applyAlignment="1"/>
    <xf numFmtId="0" fontId="20" fillId="0" borderId="19" xfId="211" applyFont="1" applyBorder="1" applyAlignment="1">
      <alignment horizontal="left"/>
    </xf>
    <xf numFmtId="14" fontId="20" fillId="0" borderId="19" xfId="210" applyNumberFormat="1" applyFont="1" applyBorder="1" applyAlignment="1">
      <alignment horizontal="left"/>
    </xf>
    <xf numFmtId="14" fontId="20" fillId="0" borderId="0" xfId="211" applyNumberFormat="1" applyFont="1" applyBorder="1" applyAlignment="1">
      <alignment horizontal="left"/>
    </xf>
    <xf numFmtId="0" fontId="153" fillId="0" borderId="0" xfId="209" applyFont="1" applyAlignment="1">
      <alignment horizontal="center" wrapText="1"/>
    </xf>
    <xf numFmtId="0" fontId="155" fillId="0" borderId="0" xfId="209" applyFont="1" applyAlignment="1">
      <alignment horizontal="center" wrapText="1"/>
    </xf>
    <xf numFmtId="171" fontId="153" fillId="0" borderId="0" xfId="210" applyNumberFormat="1" applyFont="1" applyAlignment="1">
      <alignment horizontal="center"/>
    </xf>
    <xf numFmtId="0" fontId="153" fillId="0" borderId="0" xfId="209" quotePrefix="1" applyFont="1" applyAlignment="1">
      <alignment horizontal="center" wrapText="1"/>
    </xf>
    <xf numFmtId="171" fontId="153" fillId="0" borderId="0" xfId="210" quotePrefix="1" applyNumberFormat="1" applyFont="1" applyAlignment="1">
      <alignment horizontal="center"/>
    </xf>
    <xf numFmtId="0" fontId="152" fillId="0" borderId="0" xfId="209"/>
    <xf numFmtId="0" fontId="20" fillId="0" borderId="0" xfId="211" applyFont="1" applyFill="1" applyBorder="1" applyAlignment="1">
      <alignment wrapText="1"/>
    </xf>
    <xf numFmtId="14" fontId="152" fillId="0" borderId="0" xfId="209" applyNumberFormat="1"/>
    <xf numFmtId="215" fontId="152" fillId="0" borderId="0" xfId="210" applyNumberFormat="1" applyFont="1"/>
    <xf numFmtId="215" fontId="152" fillId="0" borderId="0" xfId="209" applyNumberFormat="1"/>
    <xf numFmtId="167" fontId="152" fillId="0" borderId="0" xfId="210" applyFont="1"/>
    <xf numFmtId="0" fontId="156" fillId="0" borderId="0" xfId="209" applyFont="1"/>
    <xf numFmtId="0" fontId="150" fillId="0" borderId="0" xfId="209" applyFont="1"/>
    <xf numFmtId="215" fontId="150" fillId="0" borderId="0" xfId="209" applyNumberFormat="1" applyFont="1"/>
    <xf numFmtId="215" fontId="156" fillId="0" borderId="0" xfId="209" applyNumberFormat="1" applyFont="1"/>
    <xf numFmtId="43" fontId="4" fillId="13" borderId="0" xfId="8" applyNumberFormat="1" applyFont="1" applyFill="1" applyAlignment="1">
      <alignment vertical="center"/>
    </xf>
    <xf numFmtId="0" fontId="4" fillId="0" borderId="0" xfId="35" applyNumberFormat="1" applyFont="1" applyFill="1" applyBorder="1" applyAlignment="1">
      <alignment vertical="top"/>
    </xf>
    <xf numFmtId="0" fontId="4" fillId="0" borderId="0" xfId="35" applyNumberFormat="1" applyFont="1" applyFill="1" applyAlignment="1">
      <alignment vertical="top"/>
    </xf>
    <xf numFmtId="184" fontId="8" fillId="0" borderId="0" xfId="35" applyNumberFormat="1" applyFont="1" applyFill="1" applyAlignment="1">
      <alignment vertical="top"/>
    </xf>
    <xf numFmtId="0" fontId="0" fillId="0" borderId="0" xfId="0" applyFill="1"/>
    <xf numFmtId="171" fontId="8" fillId="0" borderId="0" xfId="8" applyNumberFormat="1" applyFont="1" applyFill="1" applyBorder="1" applyAlignment="1">
      <alignment horizontal="center" vertical="center" wrapText="1"/>
    </xf>
    <xf numFmtId="38" fontId="7" fillId="0" borderId="0" xfId="37" applyNumberFormat="1" applyFont="1" applyFill="1" applyBorder="1" applyAlignment="1" applyProtection="1">
      <alignment vertical="top"/>
      <protection hidden="1"/>
    </xf>
    <xf numFmtId="185" fontId="7" fillId="0" borderId="0" xfId="37" applyNumberFormat="1" applyFont="1" applyFill="1" applyBorder="1" applyAlignment="1" applyProtection="1">
      <alignment vertical="top"/>
      <protection hidden="1"/>
    </xf>
    <xf numFmtId="0" fontId="7" fillId="0" borderId="0" xfId="37" applyNumberFormat="1" applyFont="1" applyFill="1" applyBorder="1" applyAlignment="1" applyProtection="1">
      <alignment horizontal="center" vertical="top" wrapText="1"/>
      <protection hidden="1"/>
    </xf>
    <xf numFmtId="3" fontId="19" fillId="0" borderId="0" xfId="37" applyNumberFormat="1" applyFont="1" applyBorder="1" applyAlignment="1" applyProtection="1">
      <alignment vertical="top"/>
      <protection hidden="1"/>
    </xf>
    <xf numFmtId="171" fontId="19" fillId="0" borderId="0" xfId="8" applyNumberFormat="1" applyFont="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0" fontId="0" fillId="0" borderId="0" xfId="0"/>
    <xf numFmtId="184" fontId="8" fillId="0" borderId="0" xfId="35" applyNumberFormat="1" applyFont="1" applyFill="1" applyAlignment="1">
      <alignment vertical="top"/>
    </xf>
    <xf numFmtId="0" fontId="8" fillId="0" borderId="0" xfId="212" applyFont="1" applyAlignment="1">
      <alignment vertical="center"/>
    </xf>
    <xf numFmtId="0" fontId="4" fillId="0" borderId="0" xfId="212" applyFont="1" applyAlignment="1">
      <alignment horizontal="right" vertical="center"/>
    </xf>
    <xf numFmtId="171" fontId="8" fillId="0" borderId="0" xfId="213" applyNumberFormat="1" applyFont="1" applyAlignment="1">
      <alignment vertical="center"/>
    </xf>
    <xf numFmtId="171" fontId="3" fillId="0" borderId="0" xfId="213" applyNumberFormat="1" applyFont="1"/>
    <xf numFmtId="0" fontId="8" fillId="0" borderId="68" xfId="212" applyFont="1" applyBorder="1" applyAlignment="1">
      <alignment horizontal="center" vertical="center"/>
    </xf>
    <xf numFmtId="171" fontId="4" fillId="0" borderId="0" xfId="213" applyNumberFormat="1" applyFont="1" applyAlignment="1">
      <alignment vertical="center"/>
    </xf>
    <xf numFmtId="0" fontId="8" fillId="0" borderId="0" xfId="212" applyFont="1" applyAlignment="1">
      <alignment vertical="center" wrapText="1"/>
    </xf>
    <xf numFmtId="41" fontId="8" fillId="0" borderId="0" xfId="212" applyNumberFormat="1" applyFont="1" applyAlignment="1">
      <alignment horizontal="right" vertical="center" wrapText="1"/>
    </xf>
    <xf numFmtId="41" fontId="41" fillId="0" borderId="0" xfId="212" applyNumberFormat="1" applyFont="1" applyAlignment="1">
      <alignment horizontal="right" vertical="center" wrapText="1"/>
    </xf>
    <xf numFmtId="0" fontId="4" fillId="0" borderId="0" xfId="212" quotePrefix="1" applyFont="1" applyAlignment="1">
      <alignment vertical="center" wrapText="1"/>
    </xf>
    <xf numFmtId="41" fontId="4" fillId="0" borderId="0" xfId="212" applyNumberFormat="1" applyFont="1" applyAlignment="1">
      <alignment horizontal="right" vertical="center" wrapText="1"/>
    </xf>
    <xf numFmtId="41" fontId="4" fillId="0" borderId="0" xfId="212" applyNumberFormat="1" applyFont="1" applyAlignment="1">
      <alignment vertical="center"/>
    </xf>
    <xf numFmtId="0" fontId="4" fillId="0" borderId="0" xfId="212" quotePrefix="1" applyFont="1" applyFill="1" applyAlignment="1">
      <alignment vertical="center" wrapText="1"/>
    </xf>
    <xf numFmtId="41" fontId="4" fillId="0" borderId="0" xfId="212" applyNumberFormat="1" applyFont="1" applyFill="1" applyAlignment="1">
      <alignment horizontal="right" vertical="center" wrapText="1"/>
    </xf>
    <xf numFmtId="41" fontId="4" fillId="0" borderId="0" xfId="212" applyNumberFormat="1" applyFont="1" applyFill="1" applyAlignment="1">
      <alignment vertical="center"/>
    </xf>
    <xf numFmtId="171" fontId="4" fillId="0" borderId="0" xfId="213" applyNumberFormat="1" applyFont="1" applyFill="1" applyAlignment="1">
      <alignment vertical="center"/>
    </xf>
    <xf numFmtId="0" fontId="3" fillId="0" borderId="0" xfId="214"/>
    <xf numFmtId="0" fontId="4" fillId="0" borderId="0" xfId="212" applyFont="1" applyAlignment="1">
      <alignment vertical="center" wrapText="1"/>
    </xf>
    <xf numFmtId="171" fontId="8" fillId="0" borderId="80" xfId="79" applyNumberFormat="1" applyFont="1" applyBorder="1" applyAlignment="1">
      <alignment horizontal="right" vertical="center" wrapText="1"/>
    </xf>
    <xf numFmtId="171" fontId="8" fillId="0" borderId="0" xfId="79" applyNumberFormat="1" applyFont="1" applyAlignment="1">
      <alignment vertical="center"/>
    </xf>
    <xf numFmtId="171" fontId="8" fillId="0" borderId="0" xfId="79" applyNumberFormat="1" applyFont="1" applyBorder="1" applyAlignment="1">
      <alignment horizontal="right" vertical="center" wrapText="1"/>
    </xf>
    <xf numFmtId="0" fontId="22" fillId="0" borderId="0" xfId="212" applyFont="1" applyAlignment="1">
      <alignment vertical="center"/>
    </xf>
    <xf numFmtId="0" fontId="8" fillId="0" borderId="68" xfId="212" applyFont="1" applyBorder="1" applyAlignment="1">
      <alignment horizontal="right" vertical="center"/>
    </xf>
    <xf numFmtId="0" fontId="4" fillId="0" borderId="0" xfId="212" applyFont="1" applyAlignment="1">
      <alignment vertical="center"/>
    </xf>
    <xf numFmtId="0" fontId="8" fillId="0" borderId="86" xfId="212" applyFont="1" applyFill="1" applyBorder="1" applyAlignment="1">
      <alignment horizontal="center" vertical="center" wrapText="1"/>
    </xf>
    <xf numFmtId="171" fontId="8" fillId="0" borderId="0" xfId="213" applyNumberFormat="1" applyFont="1" applyFill="1" applyAlignment="1">
      <alignment vertical="center"/>
    </xf>
    <xf numFmtId="10" fontId="4" fillId="0" borderId="86" xfId="212" applyNumberFormat="1" applyFont="1" applyFill="1" applyBorder="1" applyAlignment="1">
      <alignment horizontal="center" vertical="center" wrapText="1"/>
    </xf>
    <xf numFmtId="10" fontId="8" fillId="0" borderId="86" xfId="212" applyNumberFormat="1" applyFont="1" applyFill="1" applyBorder="1" applyAlignment="1">
      <alignment horizontal="center" vertical="center" wrapText="1"/>
    </xf>
    <xf numFmtId="0" fontId="73" fillId="0" borderId="0" xfId="214" applyFont="1"/>
    <xf numFmtId="171" fontId="73" fillId="0" borderId="0" xfId="213" applyNumberFormat="1" applyFont="1"/>
    <xf numFmtId="3" fontId="73" fillId="0" borderId="68" xfId="214" applyNumberFormat="1" applyFont="1" applyBorder="1"/>
    <xf numFmtId="0" fontId="73" fillId="0" borderId="68" xfId="214" applyFont="1" applyBorder="1"/>
    <xf numFmtId="0" fontId="73" fillId="0" borderId="68" xfId="214" applyFont="1" applyBorder="1" applyAlignment="1">
      <alignment horizontal="right"/>
    </xf>
    <xf numFmtId="0" fontId="4" fillId="0" borderId="68" xfId="212" applyFont="1" applyBorder="1" applyAlignment="1">
      <alignment vertical="center"/>
    </xf>
    <xf numFmtId="41" fontId="4" fillId="0" borderId="0" xfId="212" applyNumberFormat="1" applyFont="1" applyAlignment="1">
      <alignment horizontal="right" vertical="center"/>
    </xf>
    <xf numFmtId="41" fontId="4" fillId="0" borderId="80" xfId="212" applyNumberFormat="1" applyFont="1" applyBorder="1" applyAlignment="1">
      <alignment horizontal="right" vertical="center"/>
    </xf>
    <xf numFmtId="0" fontId="75" fillId="0" borderId="0" xfId="214" applyFont="1"/>
    <xf numFmtId="171" fontId="75" fillId="0" borderId="0" xfId="213" applyNumberFormat="1" applyFont="1"/>
    <xf numFmtId="0" fontId="73" fillId="0" borderId="0" xfId="214" applyFont="1" applyAlignment="1">
      <alignment wrapText="1"/>
    </xf>
    <xf numFmtId="171" fontId="73" fillId="0" borderId="0" xfId="213" applyNumberFormat="1" applyFont="1" applyAlignment="1">
      <alignment horizontal="right" wrapText="1"/>
    </xf>
    <xf numFmtId="0" fontId="73" fillId="0" borderId="0" xfId="214" applyFont="1" applyAlignment="1">
      <alignment horizontal="right" wrapText="1"/>
    </xf>
    <xf numFmtId="171" fontId="73" fillId="0" borderId="0" xfId="214" applyNumberFormat="1" applyFont="1" applyAlignment="1">
      <alignment horizontal="right" wrapText="1"/>
    </xf>
    <xf numFmtId="0" fontId="75" fillId="0" borderId="0" xfId="214" applyFont="1" applyAlignment="1">
      <alignment horizontal="right" wrapText="1"/>
    </xf>
    <xf numFmtId="171" fontId="75" fillId="0" borderId="0" xfId="213" applyNumberFormat="1" applyFont="1" applyAlignment="1">
      <alignment horizontal="right" wrapText="1"/>
    </xf>
    <xf numFmtId="0" fontId="8" fillId="0" borderId="108" xfId="212" applyFont="1" applyFill="1" applyBorder="1" applyAlignment="1">
      <alignment horizontal="center" vertical="center" wrapText="1"/>
    </xf>
    <xf numFmtId="0" fontId="4" fillId="0" borderId="108" xfId="212" quotePrefix="1" applyFont="1" applyFill="1" applyBorder="1" applyAlignment="1">
      <alignment vertical="center" wrapText="1"/>
    </xf>
    <xf numFmtId="0" fontId="8" fillId="0" borderId="108" xfId="212" quotePrefix="1" applyFont="1" applyFill="1" applyBorder="1" applyAlignment="1">
      <alignment horizontal="center" vertical="center" wrapText="1"/>
    </xf>
    <xf numFmtId="0" fontId="4" fillId="0" borderId="108" xfId="212" applyFont="1" applyFill="1" applyBorder="1" applyAlignment="1">
      <alignment vertical="center" wrapText="1"/>
    </xf>
    <xf numFmtId="0" fontId="8" fillId="0" borderId="107" xfId="212" applyFont="1" applyFill="1" applyBorder="1" applyAlignment="1">
      <alignment horizontal="center" vertical="center" wrapText="1"/>
    </xf>
    <xf numFmtId="0" fontId="4" fillId="0" borderId="107" xfId="212" quotePrefix="1" applyFont="1" applyFill="1" applyBorder="1" applyAlignment="1">
      <alignment vertical="center" wrapText="1"/>
    </xf>
    <xf numFmtId="0" fontId="8" fillId="0" borderId="107" xfId="212" quotePrefix="1" applyFont="1" applyFill="1" applyBorder="1" applyAlignment="1">
      <alignment horizontal="center" vertical="center" wrapText="1"/>
    </xf>
    <xf numFmtId="0" fontId="4" fillId="0" borderId="107" xfId="212" applyFont="1" applyFill="1" applyBorder="1" applyAlignment="1">
      <alignment vertical="center" wrapText="1"/>
    </xf>
    <xf numFmtId="184" fontId="8" fillId="0" borderId="0" xfId="35" applyNumberFormat="1" applyFont="1" applyFill="1" applyBorder="1" applyAlignment="1">
      <alignment horizontal="center" vertical="top" wrapText="1"/>
    </xf>
    <xf numFmtId="184" fontId="8" fillId="0" borderId="110" xfId="35" applyNumberFormat="1" applyFont="1" applyFill="1" applyBorder="1" applyAlignment="1">
      <alignment horizontal="center" vertical="center" wrapText="1"/>
    </xf>
    <xf numFmtId="171" fontId="73" fillId="0" borderId="0" xfId="213" applyNumberFormat="1" applyFont="1" applyAlignment="1">
      <alignment vertical="center"/>
    </xf>
    <xf numFmtId="0" fontId="75" fillId="0" borderId="0" xfId="214" applyFont="1"/>
    <xf numFmtId="0" fontId="75" fillId="0" borderId="0" xfId="214" applyFont="1" applyAlignment="1"/>
    <xf numFmtId="0" fontId="173" fillId="0" borderId="0" xfId="214" applyFont="1" applyAlignment="1"/>
    <xf numFmtId="0" fontId="2" fillId="0" borderId="0" xfId="214" applyFont="1"/>
    <xf numFmtId="0" fontId="8" fillId="0" borderId="0" xfId="0" applyFont="1"/>
    <xf numFmtId="171" fontId="0" fillId="0" borderId="0" xfId="8" applyNumberFormat="1" applyFont="1"/>
    <xf numFmtId="0" fontId="7" fillId="0" borderId="0" xfId="0" applyFont="1"/>
    <xf numFmtId="171" fontId="7" fillId="0" borderId="0" xfId="8" applyNumberFormat="1" applyFont="1"/>
    <xf numFmtId="0" fontId="0" fillId="0" borderId="0" xfId="0"/>
    <xf numFmtId="171" fontId="73" fillId="0" borderId="0" xfId="213" applyNumberFormat="1" applyFont="1"/>
    <xf numFmtId="0" fontId="142" fillId="0" borderId="0" xfId="37" applyFont="1" applyBorder="1" applyAlignment="1" applyProtection="1">
      <alignment vertical="top"/>
      <protection hidden="1"/>
    </xf>
    <xf numFmtId="0" fontId="142" fillId="0" borderId="0" xfId="37" quotePrefix="1" applyNumberFormat="1" applyFont="1" applyFill="1" applyBorder="1" applyAlignment="1" applyProtection="1">
      <alignment horizontal="left" vertical="top"/>
      <protection hidden="1"/>
    </xf>
    <xf numFmtId="0" fontId="142" fillId="0" borderId="0" xfId="37" applyFont="1" applyFill="1" applyBorder="1" applyAlignment="1" applyProtection="1">
      <alignment vertical="top"/>
      <protection locked="0"/>
    </xf>
    <xf numFmtId="0" fontId="142" fillId="0" borderId="0" xfId="37" applyFont="1" applyFill="1" applyBorder="1" applyAlignment="1" applyProtection="1">
      <alignment vertical="top"/>
      <protection hidden="1"/>
    </xf>
    <xf numFmtId="38" fontId="142" fillId="0" borderId="0" xfId="37" applyNumberFormat="1" applyFont="1" applyFill="1" applyBorder="1" applyAlignment="1" applyProtection="1">
      <alignment vertical="top"/>
      <protection hidden="1"/>
    </xf>
    <xf numFmtId="0" fontId="142" fillId="0" borderId="0" xfId="37" applyFont="1" applyFill="1" applyBorder="1" applyAlignment="1" applyProtection="1">
      <alignment horizontal="center" vertical="top"/>
      <protection hidden="1"/>
    </xf>
    <xf numFmtId="0" fontId="142" fillId="0" borderId="0" xfId="37" applyNumberFormat="1" applyFont="1" applyFill="1" applyBorder="1" applyAlignment="1" applyProtection="1">
      <alignment horizontal="center" vertical="top" wrapText="1"/>
      <protection hidden="1"/>
    </xf>
    <xf numFmtId="0" fontId="142" fillId="0" borderId="0" xfId="37" applyNumberFormat="1" applyFont="1" applyFill="1" applyBorder="1" applyAlignment="1" applyProtection="1">
      <alignment horizontal="left" vertical="top"/>
      <protection hidden="1"/>
    </xf>
    <xf numFmtId="3" fontId="142" fillId="0" borderId="0" xfId="37" applyNumberFormat="1" applyFont="1" applyBorder="1" applyAlignment="1" applyProtection="1">
      <alignment vertical="top"/>
      <protection hidden="1"/>
    </xf>
    <xf numFmtId="0" fontId="75" fillId="0" borderId="68" xfId="214" applyFont="1" applyBorder="1" applyAlignment="1">
      <alignment horizontal="center" wrapText="1"/>
    </xf>
    <xf numFmtId="0" fontId="75" fillId="0" borderId="68" xfId="214" applyFont="1" applyBorder="1" applyAlignment="1">
      <alignment horizontal="right" wrapText="1"/>
    </xf>
    <xf numFmtId="0" fontId="75" fillId="0" borderId="80" xfId="214" applyFont="1" applyBorder="1" applyAlignment="1">
      <alignment wrapText="1"/>
    </xf>
    <xf numFmtId="171" fontId="75" fillId="0" borderId="80" xfId="213" applyNumberFormat="1" applyFont="1" applyBorder="1" applyAlignment="1">
      <alignment horizontal="right" wrapText="1"/>
    </xf>
    <xf numFmtId="0" fontId="8" fillId="0" borderId="0" xfId="37" applyFont="1" applyFill="1" applyBorder="1" applyAlignment="1" applyProtection="1">
      <alignment vertical="top"/>
      <protection hidden="1"/>
    </xf>
    <xf numFmtId="0" fontId="5" fillId="0" borderId="0" xfId="37" applyFont="1" applyBorder="1" applyAlignment="1" applyProtection="1">
      <alignment vertical="top"/>
      <protection hidden="1"/>
    </xf>
    <xf numFmtId="3" fontId="5" fillId="0" borderId="0" xfId="37" applyNumberFormat="1" applyFont="1" applyFill="1" applyBorder="1" applyAlignment="1" applyProtection="1">
      <alignment vertical="top"/>
      <protection hidden="1"/>
    </xf>
    <xf numFmtId="0" fontId="5" fillId="0" borderId="0" xfId="37" applyFont="1" applyFill="1" applyBorder="1" applyAlignment="1" applyProtection="1">
      <alignment vertical="top"/>
      <protection hidden="1"/>
    </xf>
    <xf numFmtId="0" fontId="5" fillId="0" borderId="0" xfId="37" applyFont="1" applyFill="1" applyBorder="1" applyAlignment="1" applyProtection="1">
      <alignment horizontal="center" vertical="top"/>
      <protection hidden="1"/>
    </xf>
    <xf numFmtId="0" fontId="8" fillId="0" borderId="0" xfId="37" applyFont="1" applyFill="1" applyBorder="1" applyAlignment="1" applyProtection="1">
      <alignment horizontal="center" vertical="top"/>
      <protection hidden="1"/>
    </xf>
    <xf numFmtId="185" fontId="8" fillId="0" borderId="0" xfId="37" applyNumberFormat="1" applyFont="1" applyFill="1" applyBorder="1" applyAlignment="1" applyProtection="1">
      <alignment vertical="top"/>
      <protection hidden="1"/>
    </xf>
    <xf numFmtId="0" fontId="8" fillId="0" borderId="0" xfId="37" applyNumberFormat="1" applyFont="1" applyFill="1" applyBorder="1" applyAlignment="1" applyProtection="1">
      <alignment vertical="top"/>
      <protection hidden="1"/>
    </xf>
    <xf numFmtId="0" fontId="8" fillId="0" borderId="0" xfId="37" applyFont="1" applyFill="1" applyBorder="1" applyAlignment="1" applyProtection="1">
      <alignment vertical="top"/>
      <protection hidden="1"/>
    </xf>
    <xf numFmtId="171" fontId="40" fillId="0" borderId="0" xfId="8" applyNumberFormat="1" applyFont="1" applyFill="1" applyAlignment="1">
      <alignment vertical="center"/>
    </xf>
    <xf numFmtId="0" fontId="5" fillId="0" borderId="0" xfId="37" applyFont="1" applyFill="1" applyBorder="1" applyAlignment="1" applyProtection="1">
      <alignment vertical="top"/>
      <protection hidden="1"/>
    </xf>
    <xf numFmtId="3" fontId="8" fillId="0" borderId="68" xfId="37" applyNumberFormat="1" applyFont="1" applyFill="1" applyBorder="1" applyAlignment="1" applyProtection="1">
      <alignment horizontal="center" vertical="center" wrapText="1"/>
      <protection hidden="1"/>
    </xf>
    <xf numFmtId="0" fontId="8" fillId="0" borderId="0" xfId="35" applyNumberFormat="1" applyFont="1" applyFill="1" applyBorder="1" applyAlignment="1">
      <alignment vertical="top"/>
    </xf>
    <xf numFmtId="0" fontId="8" fillId="0" borderId="0" xfId="35" applyNumberFormat="1" applyFont="1" applyFill="1" applyAlignment="1">
      <alignment horizontal="left" vertical="top"/>
    </xf>
    <xf numFmtId="0" fontId="8" fillId="0" borderId="0" xfId="35" applyNumberFormat="1" applyFont="1" applyFill="1" applyBorder="1" applyAlignment="1">
      <alignment horizontal="left" vertical="top"/>
    </xf>
    <xf numFmtId="0" fontId="8" fillId="0" borderId="0" xfId="35" applyNumberFormat="1" applyFont="1" applyFill="1" applyAlignment="1">
      <alignment vertical="top"/>
    </xf>
    <xf numFmtId="2" fontId="5" fillId="12" borderId="0" xfId="35" applyNumberFormat="1" applyFont="1" applyFill="1" applyAlignment="1">
      <alignment vertical="top"/>
    </xf>
    <xf numFmtId="3" fontId="9" fillId="12" borderId="0" xfId="35" applyNumberFormat="1" applyFont="1" applyFill="1" applyAlignment="1">
      <alignment vertical="top"/>
    </xf>
    <xf numFmtId="171" fontId="9" fillId="12" borderId="0" xfId="8" applyNumberFormat="1" applyFont="1" applyFill="1" applyAlignment="1">
      <alignment vertical="top"/>
    </xf>
    <xf numFmtId="3" fontId="5" fillId="12" borderId="0" xfId="35" applyNumberFormat="1" applyFont="1" applyFill="1" applyAlignment="1">
      <alignment vertical="top"/>
    </xf>
    <xf numFmtId="3" fontId="9" fillId="0" borderId="0" xfId="37" applyNumberFormat="1" applyFont="1" applyFill="1" applyBorder="1" applyAlignment="1" applyProtection="1">
      <alignment vertical="top"/>
      <protection hidden="1"/>
    </xf>
    <xf numFmtId="171" fontId="9" fillId="0" borderId="0" xfId="8" applyNumberFormat="1" applyFont="1" applyFill="1" applyBorder="1" applyAlignment="1" applyProtection="1">
      <alignment vertical="top"/>
      <protection hidden="1"/>
    </xf>
    <xf numFmtId="0" fontId="8" fillId="0" borderId="0" xfId="35" applyNumberFormat="1" applyFont="1" applyFill="1" applyAlignment="1">
      <alignment horizontal="centerContinuous" vertical="top"/>
    </xf>
    <xf numFmtId="2" fontId="5" fillId="0" borderId="0" xfId="35" applyNumberFormat="1" applyFont="1" applyFill="1" applyAlignment="1">
      <alignment horizontal="centerContinuous" vertical="top"/>
    </xf>
    <xf numFmtId="3" fontId="5" fillId="0" borderId="0" xfId="35" applyNumberFormat="1" applyFont="1" applyFill="1" applyAlignment="1">
      <alignment horizontal="centerContinuous" vertical="top"/>
    </xf>
    <xf numFmtId="3" fontId="8" fillId="0" borderId="0" xfId="37" applyNumberFormat="1" applyFont="1" applyFill="1" applyBorder="1" applyAlignment="1" applyProtection="1">
      <alignment horizontal="centerContinuous" vertical="top"/>
      <protection hidden="1"/>
    </xf>
    <xf numFmtId="2" fontId="40" fillId="0" borderId="8" xfId="35" applyNumberFormat="1" applyFont="1" applyFill="1" applyBorder="1" applyAlignment="1">
      <alignment vertical="top"/>
    </xf>
    <xf numFmtId="2" fontId="40" fillId="0" borderId="0" xfId="35" applyNumberFormat="1" applyFont="1" applyFill="1" applyAlignment="1">
      <alignment vertical="top"/>
    </xf>
    <xf numFmtId="2" fontId="41" fillId="0" borderId="8" xfId="35" applyNumberFormat="1" applyFont="1" applyFill="1" applyBorder="1" applyAlignment="1">
      <alignment vertical="center"/>
    </xf>
    <xf numFmtId="2" fontId="41" fillId="0" borderId="0" xfId="35" applyNumberFormat="1" applyFont="1" applyFill="1" applyBorder="1" applyAlignment="1">
      <alignment vertical="center"/>
    </xf>
    <xf numFmtId="2" fontId="41" fillId="0" borderId="0" xfId="35" applyNumberFormat="1" applyFont="1" applyFill="1" applyBorder="1" applyAlignment="1">
      <alignment horizontal="center" vertical="center" wrapText="1"/>
    </xf>
    <xf numFmtId="38" fontId="41" fillId="0" borderId="0" xfId="37" applyNumberFormat="1" applyFont="1" applyFill="1" applyBorder="1" applyAlignment="1">
      <alignment horizontal="center" vertical="center" wrapText="1"/>
    </xf>
    <xf numFmtId="3" fontId="41" fillId="0" borderId="0" xfId="37" applyNumberFormat="1" applyFont="1" applyFill="1" applyAlignment="1">
      <alignment vertical="top"/>
    </xf>
    <xf numFmtId="0" fontId="41" fillId="0" borderId="0" xfId="37" applyFont="1" applyFill="1" applyAlignment="1">
      <alignment vertical="top"/>
    </xf>
    <xf numFmtId="0" fontId="41" fillId="0" borderId="0" xfId="37" applyNumberFormat="1" applyFont="1" applyFill="1" applyAlignment="1">
      <alignment vertical="top"/>
    </xf>
    <xf numFmtId="3" fontId="40" fillId="0" borderId="0" xfId="35" applyNumberFormat="1" applyFont="1" applyFill="1" applyAlignment="1">
      <alignment vertical="top"/>
    </xf>
    <xf numFmtId="38" fontId="41" fillId="0" borderId="0" xfId="37" applyNumberFormat="1" applyFont="1" applyFill="1" applyBorder="1" applyAlignment="1">
      <alignment horizontal="center" vertical="top"/>
    </xf>
    <xf numFmtId="171" fontId="40" fillId="0" borderId="0" xfId="8" applyNumberFormat="1" applyFont="1" applyFill="1" applyAlignment="1">
      <alignment vertical="top"/>
    </xf>
    <xf numFmtId="0" fontId="10" fillId="0" borderId="0" xfId="37" applyFont="1" applyFill="1" applyBorder="1" applyAlignment="1">
      <alignment vertical="top"/>
    </xf>
    <xf numFmtId="0" fontId="10" fillId="0" borderId="0" xfId="37" applyFont="1" applyFill="1" applyAlignment="1">
      <alignment vertical="top"/>
    </xf>
    <xf numFmtId="2" fontId="10" fillId="0" borderId="0" xfId="37" applyNumberFormat="1" applyFont="1" applyFill="1" applyBorder="1" applyAlignment="1">
      <alignment vertical="top"/>
    </xf>
    <xf numFmtId="38" fontId="10" fillId="0" borderId="0" xfId="37" applyNumberFormat="1" applyFont="1" applyFill="1" applyAlignment="1">
      <alignment horizontal="right" vertical="top"/>
    </xf>
    <xf numFmtId="2" fontId="10" fillId="0" borderId="0" xfId="37" applyNumberFormat="1" applyFont="1" applyFill="1" applyAlignment="1">
      <alignment vertical="top"/>
    </xf>
    <xf numFmtId="0" fontId="5" fillId="0" borderId="0" xfId="35" applyNumberFormat="1" applyFont="1" applyFill="1" applyBorder="1" applyAlignment="1">
      <alignment horizontal="right" vertical="top"/>
    </xf>
    <xf numFmtId="49" fontId="5" fillId="0" borderId="0" xfId="35" applyNumberFormat="1" applyFont="1" applyFill="1" applyAlignment="1">
      <alignment horizontal="center" vertical="center"/>
    </xf>
    <xf numFmtId="49" fontId="5" fillId="0" borderId="0" xfId="35" applyNumberFormat="1" applyFont="1" applyFill="1" applyAlignment="1">
      <alignment vertical="center"/>
    </xf>
    <xf numFmtId="185" fontId="5" fillId="0" borderId="0" xfId="35" applyNumberFormat="1" applyFont="1" applyFill="1" applyAlignment="1">
      <alignment vertical="top"/>
    </xf>
    <xf numFmtId="38" fontId="9" fillId="0" borderId="0" xfId="37" applyNumberFormat="1" applyFont="1" applyFill="1" applyAlignment="1" applyProtection="1">
      <alignment horizontal="right" vertical="top"/>
      <protection locked="0"/>
    </xf>
    <xf numFmtId="0" fontId="5" fillId="0" borderId="0" xfId="35" applyNumberFormat="1" applyFont="1" applyFill="1" applyAlignment="1">
      <alignment horizontal="right" vertical="top"/>
    </xf>
    <xf numFmtId="0" fontId="9" fillId="0" borderId="0" xfId="0" applyFont="1" applyFill="1"/>
    <xf numFmtId="0" fontId="9" fillId="0" borderId="0" xfId="37" applyNumberFormat="1" applyFont="1" applyFill="1" applyAlignment="1">
      <alignment vertical="top"/>
    </xf>
    <xf numFmtId="37" fontId="9" fillId="0" borderId="0" xfId="37" applyNumberFormat="1" applyFont="1" applyFill="1" applyAlignment="1" applyProtection="1">
      <alignment horizontal="right" vertical="top"/>
      <protection locked="0"/>
    </xf>
    <xf numFmtId="2" fontId="9" fillId="0" borderId="0" xfId="37" applyNumberFormat="1" applyFont="1" applyFill="1" applyAlignment="1">
      <alignment vertical="top"/>
    </xf>
    <xf numFmtId="2" fontId="20" fillId="0" borderId="0" xfId="37" applyNumberFormat="1" applyFont="1" applyFill="1" applyBorder="1" applyAlignment="1">
      <alignment vertical="top"/>
    </xf>
    <xf numFmtId="2" fontId="22" fillId="0" borderId="0" xfId="35" applyNumberFormat="1" applyFont="1" applyFill="1" applyAlignment="1">
      <alignment vertical="top"/>
    </xf>
    <xf numFmtId="0" fontId="20" fillId="0" borderId="0" xfId="37" applyNumberFormat="1" applyFont="1" applyFill="1" applyAlignment="1">
      <alignment vertical="top"/>
    </xf>
    <xf numFmtId="185" fontId="22" fillId="0" borderId="0" xfId="35" applyNumberFormat="1" applyFont="1" applyFill="1" applyAlignment="1">
      <alignment vertical="top"/>
    </xf>
    <xf numFmtId="38" fontId="20" fillId="0" borderId="0" xfId="37" applyNumberFormat="1" applyFont="1" applyFill="1" applyAlignment="1">
      <alignment horizontal="right" vertical="top"/>
    </xf>
    <xf numFmtId="0" fontId="20" fillId="0" borderId="0" xfId="37" applyFont="1" applyFill="1" applyAlignment="1">
      <alignment horizontal="right" vertical="top"/>
    </xf>
    <xf numFmtId="0" fontId="20" fillId="0" borderId="0" xfId="37" applyFont="1" applyFill="1" applyAlignment="1">
      <alignment vertical="top"/>
    </xf>
    <xf numFmtId="3" fontId="22" fillId="0" borderId="0" xfId="35" applyNumberFormat="1" applyFont="1" applyFill="1" applyAlignment="1">
      <alignment vertical="top"/>
    </xf>
    <xf numFmtId="3" fontId="20" fillId="0" borderId="0" xfId="35" applyNumberFormat="1" applyFont="1" applyFill="1" applyAlignment="1">
      <alignment vertical="top"/>
    </xf>
    <xf numFmtId="171" fontId="20" fillId="0" borderId="0" xfId="8" applyNumberFormat="1" applyFont="1" applyFill="1" applyAlignment="1">
      <alignment vertical="top"/>
    </xf>
    <xf numFmtId="185" fontId="5" fillId="0" borderId="0" xfId="35" applyNumberFormat="1" applyFont="1" applyFill="1" applyAlignment="1">
      <alignment horizontal="center" vertical="top"/>
    </xf>
    <xf numFmtId="38" fontId="20" fillId="0" borderId="0" xfId="37" applyNumberFormat="1" applyFont="1" applyFill="1" applyAlignment="1">
      <alignment vertical="top"/>
    </xf>
    <xf numFmtId="49" fontId="22" fillId="0" borderId="0" xfId="35" applyNumberFormat="1" applyFont="1" applyFill="1" applyAlignment="1">
      <alignment horizontal="center" vertical="center"/>
    </xf>
    <xf numFmtId="37" fontId="20" fillId="0" borderId="0" xfId="37" applyNumberFormat="1" applyFont="1" applyFill="1" applyAlignment="1">
      <alignment horizontal="right" vertical="top"/>
    </xf>
    <xf numFmtId="0" fontId="19" fillId="0" borderId="0" xfId="37" applyNumberFormat="1" applyFont="1" applyFill="1" applyAlignment="1">
      <alignment vertical="top"/>
    </xf>
    <xf numFmtId="38" fontId="9" fillId="0" borderId="0" xfId="37" applyNumberFormat="1" applyFont="1" applyFill="1" applyAlignment="1">
      <alignment horizontal="right" vertical="top"/>
    </xf>
    <xf numFmtId="38" fontId="9" fillId="0" borderId="0" xfId="37" applyNumberFormat="1" applyFont="1" applyFill="1" applyAlignment="1">
      <alignment vertical="top"/>
    </xf>
    <xf numFmtId="38" fontId="9" fillId="0" borderId="0" xfId="37" applyNumberFormat="1" applyFont="1" applyFill="1" applyBorder="1" applyAlignment="1" applyProtection="1">
      <alignment horizontal="right" vertical="top"/>
      <protection locked="0"/>
    </xf>
    <xf numFmtId="38" fontId="10" fillId="0" borderId="0" xfId="37" applyNumberFormat="1" applyFont="1" applyFill="1" applyBorder="1" applyAlignment="1">
      <alignment horizontal="right" vertical="top"/>
    </xf>
    <xf numFmtId="3" fontId="9" fillId="0" borderId="0" xfId="37" applyNumberFormat="1" applyFont="1" applyFill="1" applyBorder="1" applyAlignment="1" applyProtection="1">
      <alignment vertical="center"/>
      <protection hidden="1"/>
    </xf>
    <xf numFmtId="171" fontId="9" fillId="0" borderId="0" xfId="8" applyNumberFormat="1" applyFont="1" applyFill="1" applyBorder="1" applyAlignment="1" applyProtection="1">
      <alignment vertical="center"/>
      <protection hidden="1"/>
    </xf>
    <xf numFmtId="3" fontId="10" fillId="0" borderId="0" xfId="37" applyNumberFormat="1" applyFont="1" applyFill="1" applyBorder="1" applyAlignment="1" applyProtection="1">
      <alignment vertical="center"/>
      <protection hidden="1"/>
    </xf>
    <xf numFmtId="171" fontId="10" fillId="0" borderId="0" xfId="8" applyNumberFormat="1" applyFont="1" applyFill="1" applyBorder="1" applyAlignment="1" applyProtection="1">
      <alignment vertical="center"/>
      <protection hidden="1"/>
    </xf>
    <xf numFmtId="2" fontId="4" fillId="0" borderId="0" xfId="35" applyNumberFormat="1" applyFont="1" applyFill="1" applyAlignment="1">
      <alignment horizontal="right" vertical="top"/>
    </xf>
    <xf numFmtId="3" fontId="41" fillId="0" borderId="8" xfId="37" applyNumberFormat="1" applyFont="1" applyFill="1" applyBorder="1" applyAlignment="1" applyProtection="1">
      <alignment vertical="center"/>
      <protection hidden="1"/>
    </xf>
    <xf numFmtId="0" fontId="5" fillId="0" borderId="8" xfId="37" applyFont="1" applyFill="1" applyBorder="1" applyAlignment="1" applyProtection="1">
      <alignment vertical="center"/>
      <protection hidden="1"/>
    </xf>
    <xf numFmtId="0" fontId="8" fillId="0" borderId="8" xfId="37" applyFont="1" applyFill="1" applyBorder="1" applyAlignment="1" applyProtection="1">
      <alignment vertical="center"/>
      <protection hidden="1"/>
    </xf>
    <xf numFmtId="0" fontId="10" fillId="0" borderId="8" xfId="37" applyNumberFormat="1" applyFont="1" applyFill="1" applyBorder="1" applyAlignment="1">
      <alignment vertical="center"/>
    </xf>
    <xf numFmtId="0" fontId="5" fillId="0" borderId="68" xfId="37" applyFont="1" applyFill="1" applyBorder="1" applyAlignment="1" applyProtection="1">
      <alignment vertical="center"/>
      <protection hidden="1"/>
    </xf>
    <xf numFmtId="0" fontId="8" fillId="0" borderId="0" xfId="37" applyFont="1" applyFill="1" applyBorder="1" applyAlignment="1" applyProtection="1">
      <alignment vertical="center" wrapText="1"/>
      <protection hidden="1"/>
    </xf>
    <xf numFmtId="2" fontId="40" fillId="0" borderId="0" xfId="35" applyNumberFormat="1" applyFont="1" applyFill="1" applyAlignment="1">
      <alignment vertical="center"/>
    </xf>
    <xf numFmtId="0" fontId="9" fillId="0" borderId="0" xfId="37" applyFont="1" applyFill="1" applyAlignment="1">
      <alignment vertical="center"/>
    </xf>
    <xf numFmtId="3" fontId="10" fillId="0" borderId="0" xfId="37" applyNumberFormat="1" applyFont="1" applyFill="1" applyAlignment="1">
      <alignment vertical="center"/>
    </xf>
    <xf numFmtId="38" fontId="10" fillId="0" borderId="0" xfId="37" applyNumberFormat="1" applyFont="1" applyFill="1" applyBorder="1" applyAlignment="1">
      <alignment vertical="top"/>
    </xf>
    <xf numFmtId="171" fontId="10" fillId="0" borderId="0" xfId="8" applyNumberFormat="1" applyFont="1" applyFill="1" applyAlignment="1">
      <alignment vertical="center"/>
    </xf>
    <xf numFmtId="38" fontId="10" fillId="0" borderId="0" xfId="37" applyNumberFormat="1" applyFont="1" applyFill="1" applyAlignment="1">
      <alignment horizontal="right" vertical="center"/>
    </xf>
    <xf numFmtId="38" fontId="41" fillId="0" borderId="0" xfId="37" applyNumberFormat="1" applyFont="1" applyFill="1" applyBorder="1" applyAlignment="1">
      <alignment vertical="center"/>
    </xf>
    <xf numFmtId="0" fontId="40" fillId="0" borderId="0" xfId="37" applyFont="1" applyFill="1" applyAlignment="1">
      <alignment vertical="center"/>
    </xf>
    <xf numFmtId="0" fontId="41" fillId="0" borderId="0" xfId="37" applyFont="1" applyFill="1" applyAlignment="1">
      <alignment vertical="center"/>
    </xf>
    <xf numFmtId="37" fontId="40" fillId="0" borderId="0" xfId="37" applyNumberFormat="1" applyFont="1" applyFill="1" applyAlignment="1">
      <alignment vertical="center"/>
    </xf>
    <xf numFmtId="38" fontId="41" fillId="0" borderId="0" xfId="37" applyNumberFormat="1" applyFont="1" applyFill="1" applyAlignment="1">
      <alignment vertical="center"/>
    </xf>
    <xf numFmtId="3" fontId="41" fillId="0" borderId="0" xfId="37" applyNumberFormat="1" applyFont="1" applyFill="1" applyAlignment="1">
      <alignment vertical="center"/>
    </xf>
    <xf numFmtId="3" fontId="40" fillId="0" borderId="0" xfId="37" applyNumberFormat="1" applyFont="1" applyFill="1" applyAlignment="1">
      <alignment vertical="center"/>
    </xf>
    <xf numFmtId="38" fontId="40" fillId="0" borderId="0" xfId="37" applyNumberFormat="1" applyFont="1" applyFill="1" applyAlignment="1">
      <alignment vertical="center"/>
    </xf>
    <xf numFmtId="38" fontId="144" fillId="0" borderId="0" xfId="37" applyNumberFormat="1" applyFont="1" applyFill="1" applyBorder="1" applyAlignment="1">
      <alignment vertical="center"/>
    </xf>
    <xf numFmtId="0" fontId="144" fillId="0" borderId="0" xfId="37" applyFont="1" applyFill="1" applyAlignment="1">
      <alignment vertical="center"/>
    </xf>
    <xf numFmtId="38" fontId="144" fillId="0" borderId="0" xfId="37" applyNumberFormat="1" applyFont="1" applyFill="1" applyAlignment="1">
      <alignment vertical="center"/>
    </xf>
    <xf numFmtId="3" fontId="144" fillId="0" borderId="0" xfId="37" applyNumberFormat="1" applyFont="1" applyFill="1" applyAlignment="1">
      <alignment vertical="center"/>
    </xf>
    <xf numFmtId="0" fontId="41" fillId="0" borderId="0" xfId="37" quotePrefix="1" applyFont="1" applyFill="1" applyAlignment="1">
      <alignment vertical="center"/>
    </xf>
    <xf numFmtId="0" fontId="40" fillId="0" borderId="0" xfId="37" applyFont="1" applyFill="1" applyBorder="1" applyAlignment="1">
      <alignment vertical="center"/>
    </xf>
    <xf numFmtId="49" fontId="40" fillId="0" borderId="0" xfId="37" applyNumberFormat="1" applyFont="1" applyFill="1" applyAlignment="1">
      <alignment vertical="center"/>
    </xf>
    <xf numFmtId="3" fontId="146" fillId="0" borderId="0" xfId="0" applyNumberFormat="1" applyFont="1" applyFill="1" applyBorder="1"/>
    <xf numFmtId="171" fontId="41" fillId="0" borderId="0" xfId="8" applyNumberFormat="1" applyFont="1" applyFill="1" applyAlignment="1">
      <alignment vertical="center"/>
    </xf>
    <xf numFmtId="0" fontId="142" fillId="0" borderId="0" xfId="37" applyFont="1" applyFill="1" applyAlignment="1">
      <alignment vertical="center"/>
    </xf>
    <xf numFmtId="0" fontId="40" fillId="0" borderId="0" xfId="37" applyFont="1" applyFill="1" applyBorder="1" applyAlignment="1">
      <alignment horizontal="right" vertical="center"/>
    </xf>
    <xf numFmtId="0" fontId="40" fillId="0" borderId="0" xfId="37" applyFont="1" applyFill="1" applyAlignment="1">
      <alignment horizontal="right" vertical="center"/>
    </xf>
    <xf numFmtId="171" fontId="3" fillId="0" borderId="0" xfId="8" applyNumberFormat="1" applyFont="1" applyFill="1"/>
    <xf numFmtId="0" fontId="41" fillId="0" borderId="0" xfId="37" applyFont="1" applyFill="1" applyBorder="1" applyAlignment="1">
      <alignment vertical="center"/>
    </xf>
    <xf numFmtId="3" fontId="41" fillId="0" borderId="0" xfId="37" applyNumberFormat="1" applyFont="1" applyFill="1" applyBorder="1" applyAlignment="1">
      <alignment vertical="center"/>
    </xf>
    <xf numFmtId="0" fontId="40" fillId="0" borderId="0" xfId="37" applyFont="1" applyFill="1" applyBorder="1" applyAlignment="1">
      <alignment horizontal="right" vertical="top"/>
    </xf>
    <xf numFmtId="3" fontId="40" fillId="0" borderId="0" xfId="37" applyNumberFormat="1" applyFont="1" applyFill="1" applyAlignment="1">
      <alignment vertical="center" wrapText="1"/>
    </xf>
    <xf numFmtId="0" fontId="10" fillId="0" borderId="0" xfId="37" applyFont="1" applyFill="1" applyBorder="1" applyAlignment="1">
      <alignment vertical="center"/>
    </xf>
    <xf numFmtId="0" fontId="10" fillId="0" borderId="0" xfId="37" applyFont="1" applyFill="1" applyAlignment="1">
      <alignment vertical="center"/>
    </xf>
    <xf numFmtId="0" fontId="9" fillId="0" borderId="0" xfId="37" applyFont="1" applyFill="1" applyAlignment="1">
      <alignment horizontal="right" vertical="center"/>
    </xf>
    <xf numFmtId="3" fontId="9" fillId="0" borderId="0" xfId="37" applyNumberFormat="1" applyFont="1" applyFill="1" applyAlignment="1">
      <alignment vertical="center"/>
    </xf>
    <xf numFmtId="38" fontId="9" fillId="0" borderId="0" xfId="37" applyNumberFormat="1" applyFont="1" applyFill="1" applyAlignment="1">
      <alignment vertical="center"/>
    </xf>
    <xf numFmtId="3" fontId="40" fillId="0" borderId="0" xfId="37" applyNumberFormat="1" applyFont="1" applyFill="1" applyAlignment="1">
      <alignment vertical="top"/>
    </xf>
    <xf numFmtId="0" fontId="40" fillId="0" borderId="0" xfId="37" applyFont="1" applyFill="1" applyAlignment="1">
      <alignment vertical="top"/>
    </xf>
    <xf numFmtId="0" fontId="41" fillId="0" borderId="0" xfId="37" quotePrefix="1" applyFont="1" applyFill="1" applyAlignment="1">
      <alignment vertical="top"/>
    </xf>
    <xf numFmtId="0" fontId="69" fillId="0" borderId="0" xfId="37" applyFont="1" applyFill="1" applyAlignment="1">
      <alignment vertical="center"/>
    </xf>
    <xf numFmtId="3" fontId="69" fillId="0" borderId="0" xfId="37" applyNumberFormat="1" applyFont="1" applyFill="1" applyAlignment="1">
      <alignment vertical="center"/>
    </xf>
    <xf numFmtId="0" fontId="70" fillId="0" borderId="0" xfId="37" applyFont="1" applyFill="1" applyAlignment="1">
      <alignment vertical="center"/>
    </xf>
    <xf numFmtId="3" fontId="70" fillId="0" borderId="0" xfId="37" applyNumberFormat="1" applyFont="1" applyFill="1" applyBorder="1" applyAlignment="1">
      <alignment vertical="center"/>
    </xf>
    <xf numFmtId="171" fontId="69" fillId="0" borderId="0" xfId="8" applyNumberFormat="1" applyFont="1" applyFill="1" applyAlignment="1">
      <alignment vertical="center"/>
    </xf>
    <xf numFmtId="38" fontId="69" fillId="0" borderId="0" xfId="37" applyNumberFormat="1" applyFont="1" applyFill="1" applyAlignment="1">
      <alignment vertical="center"/>
    </xf>
    <xf numFmtId="0" fontId="40" fillId="0" borderId="0" xfId="37" quotePrefix="1" applyFont="1" applyFill="1" applyAlignment="1">
      <alignment horizontal="center" vertical="center"/>
    </xf>
    <xf numFmtId="0" fontId="40" fillId="0" borderId="0" xfId="37" applyFont="1" applyFill="1" applyAlignment="1">
      <alignment horizontal="center" vertical="center"/>
    </xf>
    <xf numFmtId="3" fontId="10" fillId="0" borderId="0" xfId="37" applyNumberFormat="1" applyFont="1" applyFill="1" applyBorder="1" applyAlignment="1">
      <alignment vertical="center"/>
    </xf>
    <xf numFmtId="2" fontId="40" fillId="0" borderId="0" xfId="35" applyNumberFormat="1" applyFont="1" applyFill="1" applyAlignment="1">
      <alignment horizontal="right" vertical="top"/>
    </xf>
    <xf numFmtId="3" fontId="40" fillId="0" borderId="0" xfId="37" applyNumberFormat="1" applyFont="1" applyFill="1" applyBorder="1" applyAlignment="1">
      <alignment vertical="center"/>
    </xf>
    <xf numFmtId="3" fontId="40" fillId="0" borderId="0" xfId="35" applyNumberFormat="1" applyFont="1" applyFill="1" applyAlignment="1">
      <alignment horizontal="right" vertical="top"/>
    </xf>
    <xf numFmtId="3" fontId="151" fillId="0" borderId="0" xfId="35" applyNumberFormat="1" applyFont="1" applyFill="1" applyAlignment="1">
      <alignment horizontal="right" vertical="top"/>
    </xf>
    <xf numFmtId="43" fontId="9" fillId="0" borderId="0" xfId="8" applyFont="1" applyFill="1" applyBorder="1" applyAlignment="1" applyProtection="1">
      <alignment vertical="top"/>
      <protection hidden="1"/>
    </xf>
    <xf numFmtId="2" fontId="8" fillId="0" borderId="0" xfId="35" applyNumberFormat="1" applyFont="1" applyFill="1" applyAlignment="1">
      <alignment vertical="top"/>
    </xf>
    <xf numFmtId="171" fontId="10" fillId="0" borderId="0" xfId="8" applyNumberFormat="1" applyFont="1" applyFill="1" applyBorder="1" applyAlignment="1" applyProtection="1">
      <alignment vertical="top"/>
      <protection hidden="1"/>
    </xf>
    <xf numFmtId="171" fontId="40" fillId="0" borderId="0" xfId="37" applyNumberFormat="1" applyFont="1" applyFill="1" applyAlignment="1">
      <alignment vertical="center"/>
    </xf>
    <xf numFmtId="0" fontId="174" fillId="0" borderId="0" xfId="209" applyFont="1"/>
    <xf numFmtId="0" fontId="175" fillId="0" borderId="0" xfId="209" applyFont="1" applyAlignment="1">
      <alignment horizontal="center" vertical="center" wrapText="1"/>
    </xf>
    <xf numFmtId="0" fontId="175" fillId="0" borderId="86" xfId="209" applyFont="1" applyBorder="1" applyAlignment="1">
      <alignment horizontal="center" vertical="center" wrapText="1"/>
    </xf>
    <xf numFmtId="49" fontId="175" fillId="0" borderId="50" xfId="209" applyNumberFormat="1" applyFont="1" applyBorder="1" applyAlignment="1">
      <alignment horizontal="left"/>
    </xf>
    <xf numFmtId="3" fontId="175" fillId="0" borderId="50" xfId="209" applyNumberFormat="1" applyFont="1" applyBorder="1"/>
    <xf numFmtId="49" fontId="174" fillId="0" borderId="51" xfId="209" applyNumberFormat="1" applyFont="1" applyBorder="1" applyAlignment="1">
      <alignment horizontal="left"/>
    </xf>
    <xf numFmtId="3" fontId="174" fillId="0" borderId="51" xfId="209" applyNumberFormat="1" applyFont="1" applyBorder="1"/>
    <xf numFmtId="49" fontId="175" fillId="0" borderId="51" xfId="209" applyNumberFormat="1" applyFont="1" applyBorder="1" applyAlignment="1">
      <alignment horizontal="left"/>
    </xf>
    <xf numFmtId="3" fontId="175" fillId="0" borderId="51" xfId="209" applyNumberFormat="1" applyFont="1" applyBorder="1"/>
    <xf numFmtId="0" fontId="175" fillId="0" borderId="53" xfId="209" applyFont="1" applyBorder="1" applyAlignment="1">
      <alignment horizontal="left"/>
    </xf>
    <xf numFmtId="49" fontId="175" fillId="0" borderId="53" xfId="209" applyNumberFormat="1" applyFont="1" applyBorder="1" applyAlignment="1">
      <alignment horizontal="left"/>
    </xf>
    <xf numFmtId="3" fontId="175" fillId="0" borderId="53" xfId="209" applyNumberFormat="1" applyFont="1" applyBorder="1"/>
    <xf numFmtId="0" fontId="174" fillId="0" borderId="0" xfId="209" applyFont="1" applyAlignment="1"/>
    <xf numFmtId="171" fontId="9" fillId="12" borderId="0" xfId="8" applyNumberFormat="1" applyFont="1" applyFill="1" applyBorder="1" applyAlignment="1" applyProtection="1">
      <alignment vertical="top"/>
      <protection hidden="1"/>
    </xf>
    <xf numFmtId="3" fontId="40" fillId="12" borderId="0" xfId="37" applyNumberFormat="1" applyFont="1" applyFill="1" applyAlignment="1">
      <alignment vertical="center"/>
    </xf>
    <xf numFmtId="3" fontId="9" fillId="12" borderId="0" xfId="37" applyNumberFormat="1" applyFont="1" applyFill="1" applyAlignment="1">
      <alignment vertical="center"/>
    </xf>
    <xf numFmtId="171" fontId="177" fillId="0" borderId="0" xfId="8" applyNumberFormat="1" applyFont="1" applyFill="1" applyAlignment="1">
      <alignment vertical="center"/>
    </xf>
    <xf numFmtId="171" fontId="178" fillId="0" borderId="0" xfId="8" applyNumberFormat="1" applyFont="1" applyFill="1" applyAlignment="1">
      <alignment vertical="center"/>
    </xf>
    <xf numFmtId="3" fontId="119" fillId="12" borderId="0" xfId="38" applyNumberFormat="1" applyFont="1" applyFill="1" applyBorder="1" applyAlignment="1">
      <alignment vertical="center"/>
    </xf>
    <xf numFmtId="41" fontId="119" fillId="12" borderId="0" xfId="0" applyNumberFormat="1" applyFont="1" applyFill="1" applyBorder="1" applyAlignment="1">
      <alignment vertical="center"/>
    </xf>
    <xf numFmtId="41" fontId="119" fillId="12" borderId="0" xfId="38" applyNumberFormat="1" applyFont="1" applyFill="1" applyBorder="1" applyAlignment="1">
      <alignment vertical="center"/>
    </xf>
    <xf numFmtId="3" fontId="23" fillId="0" borderId="0" xfId="37" applyNumberFormat="1" applyFont="1" applyFill="1" applyBorder="1" applyAlignment="1" applyProtection="1">
      <alignment horizontal="centerContinuous" vertical="top" wrapText="1"/>
      <protection hidden="1"/>
    </xf>
    <xf numFmtId="0" fontId="8" fillId="0" borderId="0" xfId="37" applyNumberFormat="1" applyFont="1" applyFill="1" applyBorder="1" applyAlignment="1" applyProtection="1">
      <alignment vertical="top"/>
      <protection hidden="1"/>
    </xf>
    <xf numFmtId="171" fontId="8" fillId="0" borderId="0" xfId="213" applyNumberFormat="1" applyFont="1" applyFill="1" applyAlignment="1">
      <alignment vertical="center"/>
    </xf>
    <xf numFmtId="0" fontId="8" fillId="0" borderId="86" xfId="212" applyFont="1" applyFill="1" applyBorder="1" applyAlignment="1">
      <alignment horizontal="center" vertical="center" wrapText="1"/>
    </xf>
    <xf numFmtId="0" fontId="0" fillId="0" borderId="0" xfId="0"/>
    <xf numFmtId="0" fontId="7" fillId="0" borderId="0" xfId="0" applyFont="1"/>
    <xf numFmtId="171" fontId="0" fillId="0" borderId="0" xfId="0" applyNumberFormat="1"/>
    <xf numFmtId="171" fontId="7" fillId="0" borderId="0" xfId="8" applyNumberFormat="1" applyFont="1"/>
    <xf numFmtId="171" fontId="0" fillId="0" borderId="0" xfId="8" applyNumberFormat="1" applyFont="1"/>
    <xf numFmtId="171" fontId="4" fillId="0" borderId="0" xfId="8" applyNumberFormat="1" applyFont="1"/>
    <xf numFmtId="10" fontId="0" fillId="0" borderId="0" xfId="301" applyNumberFormat="1" applyFont="1"/>
    <xf numFmtId="9" fontId="0" fillId="0" borderId="0" xfId="301" applyFont="1"/>
    <xf numFmtId="0" fontId="0" fillId="0" borderId="0" xfId="8" applyNumberFormat="1" applyFont="1"/>
    <xf numFmtId="14" fontId="0" fillId="0" borderId="0" xfId="8" applyNumberFormat="1" applyFont="1"/>
    <xf numFmtId="0" fontId="4" fillId="0" borderId="0" xfId="8" applyNumberFormat="1" applyFont="1"/>
    <xf numFmtId="10" fontId="0" fillId="0" borderId="0" xfId="204" applyNumberFormat="1" applyFont="1"/>
    <xf numFmtId="41" fontId="7" fillId="0" borderId="48" xfId="38" applyNumberFormat="1" applyFont="1" applyFill="1" applyBorder="1" applyAlignment="1">
      <alignment horizontal="right" vertical="center" wrapText="1" shrinkToFit="1"/>
    </xf>
    <xf numFmtId="171" fontId="0" fillId="0" borderId="0" xfId="8" applyNumberFormat="1" applyFont="1"/>
    <xf numFmtId="171" fontId="4" fillId="0" borderId="0" xfId="8" applyNumberFormat="1" applyFont="1"/>
    <xf numFmtId="37" fontId="40" fillId="0" borderId="0" xfId="37" applyNumberFormat="1" applyFont="1" applyFill="1" applyAlignment="1">
      <alignment vertical="center"/>
    </xf>
    <xf numFmtId="171" fontId="8" fillId="0" borderId="0" xfId="8" applyNumberFormat="1" applyFont="1"/>
    <xf numFmtId="0" fontId="8" fillId="0" borderId="0" xfId="8" applyNumberFormat="1" applyFont="1"/>
    <xf numFmtId="0" fontId="8" fillId="12" borderId="0" xfId="8" applyNumberFormat="1" applyFont="1" applyFill="1"/>
    <xf numFmtId="171" fontId="0" fillId="12" borderId="0" xfId="8" applyNumberFormat="1" applyFont="1" applyFill="1"/>
    <xf numFmtId="0" fontId="0" fillId="0" borderId="0" xfId="0"/>
    <xf numFmtId="0" fontId="8" fillId="0" borderId="0" xfId="37" applyNumberFormat="1" applyFont="1" applyFill="1" applyBorder="1" applyAlignment="1" applyProtection="1">
      <alignment horizontal="left" vertical="top"/>
      <protection hidden="1"/>
    </xf>
    <xf numFmtId="0" fontId="8" fillId="0" borderId="0" xfId="37" applyNumberFormat="1" applyFont="1" applyFill="1" applyBorder="1" applyAlignment="1" applyProtection="1">
      <alignment vertical="top"/>
      <protection hidden="1"/>
    </xf>
    <xf numFmtId="171" fontId="73" fillId="0" borderId="0" xfId="213" applyNumberFormat="1" applyFont="1"/>
    <xf numFmtId="0" fontId="179" fillId="0" borderId="0" xfId="214" applyFont="1"/>
    <xf numFmtId="38" fontId="75" fillId="0" borderId="0" xfId="214" applyNumberFormat="1" applyFont="1" applyAlignment="1">
      <alignment horizontal="right"/>
    </xf>
    <xf numFmtId="3" fontId="75" fillId="0" borderId="0" xfId="214" applyNumberFormat="1" applyFont="1"/>
    <xf numFmtId="0" fontId="180" fillId="0" borderId="0" xfId="0" applyFont="1"/>
    <xf numFmtId="0" fontId="180" fillId="0" borderId="0" xfId="35" applyNumberFormat="1" applyFont="1" applyFill="1" applyAlignment="1">
      <alignment horizontal="left" vertical="center"/>
    </xf>
    <xf numFmtId="3" fontId="8" fillId="0" borderId="75" xfId="8" applyNumberFormat="1" applyFont="1" applyFill="1" applyBorder="1" applyAlignment="1">
      <alignment horizontal="right" vertical="center"/>
    </xf>
    <xf numFmtId="3" fontId="8" fillId="0" borderId="53" xfId="38" applyNumberFormat="1" applyFont="1" applyFill="1" applyBorder="1" applyAlignment="1">
      <alignment horizontal="right" vertical="center" wrapText="1"/>
    </xf>
    <xf numFmtId="171" fontId="4" fillId="0" borderId="48" xfId="38" applyNumberFormat="1" applyFont="1" applyFill="1" applyBorder="1" applyAlignment="1">
      <alignment horizontal="right" vertical="center" wrapText="1" shrinkToFit="1"/>
    </xf>
    <xf numFmtId="171" fontId="8" fillId="0" borderId="53" xfId="38" applyNumberFormat="1" applyFont="1" applyFill="1" applyBorder="1" applyAlignment="1">
      <alignment horizontal="right" vertical="center" wrapText="1"/>
    </xf>
    <xf numFmtId="171" fontId="7" fillId="0" borderId="51" xfId="38" applyNumberFormat="1" applyFont="1" applyFill="1" applyBorder="1" applyAlignment="1">
      <alignment horizontal="right" vertical="center" wrapText="1" shrinkToFit="1"/>
    </xf>
    <xf numFmtId="184" fontId="8" fillId="0" borderId="0" xfId="35" applyNumberFormat="1" applyFont="1" applyFill="1" applyBorder="1" applyAlignment="1">
      <alignment horizontal="center" vertical="center" wrapText="1"/>
    </xf>
    <xf numFmtId="171" fontId="8" fillId="0" borderId="53" xfId="8" applyNumberFormat="1" applyFont="1" applyFill="1" applyBorder="1" applyAlignment="1">
      <alignment horizontal="right" vertical="center" wrapText="1" shrinkToFit="1"/>
    </xf>
    <xf numFmtId="171" fontId="4" fillId="0" borderId="0" xfId="213" applyNumberFormat="1" applyFont="1" applyAlignment="1">
      <alignment vertical="center"/>
    </xf>
    <xf numFmtId="171" fontId="73" fillId="0" borderId="0" xfId="213" applyNumberFormat="1" applyFont="1"/>
    <xf numFmtId="0" fontId="0" fillId="0" borderId="0" xfId="0"/>
    <xf numFmtId="171" fontId="0" fillId="0" borderId="0" xfId="0" applyNumberFormat="1"/>
    <xf numFmtId="10" fontId="4" fillId="0" borderId="86" xfId="212" applyNumberFormat="1" applyFont="1" applyFill="1" applyBorder="1" applyAlignment="1">
      <alignment horizontal="center" vertical="center" wrapText="1"/>
    </xf>
    <xf numFmtId="0" fontId="45" fillId="0" borderId="0" xfId="39" applyNumberFormat="1" applyFont="1" applyFill="1" applyBorder="1" applyAlignment="1">
      <alignment vertical="center"/>
    </xf>
    <xf numFmtId="171" fontId="4" fillId="0" borderId="0" xfId="213" applyNumberFormat="1" applyFont="1" applyAlignment="1">
      <alignment vertical="center"/>
    </xf>
    <xf numFmtId="171" fontId="73" fillId="0" borderId="0" xfId="213" applyNumberFormat="1" applyFont="1"/>
    <xf numFmtId="41" fontId="4" fillId="0" borderId="0" xfId="38" applyNumberFormat="1" applyFont="1" applyFill="1" applyBorder="1" applyAlignment="1">
      <alignment vertical="center" shrinkToFit="1"/>
    </xf>
    <xf numFmtId="3" fontId="7" fillId="0" borderId="0" xfId="35" applyNumberFormat="1" applyFont="1" applyFill="1" applyBorder="1" applyAlignment="1">
      <alignment vertical="center" shrinkToFit="1"/>
    </xf>
    <xf numFmtId="0" fontId="41" fillId="13" borderId="0" xfId="35" applyNumberFormat="1" applyFont="1" applyFill="1" applyAlignment="1">
      <alignment horizontal="left" vertical="center"/>
    </xf>
    <xf numFmtId="0" fontId="40" fillId="13" borderId="0" xfId="35" applyNumberFormat="1" applyFont="1" applyFill="1" applyAlignment="1">
      <alignment horizontal="left" vertical="center"/>
    </xf>
    <xf numFmtId="171" fontId="40" fillId="13" borderId="0" xfId="8" applyNumberFormat="1" applyFont="1" applyFill="1" applyAlignment="1">
      <alignment horizontal="left" vertical="center"/>
    </xf>
    <xf numFmtId="41" fontId="40" fillId="13" borderId="0" xfId="35" applyNumberFormat="1" applyFont="1" applyFill="1" applyAlignment="1">
      <alignment horizontal="left" vertical="center"/>
    </xf>
    <xf numFmtId="0" fontId="4" fillId="0" borderId="0" xfId="35" applyNumberFormat="1" applyFont="1" applyFill="1" applyBorder="1" applyAlignment="1">
      <alignment horizontal="center" vertical="center"/>
    </xf>
    <xf numFmtId="37" fontId="4" fillId="0" borderId="0" xfId="35" applyNumberFormat="1" applyFont="1" applyFill="1" applyBorder="1" applyAlignment="1">
      <alignment vertical="center"/>
    </xf>
    <xf numFmtId="0" fontId="8" fillId="0" borderId="0" xfId="35" applyNumberFormat="1" applyFont="1" applyFill="1" applyBorder="1" applyAlignment="1">
      <alignment horizontal="center" vertical="center"/>
    </xf>
    <xf numFmtId="3" fontId="4" fillId="0" borderId="0" xfId="35" applyNumberFormat="1" applyFont="1" applyFill="1" applyBorder="1" applyAlignment="1">
      <alignment horizontal="right" vertical="center" wrapText="1"/>
    </xf>
    <xf numFmtId="0" fontId="8" fillId="0" borderId="88" xfId="38" applyNumberFormat="1" applyFont="1" applyFill="1" applyBorder="1" applyAlignment="1">
      <alignment horizontal="center" vertical="center" wrapText="1"/>
    </xf>
    <xf numFmtId="0" fontId="8" fillId="0" borderId="68" xfId="38" applyNumberFormat="1" applyFont="1" applyFill="1" applyBorder="1" applyAlignment="1">
      <alignment horizontal="center" vertical="center" wrapText="1"/>
    </xf>
    <xf numFmtId="0" fontId="4" fillId="0" borderId="0" xfId="35" applyNumberFormat="1" applyFont="1" applyFill="1" applyAlignment="1">
      <alignment horizontal="left" vertical="center"/>
    </xf>
    <xf numFmtId="41" fontId="4" fillId="0" borderId="0" xfId="35" applyNumberFormat="1" applyFont="1" applyFill="1" applyBorder="1" applyAlignment="1">
      <alignment vertical="center"/>
    </xf>
    <xf numFmtId="3" fontId="119" fillId="0" borderId="16" xfId="38" applyNumberFormat="1" applyFont="1" applyFill="1" applyBorder="1" applyAlignment="1">
      <alignment vertical="center"/>
    </xf>
    <xf numFmtId="41" fontId="119" fillId="0" borderId="16" xfId="38" applyNumberFormat="1" applyFont="1" applyFill="1" applyBorder="1" applyAlignment="1">
      <alignment vertical="center"/>
    </xf>
    <xf numFmtId="3" fontId="119" fillId="0" borderId="12" xfId="38" applyNumberFormat="1" applyFont="1" applyFill="1" applyBorder="1" applyAlignment="1">
      <alignment vertical="center"/>
    </xf>
    <xf numFmtId="3" fontId="119" fillId="0" borderId="22" xfId="38" applyNumberFormat="1" applyFont="1" applyFill="1" applyBorder="1" applyAlignment="1">
      <alignment vertical="center"/>
    </xf>
    <xf numFmtId="0" fontId="4" fillId="0" borderId="0" xfId="35" applyNumberFormat="1" applyFont="1" applyFill="1" applyAlignment="1">
      <alignment horizontal="left" vertical="center" wrapText="1"/>
    </xf>
    <xf numFmtId="0" fontId="4" fillId="12" borderId="0" xfId="35" applyNumberFormat="1" applyFont="1" applyFill="1" applyAlignment="1">
      <alignment horizontal="left" vertical="center"/>
    </xf>
    <xf numFmtId="0" fontId="4" fillId="0" borderId="0" xfId="35" quotePrefix="1" applyNumberFormat="1" applyFont="1" applyFill="1" applyAlignment="1">
      <alignment vertical="center" wrapText="1"/>
    </xf>
    <xf numFmtId="0" fontId="4" fillId="0" borderId="0" xfId="35" applyNumberFormat="1" applyFont="1" applyFill="1" applyAlignment="1">
      <alignment vertical="center" wrapText="1"/>
    </xf>
    <xf numFmtId="3" fontId="4" fillId="0" borderId="0" xfId="8" applyNumberFormat="1" applyFont="1" applyFill="1" applyAlignment="1">
      <alignment vertical="center" wrapText="1"/>
    </xf>
    <xf numFmtId="3" fontId="8" fillId="0" borderId="0" xfId="35" applyNumberFormat="1" applyFont="1" applyFill="1" applyBorder="1" applyAlignment="1">
      <alignment vertical="center" wrapText="1"/>
    </xf>
    <xf numFmtId="0" fontId="4" fillId="0" borderId="0" xfId="35" applyNumberFormat="1" applyFont="1" applyFill="1" applyBorder="1" applyAlignment="1">
      <alignment horizontal="right" vertical="center" wrapText="1"/>
    </xf>
    <xf numFmtId="0" fontId="8" fillId="0" borderId="0" xfId="35" quotePrefix="1" applyNumberFormat="1" applyFont="1" applyFill="1" applyBorder="1" applyAlignment="1">
      <alignment horizontal="right" vertical="center" wrapText="1"/>
    </xf>
    <xf numFmtId="184" fontId="8" fillId="0" borderId="0" xfId="35" applyNumberFormat="1" applyFont="1" applyFill="1" applyAlignment="1">
      <alignment horizontal="right" vertical="center"/>
    </xf>
    <xf numFmtId="0" fontId="4" fillId="0" borderId="0" xfId="35" applyNumberFormat="1" applyFont="1" applyFill="1" applyBorder="1" applyAlignment="1">
      <alignment vertical="center" wrapText="1"/>
    </xf>
    <xf numFmtId="0" fontId="8" fillId="0" borderId="0" xfId="35" quotePrefix="1" applyNumberFormat="1" applyFont="1" applyFill="1" applyBorder="1" applyAlignment="1">
      <alignment horizontal="right" vertical="center"/>
    </xf>
    <xf numFmtId="3" fontId="4" fillId="0" borderId="0" xfId="35" applyNumberFormat="1" applyFont="1" applyFill="1" applyBorder="1" applyAlignment="1">
      <alignment vertical="center"/>
    </xf>
    <xf numFmtId="49" fontId="8" fillId="0" borderId="0" xfId="0" applyNumberFormat="1" applyFont="1" applyFill="1" applyAlignment="1">
      <alignment vertical="center" wrapText="1"/>
    </xf>
    <xf numFmtId="171" fontId="4" fillId="0" borderId="0" xfId="8" applyNumberFormat="1" applyFont="1" applyFill="1" applyBorder="1" applyAlignment="1">
      <alignment vertical="center"/>
    </xf>
    <xf numFmtId="3" fontId="4" fillId="0" borderId="0" xfId="35" applyNumberFormat="1" applyFont="1" applyFill="1" applyAlignment="1">
      <alignment vertical="center" wrapText="1"/>
    </xf>
    <xf numFmtId="3" fontId="9" fillId="0" borderId="0" xfId="38" applyNumberFormat="1" applyFont="1" applyFill="1" applyAlignment="1">
      <alignment vertical="center" shrinkToFit="1"/>
    </xf>
    <xf numFmtId="3" fontId="19" fillId="0" borderId="0" xfId="38" applyNumberFormat="1" applyFont="1" applyFill="1" applyAlignment="1">
      <alignment vertical="center" shrinkToFit="1"/>
    </xf>
    <xf numFmtId="38" fontId="16" fillId="13" borderId="0" xfId="35" applyNumberFormat="1" applyFont="1" applyFill="1" applyAlignment="1">
      <alignment horizontal="center" vertical="center" wrapText="1"/>
    </xf>
    <xf numFmtId="3" fontId="8" fillId="0" borderId="0" xfId="35" applyNumberFormat="1" applyFont="1" applyFill="1" applyAlignment="1">
      <alignment vertical="center" wrapText="1"/>
    </xf>
    <xf numFmtId="3" fontId="9" fillId="0" borderId="0" xfId="38" applyNumberFormat="1" applyFont="1" applyFill="1" applyBorder="1" applyAlignment="1">
      <alignment vertical="center" shrinkToFit="1"/>
    </xf>
    <xf numFmtId="3" fontId="19" fillId="0" borderId="0" xfId="35" applyNumberFormat="1" applyFont="1" applyFill="1" applyAlignment="1">
      <alignment vertical="center" shrinkToFit="1"/>
    </xf>
    <xf numFmtId="3" fontId="9" fillId="0" borderId="0" xfId="35" applyNumberFormat="1" applyFont="1" applyFill="1" applyAlignment="1">
      <alignment vertical="center" shrinkToFit="1"/>
    </xf>
    <xf numFmtId="3" fontId="4" fillId="0" borderId="0" xfId="35" quotePrefix="1" applyNumberFormat="1" applyFont="1" applyFill="1" applyBorder="1" applyAlignment="1">
      <alignment vertical="center"/>
    </xf>
    <xf numFmtId="3" fontId="4" fillId="0" borderId="0" xfId="35" applyNumberFormat="1" applyFont="1" applyFill="1" applyBorder="1" applyAlignment="1">
      <alignment vertical="center" wrapText="1"/>
    </xf>
    <xf numFmtId="3" fontId="8" fillId="0" borderId="0" xfId="8" applyNumberFormat="1" applyFont="1" applyFill="1" applyBorder="1" applyAlignment="1">
      <alignment vertical="center" wrapText="1"/>
    </xf>
    <xf numFmtId="3" fontId="8" fillId="0" borderId="0" xfId="35" applyNumberFormat="1" applyFont="1" applyFill="1" applyBorder="1" applyAlignment="1">
      <alignment vertical="center"/>
    </xf>
    <xf numFmtId="3" fontId="40" fillId="0" borderId="0" xfId="38" applyNumberFormat="1" applyFont="1" applyFill="1" applyBorder="1" applyAlignment="1">
      <alignment vertical="center"/>
    </xf>
    <xf numFmtId="0" fontId="121" fillId="0" borderId="16" xfId="0" applyFont="1" applyFill="1" applyBorder="1" applyAlignment="1">
      <alignment vertical="center"/>
    </xf>
    <xf numFmtId="3" fontId="124" fillId="0" borderId="86" xfId="0" applyNumberFormat="1" applyFont="1" applyFill="1" applyBorder="1" applyAlignment="1">
      <alignment horizontal="right" vertical="center"/>
    </xf>
    <xf numFmtId="0" fontId="119" fillId="0" borderId="87" xfId="0" applyFont="1" applyFill="1" applyBorder="1" applyAlignment="1">
      <alignment vertical="center"/>
    </xf>
    <xf numFmtId="41" fontId="119" fillId="0" borderId="0" xfId="38" applyNumberFormat="1" applyFont="1" applyFill="1" applyBorder="1" applyAlignment="1">
      <alignment vertical="center"/>
    </xf>
    <xf numFmtId="3" fontId="119" fillId="0" borderId="0" xfId="38" applyNumberFormat="1" applyFont="1" applyFill="1" applyBorder="1" applyAlignment="1">
      <alignment vertical="center"/>
    </xf>
    <xf numFmtId="171" fontId="8" fillId="0" borderId="0" xfId="8" applyNumberFormat="1" applyFont="1" applyFill="1" applyBorder="1" applyAlignment="1">
      <alignment vertical="center" wrapText="1"/>
    </xf>
    <xf numFmtId="171" fontId="4" fillId="0" borderId="0" xfId="8" applyNumberFormat="1" applyFont="1" applyFill="1" applyBorder="1" applyAlignment="1">
      <alignment vertical="center" wrapText="1"/>
    </xf>
    <xf numFmtId="0" fontId="8" fillId="0" borderId="0" xfId="35" applyNumberFormat="1" applyFont="1" applyFill="1" applyBorder="1" applyAlignment="1">
      <alignment horizontal="right" vertical="center" wrapText="1"/>
    </xf>
    <xf numFmtId="0" fontId="10" fillId="0" borderId="0" xfId="35" applyNumberFormat="1" applyFont="1" applyFill="1" applyAlignment="1">
      <alignment horizontal="center" vertical="center"/>
    </xf>
    <xf numFmtId="0" fontId="8" fillId="0" borderId="0" xfId="35" applyNumberFormat="1" applyFont="1" applyFill="1" applyBorder="1" applyAlignment="1">
      <alignment vertical="center" wrapText="1"/>
    </xf>
    <xf numFmtId="171" fontId="8" fillId="0" borderId="0" xfId="8" applyNumberFormat="1" applyFont="1" applyFill="1" applyBorder="1" applyAlignment="1">
      <alignment horizontal="right" vertical="center" wrapText="1"/>
    </xf>
    <xf numFmtId="0" fontId="8" fillId="0" borderId="0" xfId="35" applyNumberFormat="1" applyFont="1" applyFill="1" applyBorder="1" applyAlignment="1">
      <alignment horizontal="center" vertical="center" wrapText="1"/>
    </xf>
    <xf numFmtId="0" fontId="119" fillId="0" borderId="86" xfId="0" applyFont="1" applyFill="1" applyBorder="1" applyAlignment="1">
      <alignment vertical="center"/>
    </xf>
    <xf numFmtId="0" fontId="8" fillId="0" borderId="0" xfId="35" applyNumberFormat="1" applyFont="1" applyFill="1" applyAlignment="1">
      <alignment horizontal="left" vertical="center" wrapText="1"/>
    </xf>
    <xf numFmtId="41" fontId="119" fillId="0" borderId="22" xfId="38" applyNumberFormat="1" applyFont="1" applyFill="1" applyBorder="1" applyAlignment="1">
      <alignment vertical="center"/>
    </xf>
    <xf numFmtId="0" fontId="119" fillId="0" borderId="16" xfId="0" applyFont="1" applyFill="1" applyBorder="1" applyAlignment="1">
      <alignment vertical="center"/>
    </xf>
    <xf numFmtId="0" fontId="8" fillId="0" borderId="0" xfId="35" quotePrefix="1" applyNumberFormat="1" applyFont="1" applyFill="1" applyBorder="1" applyAlignment="1">
      <alignment horizontal="center" vertical="center"/>
    </xf>
    <xf numFmtId="41" fontId="4" fillId="0" borderId="0" xfId="35" applyNumberFormat="1" applyFont="1" applyFill="1" applyBorder="1" applyAlignment="1">
      <alignment horizontal="right" vertical="center"/>
    </xf>
    <xf numFmtId="0" fontId="0" fillId="0" borderId="0" xfId="0"/>
    <xf numFmtId="0" fontId="8" fillId="0" borderId="0" xfId="0" applyFont="1"/>
    <xf numFmtId="0" fontId="4" fillId="0" borderId="0" xfId="35" applyNumberFormat="1" applyFont="1" applyFill="1" applyBorder="1" applyAlignment="1">
      <alignment vertical="center" wrapText="1"/>
    </xf>
    <xf numFmtId="0" fontId="10" fillId="0" borderId="0" xfId="35" applyNumberFormat="1" applyFont="1" applyFill="1" applyAlignment="1">
      <alignment horizontal="center" vertical="center"/>
    </xf>
    <xf numFmtId="171" fontId="8" fillId="0" borderId="0" xfId="8" applyNumberFormat="1" applyFont="1" applyFill="1" applyBorder="1" applyAlignment="1">
      <alignment vertical="center" wrapText="1"/>
    </xf>
    <xf numFmtId="41" fontId="4" fillId="0" borderId="0" xfId="35" applyNumberFormat="1" applyFont="1" applyFill="1" applyBorder="1" applyAlignment="1">
      <alignment vertical="center"/>
    </xf>
    <xf numFmtId="0" fontId="8" fillId="0" borderId="0" xfId="37" applyNumberFormat="1" applyFont="1" applyFill="1" applyBorder="1" applyAlignment="1" applyProtection="1">
      <alignment horizontal="left" vertical="center"/>
      <protection hidden="1"/>
    </xf>
    <xf numFmtId="0" fontId="8" fillId="0" borderId="0" xfId="37" applyNumberFormat="1" applyFont="1" applyFill="1" applyBorder="1" applyAlignment="1" applyProtection="1">
      <alignment vertical="center"/>
      <protection hidden="1"/>
    </xf>
    <xf numFmtId="0" fontId="4" fillId="0" borderId="0" xfId="37" applyNumberFormat="1" applyFont="1" applyFill="1" applyBorder="1" applyAlignment="1" applyProtection="1">
      <alignment vertical="center"/>
      <protection hidden="1"/>
    </xf>
    <xf numFmtId="0" fontId="4" fillId="13" borderId="0" xfId="37" applyNumberFormat="1" applyFont="1" applyFill="1" applyBorder="1" applyAlignment="1" applyProtection="1">
      <alignment vertical="center"/>
      <protection hidden="1"/>
    </xf>
    <xf numFmtId="3" fontId="8" fillId="13" borderId="0" xfId="37" applyNumberFormat="1" applyFont="1" applyFill="1" applyBorder="1" applyAlignment="1" applyProtection="1">
      <alignment vertical="center"/>
      <protection hidden="1"/>
    </xf>
    <xf numFmtId="0" fontId="8" fillId="13" borderId="0" xfId="37" applyNumberFormat="1" applyFont="1" applyFill="1" applyBorder="1" applyAlignment="1" applyProtection="1">
      <alignment vertical="center"/>
      <protection hidden="1"/>
    </xf>
    <xf numFmtId="38" fontId="8" fillId="13" borderId="0" xfId="37" applyNumberFormat="1" applyFont="1" applyFill="1" applyBorder="1" applyAlignment="1" applyProtection="1">
      <alignment horizontal="right" vertical="center"/>
      <protection hidden="1"/>
    </xf>
    <xf numFmtId="0" fontId="8" fillId="13" borderId="0" xfId="37" applyNumberFormat="1" applyFont="1" applyFill="1" applyBorder="1" applyAlignment="1" applyProtection="1">
      <alignment horizontal="right" vertical="center"/>
      <protection hidden="1"/>
    </xf>
    <xf numFmtId="171" fontId="8" fillId="13" borderId="0" xfId="8" applyNumberFormat="1" applyFont="1" applyFill="1" applyBorder="1" applyAlignment="1" applyProtection="1">
      <alignment horizontal="centerContinuous" vertical="center"/>
      <protection hidden="1"/>
    </xf>
    <xf numFmtId="41" fontId="4" fillId="13" borderId="0" xfId="37" applyNumberFormat="1" applyFont="1" applyFill="1" applyBorder="1" applyAlignment="1" applyProtection="1">
      <alignment horizontal="centerContinuous" vertical="center"/>
      <protection hidden="1"/>
    </xf>
    <xf numFmtId="0" fontId="4" fillId="13" borderId="0" xfId="37" applyNumberFormat="1" applyFont="1" applyFill="1" applyBorder="1" applyAlignment="1" applyProtection="1">
      <alignment horizontal="centerContinuous" vertical="center"/>
      <protection hidden="1"/>
    </xf>
    <xf numFmtId="0" fontId="4" fillId="0" borderId="8" xfId="37" applyNumberFormat="1" applyFont="1" applyFill="1" applyBorder="1" applyAlignment="1" applyProtection="1">
      <alignment horizontal="left" vertical="center"/>
      <protection hidden="1"/>
    </xf>
    <xf numFmtId="0" fontId="8" fillId="0" borderId="8" xfId="37" applyNumberFormat="1" applyFont="1" applyFill="1" applyBorder="1" applyAlignment="1" applyProtection="1">
      <alignment vertical="center"/>
      <protection hidden="1"/>
    </xf>
    <xf numFmtId="0" fontId="4" fillId="0" borderId="8" xfId="37" applyNumberFormat="1" applyFont="1" applyFill="1" applyBorder="1" applyAlignment="1" applyProtection="1">
      <alignment vertical="center"/>
      <protection hidden="1"/>
    </xf>
    <xf numFmtId="0" fontId="4" fillId="0" borderId="68" xfId="37" applyNumberFormat="1" applyFont="1" applyFill="1" applyBorder="1" applyAlignment="1" applyProtection="1">
      <alignment vertical="center"/>
      <protection hidden="1"/>
    </xf>
    <xf numFmtId="0" fontId="4" fillId="0" borderId="8" xfId="37" applyNumberFormat="1" applyFont="1" applyFill="1" applyBorder="1" applyAlignment="1" applyProtection="1">
      <alignment horizontal="right" vertical="center"/>
      <protection hidden="1"/>
    </xf>
    <xf numFmtId="3" fontId="4" fillId="13" borderId="0" xfId="37" applyNumberFormat="1" applyFont="1" applyFill="1" applyBorder="1" applyAlignment="1" applyProtection="1">
      <alignment vertical="center"/>
      <protection hidden="1"/>
    </xf>
    <xf numFmtId="38" fontId="4" fillId="13" borderId="0" xfId="37" applyNumberFormat="1" applyFont="1" applyFill="1" applyBorder="1" applyAlignment="1" applyProtection="1">
      <alignment horizontal="right" vertical="center"/>
      <protection hidden="1"/>
    </xf>
    <xf numFmtId="0" fontId="4" fillId="13" borderId="0" xfId="37" applyNumberFormat="1" applyFont="1" applyFill="1" applyBorder="1" applyAlignment="1" applyProtection="1">
      <alignment horizontal="right" vertical="center"/>
      <protection hidden="1"/>
    </xf>
    <xf numFmtId="41" fontId="8" fillId="13" borderId="0" xfId="37" applyNumberFormat="1" applyFont="1" applyFill="1" applyBorder="1" applyAlignment="1" applyProtection="1">
      <alignment horizontal="centerContinuous" vertical="center"/>
      <protection hidden="1"/>
    </xf>
    <xf numFmtId="0" fontId="8" fillId="13" borderId="0" xfId="37" applyNumberFormat="1" applyFont="1" applyFill="1" applyBorder="1" applyAlignment="1" applyProtection="1">
      <alignment horizontal="centerContinuous" vertical="center"/>
      <protection hidden="1"/>
    </xf>
    <xf numFmtId="0" fontId="10" fillId="0" borderId="0" xfId="37" applyNumberFormat="1" applyFont="1" applyFill="1" applyBorder="1" applyAlignment="1" applyProtection="1">
      <alignment horizontal="center" vertical="center"/>
      <protection hidden="1"/>
    </xf>
    <xf numFmtId="171" fontId="4" fillId="13" borderId="0" xfId="8" applyNumberFormat="1" applyFont="1" applyFill="1" applyBorder="1" applyAlignment="1" applyProtection="1">
      <alignment vertical="center"/>
      <protection hidden="1"/>
    </xf>
    <xf numFmtId="41" fontId="4" fillId="13" borderId="0" xfId="37" applyNumberFormat="1" applyFont="1" applyFill="1" applyBorder="1" applyAlignment="1" applyProtection="1">
      <alignment vertical="center"/>
      <protection hidden="1"/>
    </xf>
    <xf numFmtId="0" fontId="22" fillId="0" borderId="0" xfId="35" applyNumberFormat="1" applyFont="1" applyFill="1" applyAlignment="1">
      <alignment vertical="center"/>
    </xf>
    <xf numFmtId="0" fontId="22" fillId="13" borderId="0" xfId="35" applyNumberFormat="1" applyFont="1" applyFill="1" applyAlignment="1">
      <alignment vertical="center"/>
    </xf>
    <xf numFmtId="0" fontId="4" fillId="13" borderId="0" xfId="35" quotePrefix="1" applyNumberFormat="1" applyFont="1" applyFill="1" applyAlignment="1">
      <alignment horizontal="center" vertical="center"/>
    </xf>
    <xf numFmtId="0" fontId="4" fillId="13" borderId="0" xfId="35" applyNumberFormat="1" applyFont="1" applyFill="1" applyAlignment="1">
      <alignment horizontal="left" vertical="center"/>
    </xf>
    <xf numFmtId="38" fontId="9" fillId="13" borderId="0" xfId="35" applyNumberFormat="1" applyFont="1" applyFill="1" applyAlignment="1">
      <alignment vertical="center"/>
    </xf>
    <xf numFmtId="41" fontId="8" fillId="0" borderId="0" xfId="35" applyNumberFormat="1" applyFont="1" applyFill="1" applyBorder="1" applyAlignment="1">
      <alignment horizontal="center" vertical="center"/>
    </xf>
    <xf numFmtId="171" fontId="9" fillId="13" borderId="0" xfId="8" applyNumberFormat="1" applyFont="1" applyFill="1" applyAlignment="1">
      <alignment vertical="center"/>
    </xf>
    <xf numFmtId="184" fontId="8" fillId="0" borderId="0" xfId="35" applyNumberFormat="1" applyFont="1" applyFill="1" applyAlignment="1">
      <alignment vertical="center"/>
    </xf>
    <xf numFmtId="184" fontId="4" fillId="0" borderId="0" xfId="35" applyNumberFormat="1" applyFont="1" applyFill="1" applyAlignment="1">
      <alignment horizontal="right" vertical="center"/>
    </xf>
    <xf numFmtId="0" fontId="4" fillId="0" borderId="0" xfId="35" quotePrefix="1" applyNumberFormat="1" applyFont="1" applyFill="1" applyAlignment="1">
      <alignment horizontal="left" vertical="center"/>
    </xf>
    <xf numFmtId="41" fontId="4" fillId="0" borderId="0" xfId="35" applyNumberFormat="1" applyFont="1" applyFill="1" applyBorder="1" applyAlignment="1">
      <alignment horizontal="center" vertical="center"/>
    </xf>
    <xf numFmtId="171" fontId="4" fillId="13" borderId="0" xfId="35" applyNumberFormat="1" applyFont="1" applyFill="1" applyAlignment="1">
      <alignment vertical="center"/>
    </xf>
    <xf numFmtId="43" fontId="4" fillId="13" borderId="0" xfId="8" applyFont="1" applyFill="1" applyAlignment="1">
      <alignment vertical="center"/>
    </xf>
    <xf numFmtId="0" fontId="8" fillId="0" borderId="0" xfId="35" quotePrefix="1" applyNumberFormat="1" applyFont="1" applyFill="1" applyAlignment="1">
      <alignment vertical="center"/>
    </xf>
    <xf numFmtId="0" fontId="8" fillId="0" borderId="0" xfId="35" applyNumberFormat="1" applyFont="1" applyFill="1" applyBorder="1" applyAlignment="1">
      <alignment horizontal="left" vertical="center"/>
    </xf>
    <xf numFmtId="0" fontId="4" fillId="0" borderId="0" xfId="35" quotePrefix="1" applyNumberFormat="1" applyFont="1" applyFill="1" applyAlignment="1">
      <alignment vertical="center"/>
    </xf>
    <xf numFmtId="43" fontId="9" fillId="13" borderId="0" xfId="8" applyFont="1" applyFill="1" applyAlignment="1">
      <alignment vertical="center"/>
    </xf>
    <xf numFmtId="0" fontId="41" fillId="0" borderId="0" xfId="35" applyNumberFormat="1" applyFont="1" applyFill="1" applyBorder="1" applyAlignment="1">
      <alignment horizontal="left" vertical="center"/>
    </xf>
    <xf numFmtId="0" fontId="40" fillId="0" borderId="0" xfId="35" applyNumberFormat="1" applyFont="1" applyFill="1" applyBorder="1" applyAlignment="1">
      <alignment vertical="center"/>
    </xf>
    <xf numFmtId="41" fontId="41" fillId="0" borderId="0" xfId="35" applyNumberFormat="1" applyFont="1" applyFill="1" applyBorder="1" applyAlignment="1">
      <alignment vertical="center"/>
    </xf>
    <xf numFmtId="41" fontId="40" fillId="0" borderId="0" xfId="35" applyNumberFormat="1" applyFont="1" applyFill="1" applyAlignment="1">
      <alignment vertical="center"/>
    </xf>
    <xf numFmtId="41" fontId="40" fillId="0" borderId="0" xfId="35" applyNumberFormat="1" applyFont="1" applyFill="1" applyBorder="1" applyAlignment="1">
      <alignment horizontal="right" vertical="center"/>
    </xf>
    <xf numFmtId="0" fontId="40" fillId="13" borderId="0" xfId="35" applyNumberFormat="1" applyFont="1" applyFill="1" applyAlignment="1">
      <alignment vertical="center"/>
    </xf>
    <xf numFmtId="37" fontId="41" fillId="13" borderId="0" xfId="35" applyNumberFormat="1" applyFont="1" applyFill="1" applyBorder="1" applyAlignment="1">
      <alignment vertical="center"/>
    </xf>
    <xf numFmtId="43" fontId="40" fillId="13" borderId="0" xfId="8" applyFont="1" applyFill="1" applyAlignment="1">
      <alignment vertical="center"/>
    </xf>
    <xf numFmtId="38" fontId="40" fillId="13" borderId="0" xfId="35" applyNumberFormat="1" applyFont="1" applyFill="1" applyAlignment="1">
      <alignment vertical="center"/>
    </xf>
    <xf numFmtId="171" fontId="8" fillId="0" borderId="0" xfId="35" applyNumberFormat="1" applyFont="1" applyFill="1" applyBorder="1" applyAlignment="1">
      <alignment horizontal="right" vertical="center"/>
    </xf>
    <xf numFmtId="171" fontId="8" fillId="0" borderId="7" xfId="35" applyNumberFormat="1" applyFont="1" applyFill="1" applyBorder="1" applyAlignment="1">
      <alignment horizontal="right" vertical="center"/>
    </xf>
    <xf numFmtId="41" fontId="8" fillId="0" borderId="7" xfId="35" applyNumberFormat="1" applyFont="1" applyFill="1" applyBorder="1" applyAlignment="1">
      <alignment vertical="center"/>
    </xf>
    <xf numFmtId="184" fontId="8" fillId="0" borderId="0" xfId="35" applyNumberFormat="1" applyFont="1" applyFill="1" applyBorder="1" applyAlignment="1">
      <alignment vertical="center"/>
    </xf>
    <xf numFmtId="0" fontId="8" fillId="0" borderId="0" xfId="35" applyNumberFormat="1" applyFont="1" applyFill="1" applyAlignment="1">
      <alignment horizontal="left" vertical="center"/>
    </xf>
    <xf numFmtId="37" fontId="8" fillId="13" borderId="0" xfId="35" applyNumberFormat="1" applyFont="1" applyFill="1" applyAlignment="1">
      <alignment vertical="center"/>
    </xf>
    <xf numFmtId="41" fontId="4" fillId="0" borderId="7" xfId="35" applyNumberFormat="1" applyFont="1" applyFill="1" applyBorder="1" applyAlignment="1">
      <alignment vertical="center"/>
    </xf>
    <xf numFmtId="0" fontId="8" fillId="0" borderId="0" xfId="35" quotePrefix="1" applyNumberFormat="1" applyFont="1" applyFill="1" applyAlignment="1">
      <alignment horizontal="left" vertical="center"/>
    </xf>
    <xf numFmtId="0" fontId="71" fillId="0" borderId="0" xfId="35" applyNumberFormat="1" applyFont="1" applyFill="1" applyAlignment="1">
      <alignment vertical="center" wrapText="1"/>
    </xf>
    <xf numFmtId="0" fontId="16" fillId="0" borderId="0" xfId="35" applyNumberFormat="1" applyFont="1" applyFill="1" applyAlignment="1">
      <alignment vertical="center" wrapText="1"/>
    </xf>
    <xf numFmtId="0" fontId="8" fillId="0" borderId="0" xfId="35" quotePrefix="1" applyNumberFormat="1" applyFont="1" applyFill="1" applyAlignment="1">
      <alignment horizontal="center" vertical="center"/>
    </xf>
    <xf numFmtId="0" fontId="16" fillId="0" borderId="0" xfId="35" applyNumberFormat="1" applyFont="1" applyFill="1" applyBorder="1" applyAlignment="1">
      <alignment vertical="center" wrapText="1"/>
    </xf>
    <xf numFmtId="0" fontId="16" fillId="0" borderId="0" xfId="35" applyNumberFormat="1" applyFont="1" applyFill="1" applyBorder="1" applyAlignment="1">
      <alignment horizontal="center" vertical="center" wrapText="1"/>
    </xf>
    <xf numFmtId="0" fontId="7" fillId="0" borderId="0" xfId="35" applyNumberFormat="1" applyFont="1" applyFill="1" applyAlignment="1">
      <alignment horizontal="left" vertical="center" wrapText="1"/>
    </xf>
    <xf numFmtId="171" fontId="4" fillId="0" borderId="0" xfId="8" applyNumberFormat="1" applyFont="1" applyFill="1" applyAlignment="1">
      <alignment vertical="center" wrapText="1"/>
    </xf>
    <xf numFmtId="0" fontId="8" fillId="0" borderId="7" xfId="35" quotePrefix="1" applyNumberFormat="1" applyFont="1" applyFill="1" applyBorder="1" applyAlignment="1">
      <alignment horizontal="center" vertical="center"/>
    </xf>
    <xf numFmtId="0" fontId="16" fillId="0" borderId="7" xfId="35" applyNumberFormat="1" applyFont="1" applyFill="1" applyBorder="1" applyAlignment="1">
      <alignment horizontal="center" vertical="center" wrapText="1"/>
    </xf>
    <xf numFmtId="0" fontId="7" fillId="0" borderId="7" xfId="35" applyNumberFormat="1" applyFont="1" applyFill="1" applyBorder="1" applyAlignment="1">
      <alignment horizontal="left" vertical="center" wrapText="1"/>
    </xf>
    <xf numFmtId="38" fontId="4" fillId="13" borderId="0" xfId="35" applyNumberFormat="1" applyFont="1" applyFill="1" applyAlignment="1">
      <alignment horizontal="center" vertical="center" wrapText="1"/>
    </xf>
    <xf numFmtId="39" fontId="4" fillId="13" borderId="0" xfId="35" applyNumberFormat="1" applyFont="1" applyFill="1" applyAlignment="1">
      <alignment vertical="center"/>
    </xf>
    <xf numFmtId="3" fontId="16" fillId="0" borderId="0" xfId="35" applyNumberFormat="1" applyFont="1" applyFill="1" applyBorder="1" applyAlignment="1">
      <alignment vertical="center" wrapText="1"/>
    </xf>
    <xf numFmtId="3" fontId="41" fillId="0" borderId="0" xfId="8" applyNumberFormat="1" applyFont="1" applyFill="1" applyBorder="1" applyAlignment="1">
      <alignment vertical="center" wrapText="1"/>
    </xf>
    <xf numFmtId="0" fontId="4" fillId="13" borderId="0" xfId="38" applyNumberFormat="1" applyFont="1" applyFill="1" applyAlignment="1">
      <alignment vertical="center"/>
    </xf>
    <xf numFmtId="37" fontId="4" fillId="13" borderId="39" xfId="35" applyNumberFormat="1" applyFont="1" applyFill="1" applyBorder="1" applyAlignment="1">
      <alignment vertical="center"/>
    </xf>
    <xf numFmtId="0" fontId="4" fillId="0" borderId="0" xfId="0" applyFont="1" applyFill="1" applyAlignment="1">
      <alignment vertical="center" wrapText="1"/>
    </xf>
    <xf numFmtId="0" fontId="22" fillId="0" borderId="0" xfId="0" applyFont="1" applyFill="1" applyAlignment="1">
      <alignment vertical="center"/>
    </xf>
    <xf numFmtId="0" fontId="8" fillId="0" borderId="0" xfId="0" applyFont="1" applyFill="1" applyAlignment="1">
      <alignment horizontal="right" vertical="center" wrapText="1"/>
    </xf>
    <xf numFmtId="0" fontId="4" fillId="0" borderId="0" xfId="0" quotePrefix="1" applyFont="1" applyFill="1" applyAlignment="1">
      <alignment vertical="center"/>
    </xf>
    <xf numFmtId="171" fontId="4" fillId="0" borderId="0" xfId="8" applyNumberFormat="1" applyFont="1" applyFill="1" applyAlignment="1">
      <alignment horizontal="right" vertical="center" wrapText="1"/>
    </xf>
    <xf numFmtId="0" fontId="8" fillId="0" borderId="0" xfId="38" applyNumberFormat="1" applyFont="1" applyFill="1" applyAlignment="1">
      <alignment horizontal="center" vertical="center" wrapText="1"/>
    </xf>
    <xf numFmtId="0" fontId="41" fillId="0" borderId="0" xfId="38" applyNumberFormat="1" applyFont="1" applyFill="1" applyAlignment="1">
      <alignment vertical="center"/>
    </xf>
    <xf numFmtId="0" fontId="8" fillId="0" borderId="0" xfId="38" applyNumberFormat="1" applyFont="1" applyFill="1" applyAlignment="1">
      <alignment vertical="center"/>
    </xf>
    <xf numFmtId="0" fontId="8" fillId="13" borderId="0" xfId="38" applyNumberFormat="1" applyFont="1" applyFill="1" applyAlignment="1">
      <alignment vertical="center"/>
    </xf>
    <xf numFmtId="0" fontId="117" fillId="0" borderId="2" xfId="39" applyNumberFormat="1" applyFont="1" applyFill="1" applyBorder="1" applyAlignment="1">
      <alignment vertical="center"/>
    </xf>
    <xf numFmtId="0" fontId="9" fillId="0" borderId="2" xfId="38" applyNumberFormat="1" applyFont="1" applyFill="1" applyBorder="1" applyAlignment="1">
      <alignment vertical="center"/>
    </xf>
    <xf numFmtId="0" fontId="9" fillId="0" borderId="0" xfId="35" applyNumberFormat="1" applyFont="1" applyFill="1" applyBorder="1" applyAlignment="1">
      <alignment vertical="center" shrinkToFit="1"/>
    </xf>
    <xf numFmtId="3" fontId="19" fillId="0" borderId="0" xfId="35" applyNumberFormat="1" applyFont="1" applyFill="1" applyAlignment="1">
      <alignment vertical="center"/>
    </xf>
    <xf numFmtId="0" fontId="10" fillId="0" borderId="2" xfId="38" applyNumberFormat="1" applyFont="1" applyFill="1" applyBorder="1" applyAlignment="1">
      <alignment vertical="center"/>
    </xf>
    <xf numFmtId="0" fontId="10" fillId="0" borderId="2" xfId="38" applyNumberFormat="1" applyFont="1" applyFill="1" applyBorder="1" applyAlignment="1">
      <alignment vertical="center" shrinkToFit="1"/>
    </xf>
    <xf numFmtId="0" fontId="10" fillId="0" borderId="0" xfId="35" applyNumberFormat="1" applyFont="1" applyFill="1" applyBorder="1" applyAlignment="1">
      <alignment vertical="center" shrinkToFit="1"/>
    </xf>
    <xf numFmtId="0" fontId="10" fillId="0" borderId="0" xfId="35" applyNumberFormat="1" applyFont="1" applyFill="1" applyAlignment="1">
      <alignment vertical="center"/>
    </xf>
    <xf numFmtId="0" fontId="9" fillId="0" borderId="0" xfId="39" applyNumberFormat="1" applyFont="1" applyFill="1" applyAlignment="1">
      <alignment vertical="center"/>
    </xf>
    <xf numFmtId="38" fontId="9" fillId="0" borderId="0" xfId="35" applyNumberFormat="1" applyFont="1" applyFill="1" applyAlignment="1">
      <alignment vertical="center"/>
    </xf>
    <xf numFmtId="0" fontId="19" fillId="0" borderId="0" xfId="39" applyNumberFormat="1" applyFont="1" applyFill="1" applyAlignment="1">
      <alignment vertical="center"/>
    </xf>
    <xf numFmtId="0" fontId="20" fillId="0" borderId="0" xfId="35" applyNumberFormat="1" applyFont="1" applyFill="1" applyAlignment="1">
      <alignment horizontal="center" vertical="center"/>
    </xf>
    <xf numFmtId="3" fontId="20" fillId="0" borderId="0" xfId="35" applyNumberFormat="1" applyFont="1" applyFill="1" applyAlignment="1">
      <alignment vertical="center" shrinkToFit="1"/>
    </xf>
    <xf numFmtId="38" fontId="19" fillId="0" borderId="0" xfId="35" applyNumberFormat="1" applyFont="1" applyFill="1" applyAlignment="1">
      <alignment vertical="center"/>
    </xf>
    <xf numFmtId="0" fontId="9" fillId="0" borderId="0" xfId="39" applyNumberFormat="1" applyFont="1" applyFill="1" applyBorder="1" applyAlignment="1">
      <alignment vertical="center"/>
    </xf>
    <xf numFmtId="37" fontId="0" fillId="0" borderId="0" xfId="0" applyNumberFormat="1" applyFill="1" applyAlignment="1">
      <alignment vertical="center"/>
    </xf>
    <xf numFmtId="0" fontId="118" fillId="0" borderId="8" xfId="39" applyNumberFormat="1" applyFont="1" applyFill="1" applyBorder="1" applyAlignment="1">
      <alignment vertical="center"/>
    </xf>
    <xf numFmtId="0" fontId="9" fillId="0" borderId="8" xfId="38" applyNumberFormat="1" applyFont="1" applyFill="1" applyBorder="1" applyAlignment="1">
      <alignment vertical="center"/>
    </xf>
    <xf numFmtId="3" fontId="9" fillId="0" borderId="0" xfId="35" applyNumberFormat="1" applyFont="1" applyFill="1" applyBorder="1" applyAlignment="1">
      <alignment vertical="center" shrinkToFit="1"/>
    </xf>
    <xf numFmtId="0" fontId="140" fillId="0" borderId="0" xfId="39" applyNumberFormat="1" applyFont="1" applyFill="1" applyBorder="1" applyAlignment="1">
      <alignment vertical="center"/>
    </xf>
    <xf numFmtId="41" fontId="40" fillId="0" borderId="0" xfId="0" applyNumberFormat="1" applyFont="1" applyFill="1" applyBorder="1" applyAlignment="1">
      <alignment horizontal="right" vertical="center"/>
    </xf>
    <xf numFmtId="0" fontId="118" fillId="0" borderId="0" xfId="39" applyNumberFormat="1" applyFont="1" applyFill="1" applyBorder="1" applyAlignment="1">
      <alignment vertical="center"/>
    </xf>
    <xf numFmtId="0" fontId="9" fillId="0" borderId="0" xfId="38" applyNumberFormat="1" applyFont="1" applyFill="1" applyBorder="1" applyAlignment="1">
      <alignment vertical="center"/>
    </xf>
    <xf numFmtId="0" fontId="141" fillId="0" borderId="0" xfId="39" applyNumberFormat="1" applyFont="1" applyFill="1" applyBorder="1" applyAlignment="1">
      <alignment vertical="center"/>
    </xf>
    <xf numFmtId="3" fontId="10" fillId="0" borderId="0" xfId="35" applyNumberFormat="1" applyFont="1" applyFill="1" applyAlignment="1">
      <alignment vertical="center"/>
    </xf>
    <xf numFmtId="3" fontId="7" fillId="0" borderId="0" xfId="35" applyNumberFormat="1" applyFont="1" applyFill="1" applyAlignment="1">
      <alignment vertical="center"/>
    </xf>
    <xf numFmtId="0" fontId="9" fillId="0" borderId="86" xfId="38" applyNumberFormat="1" applyFont="1" applyFill="1" applyBorder="1" applyAlignment="1">
      <alignment vertical="center" shrinkToFit="1"/>
    </xf>
    <xf numFmtId="0" fontId="7" fillId="0" borderId="16" xfId="35" applyNumberFormat="1" applyFont="1" applyFill="1" applyBorder="1" applyAlignment="1">
      <alignment vertical="center"/>
    </xf>
    <xf numFmtId="0" fontId="8" fillId="0" borderId="0" xfId="35" quotePrefix="1" applyNumberFormat="1" applyFont="1" applyFill="1" applyBorder="1" applyAlignment="1">
      <alignment vertical="center"/>
    </xf>
    <xf numFmtId="0" fontId="8" fillId="0" borderId="68" xfId="35" quotePrefix="1" applyNumberFormat="1" applyFont="1" applyFill="1" applyBorder="1" applyAlignment="1">
      <alignment vertical="center"/>
    </xf>
    <xf numFmtId="0" fontId="8" fillId="0" borderId="0" xfId="35" applyNumberFormat="1" applyFont="1" applyFill="1" applyAlignment="1">
      <alignment vertical="center" wrapText="1"/>
    </xf>
    <xf numFmtId="0" fontId="4" fillId="0" borderId="0" xfId="35" applyNumberFormat="1" applyFont="1" applyFill="1" applyBorder="1" applyAlignment="1">
      <alignment vertical="center"/>
    </xf>
    <xf numFmtId="0" fontId="4" fillId="0" borderId="0" xfId="35" applyNumberFormat="1" applyFont="1" applyFill="1" applyAlignment="1">
      <alignment vertical="center"/>
    </xf>
    <xf numFmtId="0" fontId="8" fillId="0" borderId="0" xfId="35" quotePrefix="1" applyNumberFormat="1" applyFont="1" applyFill="1" applyBorder="1" applyAlignment="1">
      <alignment vertical="center"/>
    </xf>
    <xf numFmtId="0" fontId="16" fillId="0" borderId="0" xfId="35" applyNumberFormat="1" applyFont="1" applyFill="1" applyAlignment="1">
      <alignment horizontal="center" vertical="center" wrapText="1"/>
    </xf>
    <xf numFmtId="0" fontId="73" fillId="0" borderId="0" xfId="0" applyFont="1" applyAlignment="1">
      <alignment vertical="center"/>
    </xf>
    <xf numFmtId="41" fontId="9" fillId="0" borderId="0" xfId="35" applyNumberFormat="1" applyFont="1" applyFill="1" applyAlignment="1">
      <alignment vertical="center"/>
    </xf>
    <xf numFmtId="41" fontId="8" fillId="0" borderId="0" xfId="35" applyNumberFormat="1" applyFont="1" applyFill="1" applyAlignment="1">
      <alignment vertical="center"/>
    </xf>
    <xf numFmtId="0" fontId="10" fillId="12" borderId="0" xfId="35" applyNumberFormat="1" applyFont="1" applyFill="1" applyAlignment="1">
      <alignment horizontal="center" vertical="center"/>
    </xf>
    <xf numFmtId="0" fontId="8" fillId="12" borderId="0" xfId="35" applyNumberFormat="1" applyFont="1" applyFill="1" applyAlignment="1">
      <alignment horizontal="left" vertical="center"/>
    </xf>
    <xf numFmtId="0" fontId="8" fillId="12" borderId="0" xfId="35" applyNumberFormat="1" applyFont="1" applyFill="1" applyAlignment="1">
      <alignment horizontal="center" vertical="center"/>
    </xf>
    <xf numFmtId="0" fontId="8" fillId="12" borderId="0" xfId="35" applyNumberFormat="1" applyFont="1" applyFill="1" applyBorder="1" applyAlignment="1">
      <alignment vertical="center"/>
    </xf>
    <xf numFmtId="0" fontId="8" fillId="12" borderId="0" xfId="35" applyNumberFormat="1" applyFont="1" applyFill="1" applyAlignment="1">
      <alignment vertical="center"/>
    </xf>
    <xf numFmtId="41" fontId="8" fillId="12" borderId="0" xfId="35" applyNumberFormat="1" applyFont="1" applyFill="1" applyBorder="1" applyAlignment="1">
      <alignment vertical="center"/>
    </xf>
    <xf numFmtId="41" fontId="8" fillId="12" borderId="0" xfId="35" applyNumberFormat="1" applyFont="1" applyFill="1" applyAlignment="1">
      <alignment vertical="center"/>
    </xf>
    <xf numFmtId="0" fontId="118" fillId="12" borderId="0" xfId="39" applyNumberFormat="1" applyFont="1" applyFill="1" applyBorder="1" applyAlignment="1">
      <alignment vertical="center"/>
    </xf>
    <xf numFmtId="0" fontId="4" fillId="12" borderId="0" xfId="35" applyNumberFormat="1" applyFont="1" applyFill="1" applyAlignment="1">
      <alignment vertical="center"/>
    </xf>
    <xf numFmtId="0" fontId="9" fillId="12" borderId="0" xfId="38" applyNumberFormat="1" applyFont="1" applyFill="1" applyBorder="1" applyAlignment="1">
      <alignment vertical="center"/>
    </xf>
    <xf numFmtId="3" fontId="9" fillId="12" borderId="0" xfId="38" applyNumberFormat="1" applyFont="1" applyFill="1" applyBorder="1" applyAlignment="1">
      <alignment vertical="center" shrinkToFit="1"/>
    </xf>
    <xf numFmtId="3" fontId="9" fillId="12" borderId="0" xfId="35" applyNumberFormat="1" applyFont="1" applyFill="1" applyBorder="1" applyAlignment="1">
      <alignment vertical="center" shrinkToFit="1"/>
    </xf>
    <xf numFmtId="38" fontId="9" fillId="12" borderId="0" xfId="35" applyNumberFormat="1" applyFont="1" applyFill="1" applyAlignment="1">
      <alignment vertical="center"/>
    </xf>
    <xf numFmtId="0" fontId="9" fillId="12" borderId="0" xfId="35" applyNumberFormat="1" applyFont="1" applyFill="1" applyAlignment="1">
      <alignment vertical="center"/>
    </xf>
    <xf numFmtId="171" fontId="145" fillId="0" borderId="0" xfId="8" applyNumberFormat="1" applyFont="1" applyFill="1" applyAlignment="1">
      <alignment vertical="center"/>
    </xf>
    <xf numFmtId="41" fontId="4" fillId="0" borderId="0" xfId="35" applyNumberFormat="1" applyFont="1" applyFill="1" applyAlignment="1">
      <alignment horizontal="right" vertical="center"/>
    </xf>
    <xf numFmtId="171" fontId="145" fillId="13" borderId="0" xfId="8" applyNumberFormat="1" applyFont="1" applyFill="1" applyAlignment="1">
      <alignment vertical="center"/>
    </xf>
    <xf numFmtId="171" fontId="8" fillId="13" borderId="0" xfId="35" applyNumberFormat="1" applyFont="1" applyFill="1" applyAlignment="1">
      <alignment vertical="center"/>
    </xf>
    <xf numFmtId="41" fontId="8" fillId="0" borderId="0" xfId="35" applyNumberFormat="1" applyFont="1" applyFill="1" applyBorder="1" applyAlignment="1">
      <alignment vertical="center"/>
    </xf>
    <xf numFmtId="41" fontId="7" fillId="0" borderId="0" xfId="35" applyNumberFormat="1" applyFont="1" applyFill="1" applyAlignment="1">
      <alignment vertical="center"/>
    </xf>
    <xf numFmtId="0" fontId="7" fillId="13" borderId="0" xfId="35" applyNumberFormat="1" applyFont="1" applyFill="1" applyAlignment="1">
      <alignment vertical="center"/>
    </xf>
    <xf numFmtId="0" fontId="7" fillId="13" borderId="0" xfId="35" applyNumberFormat="1" applyFont="1" applyFill="1" applyAlignment="1">
      <alignment horizontal="left" vertical="center"/>
    </xf>
    <xf numFmtId="0" fontId="7" fillId="13" borderId="0" xfId="38" applyNumberFormat="1" applyFont="1" applyFill="1" applyAlignment="1">
      <alignment vertical="center"/>
    </xf>
    <xf numFmtId="37" fontId="7" fillId="13" borderId="0" xfId="35" applyNumberFormat="1" applyFont="1" applyFill="1" applyBorder="1" applyAlignment="1">
      <alignment vertical="center"/>
    </xf>
    <xf numFmtId="171" fontId="7" fillId="13" borderId="0" xfId="8" applyNumberFormat="1" applyFont="1" applyFill="1" applyAlignment="1">
      <alignment vertical="center"/>
    </xf>
    <xf numFmtId="41" fontId="7" fillId="13" borderId="0" xfId="35" applyNumberFormat="1" applyFont="1" applyFill="1" applyAlignment="1">
      <alignment vertical="center"/>
    </xf>
    <xf numFmtId="171" fontId="8" fillId="0" borderId="0" xfId="8" applyNumberFormat="1" applyFont="1" applyFill="1" applyAlignment="1">
      <alignment vertical="center"/>
    </xf>
    <xf numFmtId="0" fontId="4" fillId="0" borderId="0" xfId="35" quotePrefix="1" applyNumberFormat="1" applyFont="1" applyFill="1" applyAlignment="1">
      <alignment horizontal="center" vertical="center"/>
    </xf>
    <xf numFmtId="0" fontId="8" fillId="0" borderId="0" xfId="35" applyNumberFormat="1" applyFont="1" applyFill="1" applyBorder="1" applyAlignment="1">
      <alignment vertical="center"/>
    </xf>
    <xf numFmtId="0" fontId="7" fillId="0" borderId="0" xfId="35" quotePrefix="1" applyNumberFormat="1" applyFont="1" applyFill="1" applyAlignment="1">
      <alignment horizontal="left" vertical="center"/>
    </xf>
    <xf numFmtId="37" fontId="9" fillId="0" borderId="0" xfId="35" applyNumberFormat="1" applyFont="1" applyFill="1" applyAlignment="1">
      <alignment vertical="center"/>
    </xf>
    <xf numFmtId="0" fontId="7" fillId="0" borderId="0" xfId="35" applyNumberFormat="1" applyFont="1" applyFill="1" applyAlignment="1">
      <alignment horizontal="center" vertical="center"/>
    </xf>
    <xf numFmtId="37" fontId="7" fillId="0" borderId="0" xfId="35" applyNumberFormat="1" applyFont="1" applyFill="1" applyBorder="1" applyAlignment="1">
      <alignment vertical="center"/>
    </xf>
    <xf numFmtId="37" fontId="19" fillId="0" borderId="0" xfId="35" applyNumberFormat="1" applyFont="1" applyFill="1" applyAlignment="1">
      <alignment vertical="center"/>
    </xf>
    <xf numFmtId="38" fontId="7" fillId="0" borderId="0" xfId="35" applyNumberFormat="1" applyFont="1" applyFill="1" applyAlignment="1">
      <alignment vertical="center"/>
    </xf>
    <xf numFmtId="171" fontId="19" fillId="0" borderId="0" xfId="8" applyNumberFormat="1" applyFont="1" applyFill="1" applyAlignment="1">
      <alignment vertical="center"/>
    </xf>
    <xf numFmtId="0" fontId="4" fillId="0" borderId="0" xfId="35" applyNumberFormat="1" applyFont="1" applyFill="1" applyAlignment="1">
      <alignment horizontal="justify" vertical="center" wrapText="1"/>
    </xf>
    <xf numFmtId="0" fontId="7" fillId="0" borderId="0" xfId="35" applyNumberFormat="1" applyFont="1" applyFill="1" applyAlignment="1">
      <alignment vertical="center" wrapText="1"/>
    </xf>
    <xf numFmtId="37" fontId="9" fillId="13" borderId="0" xfId="35" applyNumberFormat="1" applyFont="1" applyFill="1" applyAlignment="1">
      <alignment vertical="center"/>
    </xf>
    <xf numFmtId="0" fontId="10" fillId="0" borderId="0" xfId="35" applyNumberFormat="1" applyFont="1" applyFill="1" applyAlignment="1">
      <alignment horizontal="center" vertical="center" wrapText="1"/>
    </xf>
    <xf numFmtId="0" fontId="8" fillId="0" borderId="8" xfId="35" quotePrefix="1" applyNumberFormat="1" applyFont="1" applyFill="1" applyBorder="1" applyAlignment="1">
      <alignment vertical="center" wrapText="1"/>
    </xf>
    <xf numFmtId="0" fontId="4" fillId="13" borderId="0" xfId="35" applyNumberFormat="1" applyFont="1" applyFill="1" applyAlignment="1">
      <alignment vertical="center" wrapText="1"/>
    </xf>
    <xf numFmtId="0" fontId="8" fillId="13" borderId="0" xfId="35" applyNumberFormat="1" applyFont="1" applyFill="1" applyAlignment="1">
      <alignment horizontal="left" vertical="center" wrapText="1"/>
    </xf>
    <xf numFmtId="37" fontId="8" fillId="13" borderId="0" xfId="35" applyNumberFormat="1" applyFont="1" applyFill="1" applyBorder="1" applyAlignment="1">
      <alignment vertical="center" wrapText="1"/>
    </xf>
    <xf numFmtId="37" fontId="9" fillId="13" borderId="0" xfId="35" applyNumberFormat="1" applyFont="1" applyFill="1" applyAlignment="1">
      <alignment vertical="center" wrapText="1"/>
    </xf>
    <xf numFmtId="38" fontId="9" fillId="13" borderId="0" xfId="35" applyNumberFormat="1" applyFont="1" applyFill="1" applyAlignment="1">
      <alignment vertical="center" wrapText="1"/>
    </xf>
    <xf numFmtId="38" fontId="4" fillId="13" borderId="0" xfId="35" applyNumberFormat="1" applyFont="1" applyFill="1" applyAlignment="1">
      <alignment vertical="center" wrapText="1"/>
    </xf>
    <xf numFmtId="0" fontId="10" fillId="0" borderId="0" xfId="35" applyNumberFormat="1" applyFont="1" applyFill="1" applyBorder="1" applyAlignment="1">
      <alignment horizontal="right" vertical="center" wrapText="1"/>
    </xf>
    <xf numFmtId="0" fontId="4" fillId="13" borderId="0" xfId="35" applyNumberFormat="1" applyFont="1" applyFill="1" applyBorder="1" applyAlignment="1">
      <alignment horizontal="right" vertical="center" wrapText="1"/>
    </xf>
    <xf numFmtId="0" fontId="8" fillId="13" borderId="0" xfId="35" applyNumberFormat="1" applyFont="1" applyFill="1" applyBorder="1" applyAlignment="1">
      <alignment horizontal="right" vertical="center" wrapText="1"/>
    </xf>
    <xf numFmtId="37" fontId="8" fillId="13" borderId="0" xfId="35" applyNumberFormat="1" applyFont="1" applyFill="1" applyBorder="1" applyAlignment="1">
      <alignment horizontal="right" vertical="center" wrapText="1"/>
    </xf>
    <xf numFmtId="37" fontId="9" fillId="13" borderId="0" xfId="35" applyNumberFormat="1" applyFont="1" applyFill="1" applyBorder="1" applyAlignment="1">
      <alignment horizontal="right" vertical="center" wrapText="1"/>
    </xf>
    <xf numFmtId="38" fontId="9" fillId="13" borderId="0" xfId="35" applyNumberFormat="1" applyFont="1" applyFill="1" applyBorder="1" applyAlignment="1">
      <alignment horizontal="right" vertical="center" wrapText="1"/>
    </xf>
    <xf numFmtId="38" fontId="4" fillId="13" borderId="0" xfId="35" applyNumberFormat="1" applyFont="1" applyFill="1" applyBorder="1" applyAlignment="1">
      <alignment horizontal="right" vertical="center" wrapText="1"/>
    </xf>
    <xf numFmtId="0" fontId="8" fillId="0" borderId="0" xfId="35" applyNumberFormat="1" applyFont="1" applyFill="1" applyAlignment="1">
      <alignment horizontal="center" vertical="center" wrapText="1"/>
    </xf>
    <xf numFmtId="0" fontId="4" fillId="0" borderId="0" xfId="35" applyNumberFormat="1" applyFont="1" applyFill="1" applyAlignment="1">
      <alignment horizontal="center" vertical="center" wrapText="1"/>
    </xf>
    <xf numFmtId="0" fontId="4" fillId="0" borderId="0" xfId="35" quotePrefix="1" applyNumberFormat="1" applyFont="1" applyFill="1" applyAlignment="1">
      <alignment horizontal="center" vertical="center" wrapText="1"/>
    </xf>
    <xf numFmtId="171" fontId="4" fillId="0" borderId="0" xfId="8" applyNumberFormat="1" applyFont="1" applyFill="1" applyAlignment="1">
      <alignment horizontal="center" vertical="center" wrapText="1"/>
    </xf>
    <xf numFmtId="41" fontId="4" fillId="0" borderId="0" xfId="35" applyNumberFormat="1" applyFont="1" applyFill="1" applyAlignment="1">
      <alignment horizontal="center" vertical="center" wrapText="1"/>
    </xf>
    <xf numFmtId="0" fontId="8" fillId="0" borderId="0" xfId="35" applyNumberFormat="1" applyFont="1" applyFill="1" applyAlignment="1">
      <alignment vertical="center"/>
    </xf>
    <xf numFmtId="172" fontId="4" fillId="0" borderId="0" xfId="35" applyNumberFormat="1" applyFont="1" applyFill="1" applyAlignment="1">
      <alignment vertical="center"/>
    </xf>
    <xf numFmtId="0" fontId="40" fillId="0" borderId="0" xfId="38" applyNumberFormat="1" applyFont="1" applyFill="1" applyAlignment="1">
      <alignment vertical="center"/>
    </xf>
    <xf numFmtId="3" fontId="146" fillId="0" borderId="51" xfId="0" applyNumberFormat="1" applyFont="1" applyBorder="1" applyAlignment="1">
      <alignment vertical="center"/>
    </xf>
    <xf numFmtId="0" fontId="8" fillId="0" borderId="0" xfId="35" applyNumberFormat="1" applyFont="1" applyFill="1" applyAlignment="1">
      <alignment horizontal="right" vertical="center" wrapText="1"/>
    </xf>
    <xf numFmtId="37" fontId="4" fillId="0" borderId="0" xfId="35" applyNumberFormat="1" applyFont="1" applyFill="1" applyBorder="1" applyAlignment="1">
      <alignment horizontal="right" vertical="center"/>
    </xf>
    <xf numFmtId="37" fontId="7" fillId="0" borderId="0" xfId="35" applyNumberFormat="1" applyFont="1" applyFill="1" applyBorder="1" applyAlignment="1">
      <alignment horizontal="right" vertical="center"/>
    </xf>
    <xf numFmtId="3" fontId="146" fillId="0" borderId="0" xfId="0" applyNumberFormat="1" applyFont="1" applyBorder="1" applyAlignment="1">
      <alignment vertical="center"/>
    </xf>
    <xf numFmtId="3" fontId="8" fillId="0" borderId="0" xfId="8" applyNumberFormat="1" applyFont="1" applyFill="1" applyBorder="1" applyAlignment="1">
      <alignment horizontal="right" vertical="center" wrapText="1"/>
    </xf>
    <xf numFmtId="3" fontId="8" fillId="0" borderId="0" xfId="35" applyNumberFormat="1" applyFont="1" applyFill="1" applyBorder="1" applyAlignment="1">
      <alignment horizontal="center" vertical="center"/>
    </xf>
    <xf numFmtId="3" fontId="8" fillId="0" borderId="0" xfId="35" applyNumberFormat="1" applyFont="1" applyFill="1" applyBorder="1" applyAlignment="1">
      <alignment horizontal="left" vertical="center"/>
    </xf>
    <xf numFmtId="0" fontId="4" fillId="0" borderId="0" xfId="38" applyNumberFormat="1" applyFont="1" applyFill="1" applyAlignment="1">
      <alignment vertical="center" wrapText="1"/>
    </xf>
    <xf numFmtId="3" fontId="146" fillId="0" borderId="0" xfId="0" applyNumberFormat="1" applyFont="1" applyAlignment="1">
      <alignment vertical="center"/>
    </xf>
    <xf numFmtId="3" fontId="181" fillId="0" borderId="0" xfId="0" applyNumberFormat="1" applyFont="1" applyAlignment="1">
      <alignment vertical="center"/>
    </xf>
    <xf numFmtId="171" fontId="8" fillId="0" borderId="0" xfId="35" applyNumberFormat="1" applyFont="1" applyFill="1" applyAlignment="1">
      <alignment vertical="center"/>
    </xf>
    <xf numFmtId="0" fontId="13" fillId="0" borderId="0" xfId="36" applyNumberFormat="1" applyFont="1" applyFill="1" applyBorder="1" applyAlignment="1">
      <alignment horizontal="left" vertical="center"/>
    </xf>
    <xf numFmtId="171" fontId="147" fillId="0" borderId="0" xfId="8" applyNumberFormat="1" applyFont="1" applyFill="1" applyAlignment="1">
      <alignment vertical="center"/>
    </xf>
    <xf numFmtId="0" fontId="8" fillId="0" borderId="0" xfId="0" applyFont="1" applyAlignment="1">
      <alignment vertical="center"/>
    </xf>
    <xf numFmtId="0" fontId="22" fillId="12" borderId="0" xfId="35" applyNumberFormat="1" applyFont="1" applyFill="1" applyAlignment="1">
      <alignment horizontal="left" vertical="center"/>
    </xf>
    <xf numFmtId="37" fontId="10" fillId="12" borderId="46" xfId="38" applyNumberFormat="1" applyFont="1" applyFill="1" applyBorder="1" applyAlignment="1">
      <alignment vertical="center" shrinkToFit="1"/>
    </xf>
    <xf numFmtId="37" fontId="22" fillId="12" borderId="0" xfId="35" applyNumberFormat="1" applyFont="1" applyFill="1" applyAlignment="1">
      <alignment vertical="center"/>
    </xf>
    <xf numFmtId="0" fontId="22" fillId="12" borderId="0" xfId="35" applyNumberFormat="1" applyFont="1" applyFill="1" applyAlignment="1">
      <alignment vertical="center"/>
    </xf>
    <xf numFmtId="0" fontId="4" fillId="12" borderId="0" xfId="35" applyNumberFormat="1" applyFont="1" applyFill="1" applyBorder="1" applyAlignment="1">
      <alignment vertical="center"/>
    </xf>
    <xf numFmtId="0" fontId="4" fillId="12" borderId="0" xfId="80" applyFont="1" applyFill="1" applyBorder="1" applyAlignment="1">
      <alignment vertical="center"/>
    </xf>
    <xf numFmtId="0" fontId="13" fillId="12" borderId="0" xfId="39" applyNumberFormat="1" applyFont="1" applyFill="1" applyBorder="1" applyAlignment="1">
      <alignment vertical="center"/>
    </xf>
    <xf numFmtId="0" fontId="4" fillId="12" borderId="0" xfId="38" applyNumberFormat="1" applyFont="1" applyFill="1" applyBorder="1" applyAlignment="1">
      <alignment vertical="center"/>
    </xf>
    <xf numFmtId="3" fontId="4" fillId="12" borderId="0" xfId="38" applyNumberFormat="1" applyFont="1" applyFill="1" applyBorder="1" applyAlignment="1">
      <alignment vertical="center" shrinkToFit="1"/>
    </xf>
    <xf numFmtId="0" fontId="22" fillId="12" borderId="0" xfId="35" applyNumberFormat="1" applyFont="1" applyFill="1" applyBorder="1" applyAlignment="1">
      <alignment vertical="center"/>
    </xf>
    <xf numFmtId="0" fontId="22" fillId="12" borderId="0" xfId="35" applyNumberFormat="1" applyFont="1" applyFill="1" applyBorder="1" applyAlignment="1">
      <alignment horizontal="left" vertical="center"/>
    </xf>
    <xf numFmtId="0" fontId="24" fillId="12" borderId="0" xfId="39" applyNumberFormat="1" applyFont="1" applyFill="1" applyBorder="1" applyAlignment="1">
      <alignment vertical="center"/>
    </xf>
    <xf numFmtId="0" fontId="22" fillId="12" borderId="0" xfId="38" applyNumberFormat="1" applyFont="1" applyFill="1" applyBorder="1" applyAlignment="1">
      <alignment vertical="center"/>
    </xf>
    <xf numFmtId="3" fontId="22" fillId="12" borderId="0" xfId="35" applyNumberFormat="1" applyFont="1" applyFill="1" applyBorder="1" applyAlignment="1">
      <alignment vertical="center" shrinkToFit="1"/>
    </xf>
    <xf numFmtId="37" fontId="4" fillId="12" borderId="0" xfId="35" applyNumberFormat="1" applyFont="1" applyFill="1" applyBorder="1" applyAlignment="1">
      <alignment vertical="center"/>
    </xf>
    <xf numFmtId="0" fontId="8" fillId="12" borderId="0" xfId="80" applyFont="1" applyFill="1" applyBorder="1" applyAlignment="1">
      <alignment vertical="center"/>
    </xf>
    <xf numFmtId="0" fontId="15" fillId="12" borderId="0" xfId="39" applyNumberFormat="1" applyFont="1" applyFill="1" applyBorder="1" applyAlignment="1">
      <alignment vertical="center"/>
    </xf>
    <xf numFmtId="0" fontId="8" fillId="12" borderId="0" xfId="38" applyNumberFormat="1" applyFont="1" applyFill="1" applyBorder="1" applyAlignment="1">
      <alignment vertical="center"/>
    </xf>
    <xf numFmtId="3" fontId="8" fillId="12" borderId="0" xfId="38" applyNumberFormat="1" applyFont="1" applyFill="1" applyBorder="1" applyAlignment="1">
      <alignment vertical="center" shrinkToFit="1"/>
    </xf>
    <xf numFmtId="37" fontId="8" fillId="12" borderId="0" xfId="35" applyNumberFormat="1" applyFont="1" applyFill="1" applyBorder="1" applyAlignment="1">
      <alignment vertical="center"/>
    </xf>
    <xf numFmtId="38" fontId="22" fillId="12" borderId="0" xfId="35" applyNumberFormat="1" applyFont="1" applyFill="1" applyAlignment="1">
      <alignment vertical="center"/>
    </xf>
    <xf numFmtId="0" fontId="45" fillId="12" borderId="0" xfId="39" applyNumberFormat="1" applyFont="1" applyFill="1" applyBorder="1" applyAlignment="1">
      <alignment vertical="center"/>
    </xf>
    <xf numFmtId="3" fontId="7" fillId="12" borderId="0" xfId="35" applyNumberFormat="1" applyFont="1" applyFill="1" applyBorder="1" applyAlignment="1">
      <alignment vertical="center" shrinkToFit="1"/>
    </xf>
    <xf numFmtId="3" fontId="7" fillId="12" borderId="0" xfId="38" applyNumberFormat="1" applyFont="1" applyFill="1" applyBorder="1" applyAlignment="1">
      <alignment vertical="center" shrinkToFit="1"/>
    </xf>
    <xf numFmtId="0" fontId="43" fillId="12" borderId="0" xfId="35" applyNumberFormat="1" applyFont="1" applyFill="1" applyBorder="1" applyAlignment="1">
      <alignment horizontal="left" vertical="center"/>
    </xf>
    <xf numFmtId="0" fontId="44" fillId="12" borderId="0" xfId="35" applyNumberFormat="1" applyFont="1" applyFill="1" applyBorder="1" applyAlignment="1">
      <alignment vertical="center"/>
    </xf>
    <xf numFmtId="0" fontId="128" fillId="12" borderId="0" xfId="39" applyNumberFormat="1" applyFont="1" applyFill="1" applyBorder="1" applyAlignment="1">
      <alignment vertical="center"/>
    </xf>
    <xf numFmtId="0" fontId="44" fillId="12" borderId="0" xfId="38" applyNumberFormat="1" applyFont="1" applyFill="1" applyBorder="1" applyAlignment="1">
      <alignment vertical="center"/>
    </xf>
    <xf numFmtId="3" fontId="44" fillId="12" borderId="0" xfId="38" applyNumberFormat="1" applyFont="1" applyFill="1" applyBorder="1" applyAlignment="1">
      <alignment vertical="center" shrinkToFit="1"/>
    </xf>
    <xf numFmtId="171" fontId="44" fillId="12" borderId="0" xfId="8" applyNumberFormat="1" applyFont="1" applyFill="1" applyBorder="1" applyAlignment="1">
      <alignment vertical="center"/>
    </xf>
    <xf numFmtId="41" fontId="44" fillId="12" borderId="0" xfId="35" applyNumberFormat="1" applyFont="1" applyFill="1" applyBorder="1" applyAlignment="1">
      <alignment vertical="center"/>
    </xf>
    <xf numFmtId="171" fontId="4" fillId="12" borderId="0" xfId="8" applyNumberFormat="1" applyFont="1" applyFill="1" applyAlignment="1">
      <alignment vertical="center"/>
    </xf>
    <xf numFmtId="41" fontId="4" fillId="12" borderId="0" xfId="35" applyNumberFormat="1" applyFont="1" applyFill="1" applyAlignment="1">
      <alignment vertical="center"/>
    </xf>
    <xf numFmtId="37" fontId="4" fillId="12" borderId="0" xfId="35" applyNumberFormat="1" applyFont="1" applyFill="1" applyAlignment="1">
      <alignment vertical="center"/>
    </xf>
    <xf numFmtId="171" fontId="9" fillId="0" borderId="0" xfId="35" applyNumberFormat="1" applyFont="1" applyFill="1" applyAlignment="1">
      <alignment vertical="center"/>
    </xf>
    <xf numFmtId="0" fontId="22" fillId="0" borderId="0" xfId="35" applyNumberFormat="1" applyFont="1" applyFill="1" applyAlignment="1">
      <alignment horizontal="center" vertical="center"/>
    </xf>
    <xf numFmtId="0" fontId="20" fillId="12" borderId="0" xfId="35" applyNumberFormat="1" applyFont="1" applyFill="1" applyAlignment="1">
      <alignment horizontal="center" vertical="center"/>
    </xf>
    <xf numFmtId="0" fontId="7" fillId="12" borderId="0" xfId="35" applyNumberFormat="1" applyFont="1" applyFill="1" applyAlignment="1">
      <alignment horizontal="left" vertical="center"/>
    </xf>
    <xf numFmtId="0" fontId="7" fillId="12" borderId="0" xfId="35" applyNumberFormat="1" applyFont="1" applyFill="1" applyAlignment="1">
      <alignment vertical="center"/>
    </xf>
    <xf numFmtId="0" fontId="22" fillId="12" borderId="0" xfId="35" applyNumberFormat="1" applyFont="1" applyFill="1" applyAlignment="1">
      <alignment horizontal="center" vertical="center"/>
    </xf>
    <xf numFmtId="0" fontId="19" fillId="12" borderId="0" xfId="35" applyNumberFormat="1" applyFont="1" applyFill="1" applyAlignment="1">
      <alignment vertical="center"/>
    </xf>
    <xf numFmtId="0" fontId="7" fillId="0" borderId="0" xfId="35" quotePrefix="1" applyNumberFormat="1" applyFont="1" applyFill="1" applyAlignment="1">
      <alignment vertical="center"/>
    </xf>
    <xf numFmtId="14" fontId="9" fillId="0" borderId="0" xfId="35" applyNumberFormat="1" applyFont="1" applyFill="1" applyAlignment="1">
      <alignment vertical="center"/>
    </xf>
    <xf numFmtId="14" fontId="4" fillId="0" borderId="0" xfId="35" applyNumberFormat="1" applyFont="1" applyFill="1" applyAlignment="1">
      <alignment vertical="center"/>
    </xf>
    <xf numFmtId="0" fontId="40" fillId="0" borderId="0" xfId="35" quotePrefix="1" applyNumberFormat="1" applyFont="1" applyFill="1" applyAlignment="1">
      <alignment vertical="center"/>
    </xf>
    <xf numFmtId="171" fontId="146" fillId="0" borderId="0" xfId="8" applyNumberFormat="1" applyFont="1" applyAlignment="1">
      <alignment vertical="center"/>
    </xf>
    <xf numFmtId="3" fontId="146" fillId="16" borderId="0" xfId="0" applyNumberFormat="1" applyFont="1" applyFill="1" applyAlignment="1">
      <alignment vertical="center"/>
    </xf>
    <xf numFmtId="0" fontId="10" fillId="0" borderId="0" xfId="35" applyNumberFormat="1" applyFont="1" applyFill="1" applyAlignment="1">
      <alignment horizontal="left" vertical="center"/>
    </xf>
    <xf numFmtId="0" fontId="10" fillId="0" borderId="0" xfId="35" applyNumberFormat="1" applyFont="1" applyAlignment="1">
      <alignment vertical="center"/>
    </xf>
    <xf numFmtId="37" fontId="4" fillId="0" borderId="0" xfId="8" applyNumberFormat="1" applyFont="1" applyFill="1" applyBorder="1" applyAlignment="1">
      <alignment vertical="center"/>
    </xf>
    <xf numFmtId="37" fontId="7" fillId="13" borderId="0" xfId="35" applyNumberFormat="1" applyFont="1" applyFill="1" applyAlignment="1">
      <alignment vertical="center"/>
    </xf>
    <xf numFmtId="0" fontId="4" fillId="13" borderId="0" xfId="35" applyNumberFormat="1" applyFont="1" applyFill="1" applyAlignment="1">
      <alignment vertical="center"/>
    </xf>
    <xf numFmtId="0" fontId="4" fillId="0" borderId="0" xfId="0" quotePrefix="1" applyFont="1" applyAlignment="1">
      <alignment vertical="center"/>
    </xf>
    <xf numFmtId="39" fontId="4" fillId="13" borderId="0" xfId="8" applyNumberFormat="1" applyFont="1" applyFill="1" applyAlignment="1">
      <alignment vertical="center"/>
    </xf>
    <xf numFmtId="43" fontId="4" fillId="13" borderId="0" xfId="35" applyNumberFormat="1" applyFont="1" applyFill="1" applyAlignment="1">
      <alignment vertical="center"/>
    </xf>
    <xf numFmtId="3" fontId="8" fillId="0" borderId="0" xfId="35" applyNumberFormat="1" applyFont="1" applyFill="1" applyBorder="1" applyAlignment="1">
      <alignment horizontal="right" vertical="center"/>
    </xf>
    <xf numFmtId="3" fontId="8" fillId="0" borderId="0" xfId="35" quotePrefix="1" applyNumberFormat="1" applyFont="1" applyFill="1" applyBorder="1" applyAlignment="1">
      <alignment horizontal="right" vertical="center"/>
    </xf>
    <xf numFmtId="0" fontId="8" fillId="0" borderId="0" xfId="35" applyNumberFormat="1" applyFont="1" applyFill="1" applyAlignment="1">
      <alignment horizontal="justify" vertical="center" wrapText="1"/>
    </xf>
    <xf numFmtId="3" fontId="41" fillId="0" borderId="0" xfId="35" applyNumberFormat="1" applyFont="1" applyFill="1" applyBorder="1" applyAlignment="1">
      <alignment vertical="center" wrapText="1"/>
    </xf>
    <xf numFmtId="38" fontId="41" fillId="0" borderId="0" xfId="35" quotePrefix="1" applyNumberFormat="1" applyFont="1" applyFill="1" applyBorder="1" applyAlignment="1">
      <alignment vertical="center" wrapText="1"/>
    </xf>
    <xf numFmtId="0" fontId="41" fillId="0" borderId="0" xfId="35" applyNumberFormat="1" applyFont="1" applyFill="1" applyBorder="1" applyAlignment="1">
      <alignment vertical="center" wrapText="1"/>
    </xf>
    <xf numFmtId="171" fontId="8" fillId="0" borderId="68" xfId="8" applyNumberFormat="1" applyFont="1" applyFill="1" applyBorder="1" applyAlignment="1">
      <alignment vertical="center" wrapText="1"/>
    </xf>
    <xf numFmtId="0" fontId="4" fillId="0" borderId="68" xfId="35" applyNumberFormat="1" applyFont="1" applyFill="1" applyBorder="1" applyAlignment="1">
      <alignment vertical="center" wrapText="1"/>
    </xf>
    <xf numFmtId="0" fontId="4" fillId="0" borderId="98" xfId="38" applyNumberFormat="1" applyFont="1" applyFill="1" applyBorder="1" applyAlignment="1">
      <alignment vertical="center"/>
    </xf>
    <xf numFmtId="3" fontId="4" fillId="13" borderId="0" xfId="35" applyNumberFormat="1" applyFont="1" applyFill="1" applyAlignment="1">
      <alignment vertical="center"/>
    </xf>
    <xf numFmtId="0" fontId="4" fillId="0" borderId="7" xfId="35" applyNumberFormat="1" applyFont="1" applyFill="1" applyBorder="1" applyAlignment="1">
      <alignment vertical="center" wrapText="1"/>
    </xf>
    <xf numFmtId="0" fontId="8" fillId="0" borderId="0" xfId="0" applyFont="1" applyFill="1" applyAlignment="1">
      <alignment vertical="center"/>
    </xf>
    <xf numFmtId="0" fontId="4" fillId="7" borderId="0" xfId="35" applyNumberFormat="1" applyFont="1" applyFill="1" applyAlignment="1">
      <alignment vertical="center"/>
    </xf>
    <xf numFmtId="0" fontId="22" fillId="0" borderId="0" xfId="35" applyNumberFormat="1" applyFont="1" applyFill="1" applyAlignment="1">
      <alignment horizontal="justify" vertical="center"/>
    </xf>
    <xf numFmtId="0" fontId="8" fillId="0" borderId="0" xfId="35" applyNumberFormat="1" applyFont="1" applyAlignment="1">
      <alignment vertical="center"/>
    </xf>
    <xf numFmtId="0" fontId="8" fillId="7" borderId="0" xfId="35" applyNumberFormat="1" applyFont="1" applyFill="1" applyAlignment="1">
      <alignment vertical="center"/>
    </xf>
    <xf numFmtId="171" fontId="4" fillId="0" borderId="0" xfId="35" applyNumberFormat="1" applyFont="1" applyAlignment="1">
      <alignment vertical="center"/>
    </xf>
    <xf numFmtId="3" fontId="4" fillId="7" borderId="0" xfId="35" applyNumberFormat="1" applyFont="1" applyFill="1" applyAlignment="1">
      <alignment vertical="center"/>
    </xf>
    <xf numFmtId="0" fontId="22" fillId="0" borderId="0" xfId="35" applyNumberFormat="1" applyFont="1" applyFill="1" applyBorder="1" applyAlignment="1">
      <alignment vertical="center" wrapText="1"/>
    </xf>
    <xf numFmtId="0" fontId="22" fillId="0" borderId="8" xfId="35" applyNumberFormat="1" applyFont="1" applyFill="1" applyBorder="1" applyAlignment="1">
      <alignment vertical="center" wrapText="1"/>
    </xf>
    <xf numFmtId="0" fontId="71" fillId="0" borderId="0" xfId="35" applyNumberFormat="1" applyFont="1" applyFill="1" applyAlignment="1">
      <alignment vertical="center"/>
    </xf>
    <xf numFmtId="3" fontId="4" fillId="0" borderId="0" xfId="35" applyNumberFormat="1" applyFont="1" applyFill="1" applyAlignment="1">
      <alignment horizontal="justify" vertical="center" wrapText="1"/>
    </xf>
    <xf numFmtId="0" fontId="0" fillId="0" borderId="0" xfId="0" applyAlignment="1">
      <alignment vertical="center"/>
    </xf>
    <xf numFmtId="0" fontId="8" fillId="0" borderId="0" xfId="214" applyFont="1"/>
    <xf numFmtId="0" fontId="150" fillId="0" borderId="0" xfId="214" applyFont="1"/>
    <xf numFmtId="3" fontId="8" fillId="12" borderId="0" xfId="35" applyNumberFormat="1" applyFont="1" applyFill="1" applyAlignment="1">
      <alignment vertical="top"/>
    </xf>
    <xf numFmtId="2" fontId="8" fillId="12" borderId="0" xfId="35" applyNumberFormat="1" applyFont="1" applyFill="1" applyAlignment="1">
      <alignment vertical="top"/>
    </xf>
    <xf numFmtId="41" fontId="4" fillId="0" borderId="0" xfId="35" applyNumberFormat="1" applyFont="1" applyBorder="1" applyAlignment="1">
      <alignment vertical="center"/>
    </xf>
    <xf numFmtId="0" fontId="3" fillId="0" borderId="0" xfId="214" applyAlignment="1"/>
    <xf numFmtId="0" fontId="0" fillId="0" borderId="0" xfId="0" applyBorder="1" applyAlignment="1"/>
    <xf numFmtId="0" fontId="3" fillId="0" borderId="0" xfId="214" applyBorder="1" applyAlignment="1"/>
    <xf numFmtId="3" fontId="5" fillId="12" borderId="0" xfId="35" applyNumberFormat="1" applyFont="1" applyFill="1" applyBorder="1" applyAlignment="1">
      <alignment vertical="top"/>
    </xf>
    <xf numFmtId="0" fontId="0" fillId="0" borderId="0" xfId="0" quotePrefix="1"/>
    <xf numFmtId="0" fontId="3" fillId="0" borderId="0" xfId="214" quotePrefix="1"/>
    <xf numFmtId="0" fontId="8" fillId="12" borderId="0" xfId="35" quotePrefix="1" applyNumberFormat="1" applyFont="1" applyFill="1" applyAlignment="1">
      <alignment horizontal="left" vertical="top"/>
    </xf>
    <xf numFmtId="0" fontId="22" fillId="0" borderId="0" xfId="38" applyNumberFormat="1" applyFont="1" applyFill="1" applyAlignment="1">
      <alignment vertical="center"/>
    </xf>
    <xf numFmtId="0" fontId="8" fillId="0" borderId="98" xfId="212" applyFont="1" applyBorder="1" applyAlignment="1">
      <alignment horizontal="right" vertical="center"/>
    </xf>
    <xf numFmtId="0" fontId="8" fillId="0" borderId="0" xfId="212" applyFont="1" applyAlignment="1">
      <alignment horizontal="right" vertical="center"/>
    </xf>
    <xf numFmtId="37" fontId="4" fillId="13" borderId="0" xfId="35" applyNumberFormat="1" applyFont="1" applyFill="1" applyAlignment="1">
      <alignment vertical="center"/>
    </xf>
    <xf numFmtId="41" fontId="4" fillId="0" borderId="0" xfId="35" applyNumberFormat="1" applyFont="1" applyFill="1" applyBorder="1" applyAlignment="1">
      <alignment horizontal="right" vertical="center" wrapText="1"/>
    </xf>
    <xf numFmtId="171" fontId="8" fillId="0" borderId="0" xfId="8" applyNumberFormat="1" applyFont="1" applyFill="1" applyBorder="1" applyAlignment="1">
      <alignment horizontal="right" vertical="center" wrapText="1"/>
    </xf>
    <xf numFmtId="0" fontId="8" fillId="0" borderId="0" xfId="35" applyNumberFormat="1" applyFont="1" applyFill="1" applyAlignment="1">
      <alignment horizontal="left" vertical="center"/>
    </xf>
    <xf numFmtId="0" fontId="8" fillId="0" borderId="0" xfId="35" applyNumberFormat="1" applyFont="1" applyFill="1" applyAlignment="1">
      <alignment horizontal="right" vertical="center" wrapText="1"/>
    </xf>
    <xf numFmtId="0" fontId="10" fillId="0" borderId="0" xfId="35" applyNumberFormat="1" applyFont="1" applyFill="1" applyAlignment="1">
      <alignment horizontal="center" vertical="center"/>
    </xf>
    <xf numFmtId="0" fontId="4" fillId="13" borderId="0" xfId="35" applyNumberFormat="1" applyFont="1" applyFill="1" applyAlignment="1">
      <alignment vertical="center"/>
    </xf>
    <xf numFmtId="0" fontId="8" fillId="0" borderId="0" xfId="35" applyNumberFormat="1" applyFont="1" applyFill="1" applyAlignment="1">
      <alignment horizontal="center" vertical="center"/>
    </xf>
    <xf numFmtId="41" fontId="8" fillId="0" borderId="0" xfId="35" applyNumberFormat="1" applyFont="1" applyFill="1" applyBorder="1" applyAlignment="1">
      <alignment vertical="center"/>
    </xf>
    <xf numFmtId="41" fontId="4" fillId="0" borderId="0" xfId="35" applyNumberFormat="1" applyFont="1" applyFill="1" applyBorder="1" applyAlignment="1">
      <alignment horizontal="right" vertical="center"/>
    </xf>
    <xf numFmtId="171" fontId="4" fillId="0" borderId="0" xfId="8" applyNumberFormat="1" applyFont="1" applyFill="1" applyAlignment="1">
      <alignment vertical="center" wrapText="1"/>
    </xf>
    <xf numFmtId="3" fontId="4" fillId="0" borderId="0" xfId="35" quotePrefix="1" applyNumberFormat="1" applyFont="1" applyFill="1" applyBorder="1" applyAlignment="1">
      <alignment vertical="center"/>
    </xf>
    <xf numFmtId="0" fontId="4" fillId="0" borderId="0" xfId="35" applyNumberFormat="1" applyFont="1" applyFill="1" applyAlignment="1">
      <alignment horizontal="left" vertical="center"/>
    </xf>
    <xf numFmtId="0" fontId="8" fillId="0" borderId="0" xfId="35" quotePrefix="1" applyNumberFormat="1" applyFont="1" applyFill="1" applyAlignment="1">
      <alignment vertical="center"/>
    </xf>
    <xf numFmtId="0" fontId="8" fillId="0" borderId="0" xfId="35" applyNumberFormat="1" applyFont="1" applyFill="1" applyBorder="1" applyAlignment="1">
      <alignment vertical="center"/>
    </xf>
    <xf numFmtId="0" fontId="4" fillId="0" borderId="0" xfId="35" applyNumberFormat="1" applyFont="1" applyFill="1" applyAlignment="1">
      <alignment vertical="center"/>
    </xf>
    <xf numFmtId="0" fontId="8" fillId="0" borderId="0" xfId="35" applyNumberFormat="1" applyFont="1" applyFill="1" applyBorder="1" applyAlignment="1">
      <alignment vertical="center" wrapText="1"/>
    </xf>
    <xf numFmtId="171" fontId="8" fillId="0" borderId="0" xfId="8" applyNumberFormat="1" applyFont="1" applyFill="1" applyBorder="1" applyAlignment="1">
      <alignment horizontal="right" vertical="center" wrapText="1"/>
    </xf>
    <xf numFmtId="41" fontId="8" fillId="0" borderId="0" xfId="35" applyNumberFormat="1" applyFont="1" applyFill="1" applyBorder="1" applyAlignment="1">
      <alignment horizontal="right" vertical="center" wrapText="1"/>
    </xf>
    <xf numFmtId="0" fontId="4" fillId="0" borderId="0" xfId="0" applyFont="1" applyFill="1" applyAlignment="1">
      <alignment vertical="center" wrapText="1"/>
    </xf>
    <xf numFmtId="37" fontId="4" fillId="13" borderId="0" xfId="35" applyNumberFormat="1" applyFont="1" applyFill="1" applyAlignment="1">
      <alignment vertical="center"/>
    </xf>
    <xf numFmtId="0" fontId="8" fillId="0" borderId="0" xfId="35" applyNumberFormat="1" applyFont="1" applyFill="1" applyAlignment="1">
      <alignment horizontal="left" vertical="center"/>
    </xf>
    <xf numFmtId="3" fontId="8" fillId="0" borderId="0" xfId="35" quotePrefix="1" applyNumberFormat="1" applyFont="1" applyFill="1" applyBorder="1" applyAlignment="1">
      <alignment vertical="center"/>
    </xf>
    <xf numFmtId="3" fontId="8" fillId="0" borderId="0" xfId="8" applyNumberFormat="1" applyFont="1" applyFill="1" applyBorder="1" applyAlignment="1">
      <alignment vertical="center" wrapText="1"/>
    </xf>
    <xf numFmtId="3" fontId="8" fillId="0" borderId="0" xfId="35" applyNumberFormat="1" applyFont="1" applyFill="1" applyBorder="1" applyAlignment="1">
      <alignment vertical="center"/>
    </xf>
    <xf numFmtId="41" fontId="8" fillId="0" borderId="0" xfId="35" applyNumberFormat="1" applyFont="1" applyFill="1" applyAlignment="1">
      <alignment vertical="center"/>
    </xf>
    <xf numFmtId="0" fontId="8" fillId="0" borderId="0" xfId="35" applyNumberFormat="1" applyFont="1" applyFill="1" applyAlignment="1">
      <alignment vertical="center"/>
    </xf>
    <xf numFmtId="41" fontId="4" fillId="0" borderId="0" xfId="35" applyNumberFormat="1" applyFont="1" applyFill="1" applyBorder="1" applyAlignment="1">
      <alignment horizontal="right" vertical="center" wrapText="1"/>
    </xf>
    <xf numFmtId="0" fontId="4" fillId="13" borderId="0" xfId="35" applyNumberFormat="1" applyFont="1" applyFill="1" applyAlignment="1">
      <alignment vertical="center"/>
    </xf>
    <xf numFmtId="0" fontId="10" fillId="0" borderId="0" xfId="35" applyNumberFormat="1" applyFont="1" applyFill="1" applyAlignment="1">
      <alignment horizontal="center" vertical="center"/>
    </xf>
    <xf numFmtId="171" fontId="4" fillId="0" borderId="0" xfId="8" applyNumberFormat="1" applyFont="1" applyFill="1" applyAlignment="1">
      <alignment vertical="center"/>
    </xf>
    <xf numFmtId="0" fontId="8" fillId="0" borderId="0" xfId="35" quotePrefix="1" applyNumberFormat="1" applyFont="1" applyFill="1" applyBorder="1" applyAlignment="1">
      <alignment vertical="center"/>
    </xf>
    <xf numFmtId="41" fontId="4" fillId="0" borderId="0" xfId="35" applyNumberFormat="1" applyFont="1" applyFill="1" applyAlignment="1">
      <alignment horizontal="right" vertical="center" wrapText="1"/>
    </xf>
    <xf numFmtId="41" fontId="4" fillId="0" borderId="0" xfId="35" applyNumberFormat="1" applyFont="1" applyFill="1" applyAlignment="1">
      <alignment horizontal="right" vertical="center" wrapText="1"/>
    </xf>
    <xf numFmtId="41" fontId="8" fillId="0" borderId="80" xfId="35" applyNumberFormat="1" applyFont="1" applyFill="1" applyBorder="1" applyAlignment="1">
      <alignment horizontal="right" vertical="center" wrapText="1"/>
    </xf>
    <xf numFmtId="0" fontId="4" fillId="0" borderId="0" xfId="35" applyNumberFormat="1" applyFont="1" applyFill="1" applyAlignment="1">
      <alignment horizontal="right" vertical="center" wrapText="1"/>
    </xf>
    <xf numFmtId="0" fontId="75" fillId="0" borderId="0" xfId="0" applyFont="1" applyFill="1" applyBorder="1" applyAlignment="1">
      <alignment horizontal="center" vertical="center"/>
    </xf>
    <xf numFmtId="184" fontId="16" fillId="0" borderId="0" xfId="35" applyNumberFormat="1" applyFont="1" applyFill="1" applyBorder="1" applyAlignment="1">
      <alignment horizontal="right" vertical="center"/>
    </xf>
    <xf numFmtId="171" fontId="10" fillId="13" borderId="0" xfId="8" applyNumberFormat="1" applyFont="1" applyFill="1" applyAlignment="1">
      <alignment vertical="center"/>
    </xf>
    <xf numFmtId="184" fontId="8" fillId="0" borderId="0" xfId="35" quotePrefix="1" applyNumberFormat="1" applyFont="1" applyFill="1" applyBorder="1" applyAlignment="1">
      <alignment vertical="center"/>
    </xf>
    <xf numFmtId="38" fontId="10" fillId="0" borderId="0" xfId="35" applyNumberFormat="1" applyFont="1" applyFill="1" applyAlignment="1">
      <alignment vertical="center"/>
    </xf>
    <xf numFmtId="0" fontId="4" fillId="0" borderId="0" xfId="35" applyNumberFormat="1" applyFont="1" applyFill="1" applyAlignment="1">
      <alignment horizontal="left" vertical="center"/>
    </xf>
    <xf numFmtId="0" fontId="8" fillId="0" borderId="0" xfId="35" applyNumberFormat="1" applyFont="1" applyFill="1" applyAlignment="1">
      <alignment horizontal="left" vertical="center"/>
    </xf>
    <xf numFmtId="0" fontId="4" fillId="0" borderId="0" xfId="35" applyNumberFormat="1" applyFont="1" applyFill="1" applyAlignment="1">
      <alignment vertical="center"/>
    </xf>
    <xf numFmtId="0" fontId="8" fillId="0" borderId="0" xfId="35" applyNumberFormat="1" applyFont="1" applyFill="1" applyAlignment="1">
      <alignment vertical="center"/>
    </xf>
    <xf numFmtId="0" fontId="10" fillId="0" borderId="0" xfId="35" applyNumberFormat="1" applyFont="1" applyFill="1" applyAlignment="1">
      <alignment horizontal="center" vertical="center"/>
    </xf>
    <xf numFmtId="0" fontId="4" fillId="13" borderId="0" xfId="35" applyNumberFormat="1" applyFont="1" applyFill="1" applyAlignment="1">
      <alignment vertical="center"/>
    </xf>
    <xf numFmtId="0" fontId="4" fillId="0" borderId="0" xfId="0" applyFont="1" applyFill="1" applyAlignment="1">
      <alignment vertical="center" wrapText="1"/>
    </xf>
    <xf numFmtId="171" fontId="4" fillId="0" borderId="0" xfId="8" applyNumberFormat="1" applyFont="1" applyFill="1" applyAlignment="1">
      <alignment vertical="center" wrapText="1"/>
    </xf>
    <xf numFmtId="0" fontId="8" fillId="0" borderId="0" xfId="35" quotePrefix="1" applyNumberFormat="1" applyFont="1" applyFill="1" applyAlignment="1">
      <alignment vertical="center"/>
    </xf>
    <xf numFmtId="171" fontId="4" fillId="0" borderId="0" xfId="213" applyNumberFormat="1" applyFont="1" applyAlignment="1">
      <alignment vertical="center"/>
    </xf>
    <xf numFmtId="171" fontId="73" fillId="0" borderId="0" xfId="213" applyNumberFormat="1" applyFont="1"/>
    <xf numFmtId="41" fontId="4" fillId="0" borderId="0" xfId="35" applyNumberFormat="1" applyFont="1" applyFill="1" applyBorder="1" applyAlignment="1">
      <alignment horizontal="right" vertical="center" wrapText="1"/>
    </xf>
    <xf numFmtId="0" fontId="4" fillId="0" borderId="0" xfId="35" applyNumberFormat="1" applyFont="1" applyFill="1" applyAlignment="1">
      <alignment horizontal="left" vertical="center"/>
    </xf>
    <xf numFmtId="41" fontId="4" fillId="0" borderId="0" xfId="35" applyNumberFormat="1" applyFont="1" applyFill="1" applyAlignment="1">
      <alignment horizontal="right" vertical="center" wrapText="1"/>
    </xf>
    <xf numFmtId="171" fontId="4" fillId="0" borderId="0" xfId="8" applyNumberFormat="1" applyFont="1" applyFill="1" applyBorder="1" applyAlignment="1">
      <alignment vertical="center"/>
    </xf>
    <xf numFmtId="41" fontId="8" fillId="0" borderId="0" xfId="35" applyNumberFormat="1" applyFont="1" applyFill="1" applyBorder="1" applyAlignment="1">
      <alignment vertical="center"/>
    </xf>
    <xf numFmtId="184" fontId="8" fillId="0" borderId="0" xfId="35" applyNumberFormat="1" applyFont="1" applyFill="1" applyAlignment="1">
      <alignment horizontal="right" vertical="center"/>
    </xf>
    <xf numFmtId="3" fontId="4" fillId="0" borderId="0" xfId="35" applyNumberFormat="1" applyFont="1" applyFill="1" applyBorder="1" applyAlignment="1">
      <alignment vertical="center"/>
    </xf>
    <xf numFmtId="41" fontId="4" fillId="0" borderId="0" xfId="35" applyNumberFormat="1" applyFont="1" applyFill="1" applyBorder="1" applyAlignment="1">
      <alignment vertical="center"/>
    </xf>
    <xf numFmtId="0" fontId="8" fillId="0" borderId="0" xfId="35" applyNumberFormat="1" applyFont="1" applyFill="1" applyBorder="1" applyAlignment="1">
      <alignment vertical="center"/>
    </xf>
    <xf numFmtId="0" fontId="4" fillId="0" borderId="0" xfId="35" applyNumberFormat="1" applyFont="1" applyFill="1" applyAlignment="1">
      <alignment vertical="center"/>
    </xf>
    <xf numFmtId="41" fontId="8" fillId="0" borderId="0" xfId="35" applyNumberFormat="1" applyFont="1" applyFill="1" applyBorder="1" applyAlignment="1">
      <alignment horizontal="right" vertical="center" wrapText="1"/>
    </xf>
    <xf numFmtId="0" fontId="4" fillId="0" borderId="0" xfId="35" applyNumberFormat="1" applyFont="1" applyFill="1" applyAlignment="1">
      <alignment horizontal="right" vertical="center" wrapText="1"/>
    </xf>
    <xf numFmtId="0" fontId="8" fillId="0" borderId="0" xfId="35" applyNumberFormat="1" applyFont="1" applyFill="1" applyBorder="1" applyAlignment="1">
      <alignment horizontal="right" vertical="center" wrapText="1"/>
    </xf>
    <xf numFmtId="38" fontId="4" fillId="0" borderId="0" xfId="35" applyNumberFormat="1" applyFont="1" applyFill="1" applyBorder="1" applyAlignment="1">
      <alignment vertical="center"/>
    </xf>
    <xf numFmtId="3" fontId="9" fillId="0" borderId="0" xfId="38" applyNumberFormat="1" applyFont="1" applyFill="1" applyBorder="1" applyAlignment="1">
      <alignment vertical="center" shrinkToFit="1"/>
    </xf>
    <xf numFmtId="0" fontId="8" fillId="0" borderId="0" xfId="35" applyNumberFormat="1" applyFont="1" applyFill="1" applyAlignment="1">
      <alignment horizontal="left" vertical="center"/>
    </xf>
    <xf numFmtId="0" fontId="8" fillId="0" borderId="0" xfId="35" applyNumberFormat="1" applyFont="1" applyFill="1" applyAlignment="1">
      <alignment horizontal="right" vertical="center" wrapText="1"/>
    </xf>
    <xf numFmtId="41" fontId="8" fillId="0" borderId="0" xfId="35" applyNumberFormat="1" applyFont="1" applyFill="1" applyAlignment="1">
      <alignment vertical="center"/>
    </xf>
    <xf numFmtId="0" fontId="4" fillId="13" borderId="0" xfId="35" quotePrefix="1" applyNumberFormat="1" applyFont="1" applyFill="1" applyAlignment="1">
      <alignment horizontal="center" vertical="center"/>
    </xf>
    <xf numFmtId="0" fontId="4" fillId="13" borderId="0" xfId="35" applyNumberFormat="1" applyFont="1" applyFill="1" applyAlignment="1">
      <alignment vertical="center"/>
    </xf>
    <xf numFmtId="0" fontId="10" fillId="0" borderId="0" xfId="35" applyNumberFormat="1" applyFont="1" applyFill="1" applyAlignment="1">
      <alignment horizontal="center" vertical="center"/>
    </xf>
    <xf numFmtId="0" fontId="73" fillId="0" borderId="0" xfId="0" quotePrefix="1" applyFont="1" applyAlignment="1">
      <alignment vertical="center"/>
    </xf>
    <xf numFmtId="49" fontId="4" fillId="0" borderId="0" xfId="35" quotePrefix="1" applyNumberFormat="1" applyFont="1" applyFill="1" applyAlignment="1">
      <alignment vertical="center"/>
    </xf>
    <xf numFmtId="0" fontId="0" fillId="0" borderId="0" xfId="0"/>
    <xf numFmtId="171" fontId="0" fillId="0" borderId="0" xfId="0" applyNumberFormat="1"/>
    <xf numFmtId="0" fontId="4" fillId="0" borderId="0" xfId="0" applyFont="1" applyFill="1" applyBorder="1"/>
    <xf numFmtId="0" fontId="4" fillId="0" borderId="0" xfId="0" applyFont="1"/>
    <xf numFmtId="0" fontId="4" fillId="0" borderId="0" xfId="35" quotePrefix="1" applyNumberFormat="1" applyFont="1" applyFill="1" applyAlignment="1">
      <alignment horizontal="left" vertical="center"/>
    </xf>
    <xf numFmtId="41" fontId="4" fillId="0" borderId="0" xfId="35" applyNumberFormat="1" applyFont="1" applyFill="1" applyAlignment="1">
      <alignment horizontal="right" vertical="center" wrapText="1"/>
    </xf>
    <xf numFmtId="171" fontId="4" fillId="0" borderId="0" xfId="8" applyNumberFormat="1" applyFont="1" applyFill="1" applyAlignment="1">
      <alignment horizontal="right" vertical="center" wrapText="1"/>
    </xf>
    <xf numFmtId="0" fontId="8" fillId="0" borderId="0" xfId="35" applyNumberFormat="1" applyFont="1" applyFill="1" applyAlignment="1">
      <alignment horizontal="center" vertical="center"/>
    </xf>
    <xf numFmtId="0" fontId="4" fillId="0" borderId="0" xfId="35" applyNumberFormat="1" applyFont="1" applyFill="1" applyBorder="1" applyAlignment="1">
      <alignment vertical="center"/>
    </xf>
    <xf numFmtId="0" fontId="4" fillId="0" borderId="0" xfId="35" applyNumberFormat="1" applyFont="1" applyFill="1" applyAlignment="1">
      <alignment horizontal="left" vertical="center"/>
    </xf>
    <xf numFmtId="0" fontId="8" fillId="0" borderId="0" xfId="35" applyNumberFormat="1" applyFont="1" applyFill="1" applyBorder="1" applyAlignment="1">
      <alignment horizontal="right" vertical="center" wrapText="1"/>
    </xf>
    <xf numFmtId="171" fontId="8" fillId="0" borderId="0" xfId="8" applyNumberFormat="1" applyFont="1" applyFill="1" applyBorder="1" applyAlignment="1">
      <alignment horizontal="right" vertical="center" wrapText="1"/>
    </xf>
    <xf numFmtId="0" fontId="8" fillId="0" borderId="0" xfId="35" applyNumberFormat="1" applyFont="1" applyFill="1" applyAlignment="1">
      <alignment horizontal="left" vertical="center"/>
    </xf>
    <xf numFmtId="0" fontId="4" fillId="0" borderId="0" xfId="35" applyNumberFormat="1" applyFont="1" applyFill="1" applyAlignment="1">
      <alignment vertical="center"/>
    </xf>
    <xf numFmtId="0" fontId="8" fillId="0" borderId="0" xfId="35" applyNumberFormat="1" applyFont="1" applyFill="1" applyAlignment="1">
      <alignment horizontal="right" vertical="center"/>
    </xf>
    <xf numFmtId="3" fontId="4" fillId="0" borderId="0" xfId="35" applyNumberFormat="1" applyFont="1" applyFill="1" applyAlignment="1">
      <alignment vertical="center"/>
    </xf>
    <xf numFmtId="0" fontId="4" fillId="0" borderId="0" xfId="35" applyNumberFormat="1" applyFont="1" applyFill="1" applyBorder="1" applyAlignment="1">
      <alignment horizontal="right" vertical="center" wrapText="1"/>
    </xf>
    <xf numFmtId="37" fontId="7" fillId="0" borderId="0" xfId="35" applyNumberFormat="1" applyFont="1" applyFill="1" applyBorder="1" applyAlignment="1">
      <alignment vertical="center"/>
    </xf>
    <xf numFmtId="0" fontId="10" fillId="0" borderId="0" xfId="35" applyNumberFormat="1" applyFont="1" applyFill="1" applyAlignment="1">
      <alignment horizontal="center" vertical="center"/>
    </xf>
    <xf numFmtId="171" fontId="4" fillId="0" borderId="0" xfId="8" applyNumberFormat="1" applyFont="1" applyFill="1" applyBorder="1" applyAlignment="1">
      <alignment horizontal="right" vertical="center" wrapText="1"/>
    </xf>
    <xf numFmtId="184" fontId="8" fillId="0" borderId="0" xfId="35" applyNumberFormat="1" applyFont="1" applyFill="1" applyAlignment="1">
      <alignment vertical="center"/>
    </xf>
    <xf numFmtId="0" fontId="7" fillId="0" borderId="0" xfId="35" applyNumberFormat="1" applyFont="1" applyFill="1" applyAlignment="1">
      <alignment vertical="center"/>
    </xf>
    <xf numFmtId="3" fontId="22" fillId="0" borderId="0" xfId="35" applyNumberFormat="1" applyFont="1" applyFill="1" applyBorder="1" applyAlignment="1">
      <alignment vertical="center"/>
    </xf>
    <xf numFmtId="0" fontId="8" fillId="0" borderId="0" xfId="35" applyNumberFormat="1" applyFont="1" applyFill="1" applyBorder="1" applyAlignment="1">
      <alignment horizontal="left" vertical="center"/>
    </xf>
    <xf numFmtId="0" fontId="4" fillId="0" borderId="0" xfId="35" applyNumberFormat="1" applyFont="1" applyFill="1" applyAlignment="1">
      <alignment horizontal="right" vertical="center" wrapText="1"/>
    </xf>
    <xf numFmtId="0" fontId="4" fillId="0" borderId="0" xfId="35" applyNumberFormat="1" applyFont="1" applyFill="1" applyBorder="1" applyAlignment="1">
      <alignment vertical="top"/>
    </xf>
    <xf numFmtId="3" fontId="22" fillId="0" borderId="0" xfId="38" applyNumberFormat="1" applyFont="1" applyFill="1" applyBorder="1" applyAlignment="1">
      <alignment vertical="center" shrinkToFit="1"/>
    </xf>
    <xf numFmtId="0" fontId="13" fillId="0" borderId="0" xfId="39" quotePrefix="1" applyNumberFormat="1" applyFont="1" applyFill="1" applyBorder="1" applyAlignment="1">
      <alignment vertical="center"/>
    </xf>
    <xf numFmtId="41" fontId="8" fillId="0" borderId="0" xfId="35" applyNumberFormat="1" applyFont="1" applyFill="1" applyAlignment="1">
      <alignment horizontal="right" vertical="center" wrapText="1"/>
    </xf>
    <xf numFmtId="41" fontId="8" fillId="0" borderId="0" xfId="35" applyNumberFormat="1" applyFont="1" applyFill="1" applyAlignment="1">
      <alignment horizontal="right" vertical="center" wrapText="1"/>
    </xf>
    <xf numFmtId="41" fontId="41" fillId="0" borderId="0" xfId="35" applyNumberFormat="1" applyFont="1" applyFill="1" applyBorder="1" applyAlignment="1">
      <alignment horizontal="right" vertical="center" wrapText="1"/>
    </xf>
    <xf numFmtId="3" fontId="174" fillId="0" borderId="0" xfId="0" applyNumberFormat="1" applyFont="1" applyBorder="1" applyAlignment="1">
      <alignment vertical="center"/>
    </xf>
    <xf numFmtId="171" fontId="146" fillId="0" borderId="0" xfId="8" applyNumberFormat="1" applyFont="1" applyBorder="1" applyAlignment="1">
      <alignment vertical="center"/>
    </xf>
    <xf numFmtId="171" fontId="4" fillId="0" borderId="0" xfId="8" applyNumberFormat="1" applyFont="1" applyBorder="1" applyAlignment="1">
      <alignment vertical="center"/>
    </xf>
    <xf numFmtId="0" fontId="7" fillId="0" borderId="0" xfId="35" applyNumberFormat="1" applyFont="1" applyFill="1" applyAlignment="1">
      <alignment horizontal="right" vertical="center" wrapText="1"/>
    </xf>
    <xf numFmtId="41" fontId="4" fillId="0" borderId="0" xfId="35" applyNumberFormat="1" applyFont="1" applyFill="1" applyBorder="1" applyAlignment="1">
      <alignment horizontal="right" vertical="center" wrapText="1"/>
    </xf>
    <xf numFmtId="41" fontId="4" fillId="0" borderId="0" xfId="35" applyNumberFormat="1" applyFont="1" applyFill="1" applyAlignment="1">
      <alignment horizontal="right" vertical="center" wrapText="1"/>
    </xf>
    <xf numFmtId="37" fontId="4" fillId="0" borderId="0" xfId="35" applyNumberFormat="1" applyFont="1" applyFill="1" applyBorder="1" applyAlignment="1">
      <alignment horizontal="right" vertical="center" wrapText="1"/>
    </xf>
    <xf numFmtId="0" fontId="4" fillId="0" borderId="0" xfId="35" applyNumberFormat="1" applyFont="1" applyFill="1" applyAlignment="1">
      <alignment horizontal="justify" vertical="center" wrapText="1"/>
    </xf>
    <xf numFmtId="0" fontId="4" fillId="0" borderId="0" xfId="35" applyNumberFormat="1" applyFont="1" applyFill="1" applyAlignment="1">
      <alignment horizontal="right" vertical="center" wrapText="1"/>
    </xf>
    <xf numFmtId="0" fontId="4" fillId="0" borderId="0" xfId="35" applyNumberFormat="1" applyFont="1" applyFill="1" applyAlignment="1">
      <alignment vertical="center"/>
    </xf>
    <xf numFmtId="0" fontId="8" fillId="0" borderId="0" xfId="35" applyNumberFormat="1" applyFont="1" applyFill="1" applyBorder="1" applyAlignment="1">
      <alignment horizontal="right" vertical="center" wrapText="1"/>
    </xf>
    <xf numFmtId="0" fontId="8" fillId="0" borderId="0" xfId="35" applyNumberFormat="1" applyFont="1" applyFill="1" applyAlignment="1">
      <alignment horizontal="right" vertical="center"/>
    </xf>
    <xf numFmtId="0" fontId="8" fillId="0" borderId="0" xfId="35" applyNumberFormat="1" applyFont="1" applyFill="1" applyAlignment="1">
      <alignment horizontal="left" vertical="center"/>
    </xf>
    <xf numFmtId="0" fontId="8" fillId="0" borderId="0" xfId="35" applyNumberFormat="1" applyFont="1" applyFill="1" applyAlignment="1">
      <alignment horizontal="right" vertical="center" wrapText="1"/>
    </xf>
    <xf numFmtId="0" fontId="7" fillId="0" borderId="0" xfId="35" applyNumberFormat="1" applyFont="1" applyFill="1" applyAlignment="1">
      <alignment vertical="center"/>
    </xf>
    <xf numFmtId="0" fontId="4" fillId="0" borderId="0" xfId="35" quotePrefix="1" applyNumberFormat="1" applyFont="1" applyFill="1" applyAlignment="1">
      <alignment horizontal="left" vertical="center"/>
    </xf>
    <xf numFmtId="37" fontId="10" fillId="0" borderId="0" xfId="35" applyNumberFormat="1" applyFont="1" applyFill="1" applyAlignment="1">
      <alignment vertical="center"/>
    </xf>
    <xf numFmtId="0" fontId="4" fillId="0" borderId="0" xfId="0" applyFont="1" applyBorder="1"/>
    <xf numFmtId="0" fontId="4" fillId="0" borderId="0" xfId="0" quotePrefix="1" applyFont="1" applyBorder="1" applyAlignment="1">
      <alignment horizontal="left" vertical="center"/>
    </xf>
    <xf numFmtId="171" fontId="4" fillId="0" borderId="0" xfId="0" applyNumberFormat="1" applyFont="1"/>
    <xf numFmtId="0" fontId="8" fillId="0" borderId="0" xfId="0" applyFont="1" applyBorder="1" applyAlignment="1">
      <alignment horizontal="right" vertical="center" wrapText="1"/>
    </xf>
    <xf numFmtId="171" fontId="4" fillId="0" borderId="0" xfId="8" applyNumberFormat="1" applyFont="1" applyAlignment="1">
      <alignment horizontal="right" vertical="center" wrapText="1"/>
    </xf>
    <xf numFmtId="0" fontId="7" fillId="0" borderId="0" xfId="35" applyNumberFormat="1" applyFont="1" applyFill="1" applyBorder="1" applyAlignment="1">
      <alignment horizontal="right" vertical="center" wrapText="1"/>
    </xf>
    <xf numFmtId="171" fontId="7" fillId="0" borderId="0" xfId="8" applyNumberFormat="1" applyFont="1" applyFill="1" applyBorder="1" applyAlignment="1">
      <alignment horizontal="right"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171" fontId="7" fillId="0" borderId="0" xfId="8" applyNumberFormat="1" applyFont="1" applyBorder="1" applyAlignment="1">
      <alignment horizontal="right" vertical="center" wrapText="1"/>
    </xf>
    <xf numFmtId="171" fontId="7" fillId="0" borderId="0" xfId="8" applyNumberFormat="1" applyFont="1" applyAlignment="1">
      <alignment horizontal="right" vertical="center" wrapText="1"/>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8" fillId="0" borderId="0" xfId="0" applyFont="1" applyBorder="1" applyAlignment="1">
      <alignment horizontal="right" wrapText="1"/>
    </xf>
    <xf numFmtId="0" fontId="8" fillId="0" borderId="0" xfId="0" applyFont="1" applyAlignment="1">
      <alignment horizontal="right" wrapText="1"/>
    </xf>
    <xf numFmtId="0" fontId="4" fillId="0" borderId="0" xfId="0" applyFont="1" applyBorder="1" applyAlignment="1">
      <alignment horizontal="right" wrapText="1"/>
    </xf>
    <xf numFmtId="0" fontId="4" fillId="0" borderId="0" xfId="0" applyFont="1" applyAlignment="1">
      <alignment horizontal="right" wrapText="1"/>
    </xf>
    <xf numFmtId="171" fontId="4" fillId="0" borderId="0" xfId="8" applyNumberFormat="1" applyFont="1" applyAlignment="1">
      <alignment horizontal="right" wrapText="1"/>
    </xf>
    <xf numFmtId="171" fontId="8" fillId="0" borderId="0" xfId="8" applyNumberFormat="1" applyFont="1" applyBorder="1" applyAlignment="1">
      <alignment horizontal="right" wrapText="1"/>
    </xf>
    <xf numFmtId="171" fontId="4" fillId="0" borderId="0" xfId="0" applyNumberFormat="1" applyFont="1" applyAlignment="1">
      <alignment horizontal="left"/>
    </xf>
    <xf numFmtId="0" fontId="4" fillId="0" borderId="29" xfId="35" applyNumberFormat="1" applyFont="1" applyFill="1" applyBorder="1" applyAlignment="1">
      <alignment vertical="center"/>
    </xf>
    <xf numFmtId="0" fontId="4" fillId="0" borderId="7" xfId="35" applyNumberFormat="1" applyFont="1" applyFill="1" applyBorder="1" applyAlignment="1">
      <alignment vertical="center"/>
    </xf>
    <xf numFmtId="0" fontId="4" fillId="0" borderId="26" xfId="35" applyNumberFormat="1" applyFont="1" applyFill="1" applyBorder="1" applyAlignment="1">
      <alignment vertical="center"/>
    </xf>
    <xf numFmtId="0" fontId="4" fillId="0" borderId="11" xfId="35" applyNumberFormat="1" applyFont="1" applyFill="1" applyBorder="1" applyAlignment="1">
      <alignment vertical="center"/>
    </xf>
    <xf numFmtId="0" fontId="4" fillId="0" borderId="10" xfId="35" applyNumberFormat="1" applyFont="1" applyFill="1" applyBorder="1" applyAlignment="1">
      <alignment vertical="center"/>
    </xf>
    <xf numFmtId="0" fontId="8" fillId="0" borderId="10" xfId="35" applyNumberFormat="1" applyFont="1" applyFill="1" applyBorder="1" applyAlignment="1">
      <alignment vertical="center"/>
    </xf>
    <xf numFmtId="0" fontId="8" fillId="0" borderId="44" xfId="35" applyNumberFormat="1" applyFont="1" applyFill="1" applyBorder="1" applyAlignment="1">
      <alignment horizontal="left" vertical="center"/>
    </xf>
    <xf numFmtId="0" fontId="8" fillId="0" borderId="24" xfId="35" applyNumberFormat="1" applyFont="1" applyFill="1" applyBorder="1" applyAlignment="1">
      <alignment horizontal="center" vertical="center"/>
    </xf>
    <xf numFmtId="0" fontId="8" fillId="0" borderId="46" xfId="35" applyNumberFormat="1" applyFont="1" applyFill="1" applyBorder="1" applyAlignment="1">
      <alignment horizontal="center" vertical="center"/>
    </xf>
    <xf numFmtId="0" fontId="15" fillId="0" borderId="0" xfId="39" applyNumberFormat="1" applyFont="1" applyFill="1" applyBorder="1" applyAlignment="1">
      <alignment horizontal="left" vertical="center"/>
    </xf>
    <xf numFmtId="3" fontId="8" fillId="0" borderId="0" xfId="38" applyNumberFormat="1" applyFont="1" applyFill="1" applyBorder="1" applyAlignment="1">
      <alignment horizontal="right" vertical="center" wrapText="1"/>
    </xf>
    <xf numFmtId="171" fontId="8" fillId="0" borderId="0" xfId="38" applyNumberFormat="1" applyFont="1" applyFill="1" applyBorder="1" applyAlignment="1">
      <alignment horizontal="right" vertical="center" wrapText="1"/>
    </xf>
    <xf numFmtId="37" fontId="8" fillId="0" borderId="0" xfId="38" applyNumberFormat="1" applyFont="1" applyFill="1" applyBorder="1" applyAlignment="1">
      <alignment horizontal="right" vertical="center" wrapText="1"/>
    </xf>
    <xf numFmtId="41" fontId="8" fillId="0" borderId="0" xfId="38" applyNumberFormat="1" applyFont="1" applyFill="1" applyBorder="1" applyAlignment="1">
      <alignment horizontal="right" vertical="center" wrapText="1" shrinkToFit="1"/>
    </xf>
    <xf numFmtId="215" fontId="0" fillId="0" borderId="0" xfId="0" applyNumberFormat="1" applyBorder="1" applyAlignment="1">
      <alignment vertical="center"/>
    </xf>
    <xf numFmtId="215" fontId="0" fillId="12" borderId="0" xfId="0" applyNumberFormat="1" applyFill="1" applyBorder="1" applyAlignment="1">
      <alignment vertical="center"/>
    </xf>
    <xf numFmtId="38" fontId="4" fillId="13" borderId="0" xfId="35" applyNumberFormat="1" applyFont="1" applyFill="1" applyBorder="1" applyAlignment="1">
      <alignment vertical="center"/>
    </xf>
    <xf numFmtId="171" fontId="4" fillId="13" borderId="0" xfId="8" applyNumberFormat="1" applyFont="1" applyFill="1" applyBorder="1" applyAlignment="1">
      <alignment vertical="center"/>
    </xf>
    <xf numFmtId="171" fontId="8" fillId="13" borderId="0" xfId="8" applyNumberFormat="1" applyFont="1" applyFill="1" applyAlignment="1">
      <alignment horizontal="center" vertical="center"/>
    </xf>
    <xf numFmtId="41" fontId="8" fillId="13" borderId="0" xfId="35" applyNumberFormat="1" applyFont="1" applyFill="1" applyAlignment="1">
      <alignment horizontal="center" vertical="center"/>
    </xf>
    <xf numFmtId="171" fontId="4" fillId="13" borderId="0" xfId="8" applyNumberFormat="1" applyFont="1" applyFill="1" applyBorder="1" applyAlignment="1">
      <alignment horizontal="right" vertical="center"/>
    </xf>
    <xf numFmtId="171" fontId="0" fillId="0" borderId="0" xfId="8" applyNumberFormat="1" applyFont="1" applyFill="1" applyBorder="1" applyAlignment="1">
      <alignment horizontal="right" vertical="center"/>
    </xf>
    <xf numFmtId="171" fontId="0" fillId="0" borderId="0" xfId="8" applyNumberFormat="1" applyFont="1" applyBorder="1" applyAlignment="1">
      <alignment horizontal="right" vertical="center"/>
    </xf>
    <xf numFmtId="171" fontId="4" fillId="13" borderId="0" xfId="8" applyNumberFormat="1" applyFont="1" applyFill="1" applyAlignment="1">
      <alignment horizontal="right" vertical="center"/>
    </xf>
    <xf numFmtId="3" fontId="40" fillId="0" borderId="0" xfId="35" applyNumberFormat="1" applyFont="1" applyFill="1" applyBorder="1" applyAlignment="1">
      <alignment vertical="center"/>
    </xf>
    <xf numFmtId="38" fontId="151" fillId="0" borderId="0" xfId="35" applyNumberFormat="1" applyFont="1" applyFill="1" applyAlignment="1">
      <alignment vertical="center"/>
    </xf>
    <xf numFmtId="0" fontId="147" fillId="0" borderId="0" xfId="35" applyNumberFormat="1" applyFont="1" applyFill="1" applyAlignment="1">
      <alignment vertical="center"/>
    </xf>
    <xf numFmtId="171" fontId="147" fillId="13" borderId="0" xfId="8" applyNumberFormat="1" applyFont="1" applyFill="1" applyAlignment="1">
      <alignment vertical="center"/>
    </xf>
    <xf numFmtId="171" fontId="4" fillId="0" borderId="0" xfId="8" applyNumberFormat="1" applyFont="1" applyFill="1" applyAlignment="1">
      <alignment vertical="center"/>
    </xf>
    <xf numFmtId="0" fontId="8" fillId="0" borderId="86" xfId="212" applyFont="1" applyFill="1" applyBorder="1" applyAlignment="1">
      <alignment horizontal="center" vertical="center" wrapText="1"/>
    </xf>
    <xf numFmtId="171" fontId="8" fillId="0" borderId="0" xfId="213" applyNumberFormat="1" applyFont="1" applyFill="1" applyAlignment="1">
      <alignment vertical="center"/>
    </xf>
    <xf numFmtId="171" fontId="73" fillId="0" borderId="0" xfId="213" applyNumberFormat="1" applyFont="1"/>
    <xf numFmtId="171" fontId="147" fillId="0" borderId="0" xfId="213" applyNumberFormat="1" applyFont="1" applyAlignment="1">
      <alignment vertical="center"/>
    </xf>
    <xf numFmtId="0" fontId="7" fillId="0" borderId="0" xfId="0" applyFont="1"/>
    <xf numFmtId="0" fontId="8" fillId="0" borderId="0" xfId="0" applyFont="1"/>
    <xf numFmtId="0" fontId="4" fillId="0" borderId="0" xfId="0" applyFont="1"/>
    <xf numFmtId="0" fontId="4" fillId="0" borderId="0" xfId="0" applyFont="1" applyAlignment="1">
      <alignment horizontal="center"/>
    </xf>
    <xf numFmtId="171" fontId="4" fillId="0" borderId="0" xfId="8" applyNumberFormat="1" applyFont="1"/>
    <xf numFmtId="171" fontId="8" fillId="0" borderId="0" xfId="8" applyNumberFormat="1" applyFont="1"/>
    <xf numFmtId="3" fontId="8" fillId="0" borderId="112" xfId="212" quotePrefix="1" applyNumberFormat="1" applyFont="1" applyFill="1" applyBorder="1" applyAlignment="1">
      <alignment vertical="center" wrapText="1"/>
    </xf>
    <xf numFmtId="0" fontId="4" fillId="0" borderId="112" xfId="212" quotePrefix="1" applyFont="1" applyFill="1" applyBorder="1" applyAlignment="1">
      <alignment vertical="center" wrapText="1"/>
    </xf>
    <xf numFmtId="0" fontId="8" fillId="0" borderId="112" xfId="212" quotePrefix="1" applyFont="1" applyFill="1" applyBorder="1" applyAlignment="1">
      <alignment horizontal="center" vertical="center" wrapText="1"/>
    </xf>
    <xf numFmtId="3" fontId="8" fillId="0" borderId="112" xfId="212" applyNumberFormat="1" applyFont="1" applyFill="1" applyBorder="1" applyAlignment="1">
      <alignment vertical="center" wrapText="1"/>
    </xf>
    <xf numFmtId="10" fontId="4" fillId="0" borderId="112" xfId="212" applyNumberFormat="1" applyFont="1" applyFill="1" applyBorder="1" applyAlignment="1">
      <alignment horizontal="center" vertical="center" wrapText="1"/>
    </xf>
    <xf numFmtId="0" fontId="4" fillId="0" borderId="108" xfId="212" applyFont="1" applyFill="1" applyBorder="1" applyAlignment="1">
      <alignment horizontal="left" vertical="center" wrapText="1"/>
    </xf>
    <xf numFmtId="41" fontId="4" fillId="0" borderId="0" xfId="35" applyNumberFormat="1" applyFont="1" applyFill="1" applyAlignment="1">
      <alignment vertical="center"/>
    </xf>
    <xf numFmtId="38" fontId="4" fillId="0" borderId="0" xfId="0" applyNumberFormat="1" applyFont="1"/>
    <xf numFmtId="9" fontId="4" fillId="0" borderId="0" xfId="0" applyNumberFormat="1" applyFont="1"/>
    <xf numFmtId="3" fontId="4" fillId="0" borderId="0" xfId="0" applyNumberFormat="1" applyFont="1"/>
    <xf numFmtId="38" fontId="4" fillId="0" borderId="0" xfId="0" applyNumberFormat="1" applyFont="1" applyAlignment="1">
      <alignment horizontal="center"/>
    </xf>
    <xf numFmtId="49" fontId="4" fillId="0" borderId="0" xfId="34" applyNumberFormat="1" applyFont="1" applyAlignment="1">
      <alignment horizontal="center" vertical="top"/>
    </xf>
    <xf numFmtId="49" fontId="4" fillId="0" borderId="0" xfId="8" applyNumberFormat="1" applyFont="1" applyAlignment="1">
      <alignment horizontal="center"/>
    </xf>
    <xf numFmtId="49" fontId="4" fillId="0" borderId="0" xfId="0" applyNumberFormat="1" applyFont="1" applyAlignment="1">
      <alignment horizontal="center"/>
    </xf>
    <xf numFmtId="14" fontId="4" fillId="0" borderId="0" xfId="0" applyNumberFormat="1" applyFont="1" applyAlignment="1">
      <alignment horizontal="center"/>
    </xf>
    <xf numFmtId="3" fontId="4" fillId="0" borderId="0" xfId="34" applyNumberFormat="1" applyFont="1" applyAlignment="1">
      <alignment vertical="top"/>
    </xf>
    <xf numFmtId="0" fontId="4" fillId="0" borderId="0" xfId="0" quotePrefix="1" applyFont="1"/>
    <xf numFmtId="43" fontId="4" fillId="0" borderId="0" xfId="8" applyFont="1"/>
    <xf numFmtId="3" fontId="40" fillId="0" borderId="0" xfId="37" applyNumberFormat="1" applyFont="1" applyFill="1" applyAlignment="1">
      <alignment vertical="center" wrapText="1"/>
    </xf>
    <xf numFmtId="3" fontId="19" fillId="0" borderId="0" xfId="37" applyNumberFormat="1" applyFont="1" applyFill="1" applyAlignment="1">
      <alignment vertical="center"/>
    </xf>
    <xf numFmtId="171" fontId="40" fillId="0" borderId="0" xfId="37" applyNumberFormat="1" applyFont="1" applyFill="1" applyAlignment="1">
      <alignment horizontal="right" vertical="center" wrapText="1"/>
    </xf>
    <xf numFmtId="171" fontId="41" fillId="0" borderId="0" xfId="37" applyNumberFormat="1" applyFont="1" applyFill="1" applyAlignment="1">
      <alignment horizontal="right" vertical="center" wrapText="1"/>
    </xf>
    <xf numFmtId="171" fontId="9" fillId="0" borderId="0" xfId="37" applyNumberFormat="1" applyFont="1" applyFill="1" applyAlignment="1">
      <alignment horizontal="right" vertical="center" wrapText="1"/>
    </xf>
    <xf numFmtId="171" fontId="148" fillId="0" borderId="0" xfId="37" applyNumberFormat="1" applyFont="1" applyFill="1" applyAlignment="1">
      <alignment horizontal="right" vertical="center" wrapText="1"/>
    </xf>
    <xf numFmtId="171" fontId="69" fillId="0" borderId="0" xfId="37" applyNumberFormat="1" applyFont="1" applyFill="1" applyAlignment="1">
      <alignment horizontal="right" vertical="center" wrapText="1"/>
    </xf>
    <xf numFmtId="171" fontId="40" fillId="0" borderId="0" xfId="35" applyNumberFormat="1" applyFont="1" applyFill="1" applyAlignment="1">
      <alignment horizontal="right" vertical="top" wrapText="1"/>
    </xf>
    <xf numFmtId="171" fontId="5" fillId="0" borderId="0" xfId="35" applyNumberFormat="1" applyFont="1" applyFill="1" applyAlignment="1">
      <alignment horizontal="right" vertical="top" wrapText="1"/>
    </xf>
    <xf numFmtId="171" fontId="73" fillId="0" borderId="0" xfId="8" applyNumberFormat="1" applyFont="1" applyFill="1" applyAlignment="1">
      <alignment vertical="center"/>
    </xf>
    <xf numFmtId="3" fontId="5" fillId="0" borderId="0" xfId="35" applyNumberFormat="1" applyFont="1" applyFill="1" applyAlignment="1">
      <alignment horizontal="center" vertical="top"/>
    </xf>
    <xf numFmtId="0" fontId="5" fillId="0" borderId="0" xfId="37" applyFont="1" applyFill="1" applyBorder="1" applyAlignment="1" applyProtection="1">
      <alignment vertical="top"/>
      <protection hidden="1"/>
    </xf>
    <xf numFmtId="185" fontId="7" fillId="0" borderId="0" xfId="37" applyNumberFormat="1" applyFont="1" applyFill="1" applyBorder="1" applyAlignment="1" applyProtection="1">
      <alignment vertical="top"/>
      <protection hidden="1"/>
    </xf>
    <xf numFmtId="43" fontId="147" fillId="13" borderId="0" xfId="8" applyFont="1" applyFill="1" applyAlignment="1">
      <alignment vertical="center"/>
    </xf>
    <xf numFmtId="3" fontId="147" fillId="0" borderId="0" xfId="0" applyNumberFormat="1" applyFont="1" applyBorder="1" applyAlignment="1">
      <alignment vertical="center"/>
    </xf>
    <xf numFmtId="41" fontId="4" fillId="0" borderId="0" xfId="35" applyNumberFormat="1" applyFont="1" applyFill="1" applyAlignment="1">
      <alignment horizontal="right" vertical="center" wrapText="1"/>
    </xf>
    <xf numFmtId="171" fontId="8" fillId="0" borderId="0" xfId="8" applyNumberFormat="1" applyFont="1" applyFill="1" applyAlignment="1">
      <alignment horizontal="right" vertical="center" wrapText="1" shrinkToFit="1"/>
    </xf>
    <xf numFmtId="0" fontId="8" fillId="0" borderId="0" xfId="35" applyNumberFormat="1" applyFont="1" applyFill="1" applyAlignment="1">
      <alignment horizontal="right" vertical="center"/>
    </xf>
    <xf numFmtId="0" fontId="8" fillId="0" borderId="0" xfId="35" quotePrefix="1" applyNumberFormat="1" applyFont="1" applyFill="1" applyAlignment="1">
      <alignment horizontal="center" vertical="center"/>
    </xf>
    <xf numFmtId="0" fontId="4" fillId="0" borderId="0" xfId="35" applyNumberFormat="1" applyFont="1" applyFill="1" applyAlignment="1">
      <alignment vertical="center"/>
    </xf>
    <xf numFmtId="0" fontId="8" fillId="0" borderId="0" xfId="35" applyNumberFormat="1" applyFont="1" applyFill="1" applyAlignment="1">
      <alignment horizontal="left" vertical="center"/>
    </xf>
    <xf numFmtId="0" fontId="8" fillId="0" borderId="0" xfId="35" quotePrefix="1" applyNumberFormat="1" applyFont="1" applyFill="1" applyBorder="1" applyAlignment="1">
      <alignment horizontal="center" vertical="center"/>
    </xf>
    <xf numFmtId="0" fontId="4" fillId="13" borderId="0" xfId="35" applyNumberFormat="1" applyFont="1" applyFill="1" applyAlignment="1">
      <alignment vertical="center"/>
    </xf>
    <xf numFmtId="171" fontId="8" fillId="0" borderId="0" xfId="8" applyNumberFormat="1" applyFont="1" applyFill="1" applyAlignment="1">
      <alignment horizontal="right" vertical="center" wrapText="1"/>
    </xf>
    <xf numFmtId="171" fontId="8" fillId="0" borderId="0" xfId="8" applyNumberFormat="1" applyFont="1" applyFill="1" applyAlignment="1">
      <alignment horizontal="right" vertical="center" wrapText="1" shrinkToFit="1"/>
    </xf>
    <xf numFmtId="171" fontId="8" fillId="0" borderId="0" xfId="8" applyNumberFormat="1" applyFont="1" applyFill="1" applyAlignment="1">
      <alignment horizontal="right" vertical="center"/>
    </xf>
    <xf numFmtId="0" fontId="8" fillId="0" borderId="0" xfId="0" applyFont="1" applyBorder="1" applyAlignment="1">
      <alignment horizontal="left" vertical="center" wrapText="1"/>
    </xf>
    <xf numFmtId="0" fontId="10" fillId="0" borderId="0" xfId="35" applyNumberFormat="1" applyFont="1" applyFill="1" applyAlignment="1">
      <alignment horizontal="center" vertical="center"/>
    </xf>
    <xf numFmtId="0" fontId="7" fillId="0" borderId="0" xfId="35" applyNumberFormat="1" applyFont="1" applyFill="1" applyAlignment="1">
      <alignment vertical="center"/>
    </xf>
    <xf numFmtId="0" fontId="8" fillId="0" borderId="112" xfId="35" applyNumberFormat="1" applyFont="1" applyFill="1" applyBorder="1" applyAlignment="1">
      <alignment horizontal="left" vertical="center"/>
    </xf>
    <xf numFmtId="0" fontId="7" fillId="0" borderId="0" xfId="35" applyNumberFormat="1" applyFont="1" applyFill="1" applyBorder="1" applyAlignment="1">
      <alignment horizontal="left" vertical="center" wrapText="1"/>
    </xf>
    <xf numFmtId="41" fontId="8" fillId="0" borderId="0" xfId="35" applyNumberFormat="1" applyFont="1" applyFill="1" applyBorder="1" applyAlignment="1">
      <alignment horizontal="right" vertical="center"/>
    </xf>
    <xf numFmtId="0" fontId="4" fillId="0" borderId="0" xfId="35" quotePrefix="1" applyNumberFormat="1" applyFont="1" applyFill="1" applyAlignment="1">
      <alignment horizontal="left" vertical="center"/>
    </xf>
    <xf numFmtId="3" fontId="10" fillId="0" borderId="0" xfId="35" applyNumberFormat="1" applyFont="1" applyFill="1" applyAlignment="1">
      <alignment vertical="top"/>
    </xf>
    <xf numFmtId="37" fontId="147" fillId="13" borderId="0" xfId="35" applyNumberFormat="1" applyFont="1" applyFill="1" applyAlignment="1">
      <alignment vertical="center"/>
    </xf>
    <xf numFmtId="0" fontId="145" fillId="7" borderId="0" xfId="35" applyNumberFormat="1" applyFont="1" applyFill="1" applyAlignment="1">
      <alignment vertical="center"/>
    </xf>
    <xf numFmtId="41" fontId="4" fillId="0" borderId="0" xfId="35" applyNumberFormat="1" applyFont="1" applyFill="1" applyBorder="1" applyAlignment="1">
      <alignment horizontal="right" vertical="center" wrapText="1"/>
    </xf>
    <xf numFmtId="0" fontId="4" fillId="0" borderId="0" xfId="35" applyNumberFormat="1" applyFont="1" applyFill="1" applyAlignment="1">
      <alignment horizontal="left" vertical="center"/>
    </xf>
    <xf numFmtId="41" fontId="4" fillId="0" borderId="0" xfId="35" applyNumberFormat="1" applyFont="1" applyFill="1" applyAlignment="1">
      <alignment vertical="center"/>
    </xf>
    <xf numFmtId="37" fontId="4" fillId="0" borderId="0" xfId="35" applyNumberFormat="1" applyFont="1" applyFill="1" applyAlignment="1">
      <alignment vertical="center"/>
    </xf>
    <xf numFmtId="0" fontId="4" fillId="0" borderId="0" xfId="35" applyNumberFormat="1" applyFont="1" applyFill="1" applyAlignment="1">
      <alignment vertical="center"/>
    </xf>
    <xf numFmtId="171" fontId="4" fillId="0" borderId="0" xfId="8" applyNumberFormat="1" applyFont="1" applyFill="1" applyAlignment="1">
      <alignment vertical="center"/>
    </xf>
    <xf numFmtId="0" fontId="8" fillId="0" borderId="0" xfId="35" applyNumberFormat="1" applyFont="1" applyFill="1" applyAlignment="1">
      <alignment horizontal="left" vertical="center"/>
    </xf>
    <xf numFmtId="0" fontId="10" fillId="0" borderId="0" xfId="35" applyNumberFormat="1" applyFont="1" applyFill="1" applyAlignment="1">
      <alignment horizontal="center" vertical="center"/>
    </xf>
    <xf numFmtId="0" fontId="13" fillId="0" borderId="0" xfId="39" quotePrefix="1" applyNumberFormat="1" applyFont="1" applyFill="1" applyBorder="1" applyAlignment="1"/>
    <xf numFmtId="3" fontId="8" fillId="0" borderId="68" xfId="37" applyNumberFormat="1" applyFont="1" applyFill="1" applyBorder="1" applyAlignment="1" applyProtection="1">
      <alignment horizontal="center" vertical="center" wrapText="1"/>
      <protection hidden="1"/>
    </xf>
    <xf numFmtId="0" fontId="40" fillId="0" borderId="0" xfId="37" applyFont="1" applyFill="1" applyAlignment="1">
      <alignment horizontal="center" vertical="center"/>
    </xf>
    <xf numFmtId="3" fontId="9" fillId="0" borderId="0" xfId="37" applyNumberFormat="1" applyFont="1" applyFill="1" applyAlignment="1">
      <alignment vertical="center"/>
    </xf>
    <xf numFmtId="171" fontId="40" fillId="0" borderId="0" xfId="37" applyNumberFormat="1" applyFont="1" applyFill="1" applyAlignment="1">
      <alignment horizontal="right" vertical="center" wrapText="1"/>
    </xf>
    <xf numFmtId="0" fontId="8" fillId="0" borderId="0" xfId="35" applyNumberFormat="1" applyFont="1" applyFill="1" applyBorder="1" applyAlignment="1">
      <alignment horizontal="center" vertical="center"/>
    </xf>
    <xf numFmtId="171" fontId="4" fillId="0" borderId="0" xfId="8" applyNumberFormat="1" applyFont="1" applyFill="1" applyBorder="1" applyAlignment="1">
      <alignment vertical="center"/>
    </xf>
    <xf numFmtId="0" fontId="4" fillId="0" borderId="0" xfId="35" applyNumberFormat="1" applyFont="1" applyFill="1" applyAlignment="1">
      <alignment horizontal="left" vertical="center" wrapText="1"/>
    </xf>
    <xf numFmtId="0" fontId="4" fillId="0" borderId="0" xfId="35" applyNumberFormat="1" applyFont="1" applyFill="1" applyAlignment="1">
      <alignment vertical="center"/>
    </xf>
    <xf numFmtId="0" fontId="8" fillId="0" borderId="0" xfId="35" applyNumberFormat="1" applyFont="1" applyFill="1" applyAlignment="1">
      <alignment horizontal="center" vertical="center"/>
    </xf>
    <xf numFmtId="0" fontId="4" fillId="0" borderId="0" xfId="35" applyNumberFormat="1" applyFont="1" applyFill="1" applyBorder="1" applyAlignment="1">
      <alignment vertical="center"/>
    </xf>
    <xf numFmtId="0" fontId="8" fillId="0" borderId="0" xfId="35" applyNumberFormat="1" applyFont="1" applyFill="1" applyBorder="1" applyAlignment="1">
      <alignment vertical="center"/>
    </xf>
    <xf numFmtId="0" fontId="8" fillId="0" borderId="0" xfId="35" quotePrefix="1" applyNumberFormat="1" applyFont="1" applyFill="1" applyBorder="1" applyAlignment="1">
      <alignment horizontal="right" vertical="center"/>
    </xf>
    <xf numFmtId="0" fontId="7" fillId="0" borderId="0" xfId="35" applyNumberFormat="1" applyFont="1" applyFill="1" applyAlignment="1">
      <alignment vertical="center" wrapText="1"/>
    </xf>
    <xf numFmtId="37" fontId="4" fillId="0" borderId="11" xfId="38" applyNumberFormat="1" applyFont="1" applyFill="1" applyBorder="1" applyAlignment="1">
      <alignment vertical="center"/>
    </xf>
    <xf numFmtId="0" fontId="8" fillId="0" borderId="0" xfId="35" applyNumberFormat="1" applyFont="1" applyFill="1" applyAlignment="1">
      <alignment horizontal="right" vertical="center"/>
    </xf>
    <xf numFmtId="0" fontId="8" fillId="0" borderId="0" xfId="35" applyNumberFormat="1" applyFont="1" applyFill="1" applyBorder="1" applyAlignment="1">
      <alignment horizontal="left" vertical="center"/>
    </xf>
    <xf numFmtId="0" fontId="8" fillId="0" borderId="0" xfId="35" applyNumberFormat="1" applyFont="1" applyFill="1" applyAlignment="1">
      <alignment horizontal="left" vertical="center"/>
    </xf>
    <xf numFmtId="0" fontId="4" fillId="0" borderId="0" xfId="35" quotePrefix="1" applyNumberFormat="1" applyFont="1" applyFill="1" applyAlignment="1">
      <alignment horizontal="left" vertical="center"/>
    </xf>
    <xf numFmtId="0" fontId="8" fillId="0" borderId="0" xfId="35" applyNumberFormat="1" applyFont="1" applyFill="1" applyBorder="1" applyAlignment="1">
      <alignment horizontal="center" vertical="center" wrapText="1"/>
    </xf>
    <xf numFmtId="0" fontId="8" fillId="0" borderId="80" xfId="35" applyNumberFormat="1" applyFont="1" applyFill="1" applyBorder="1" applyAlignment="1">
      <alignment horizontal="center" vertical="center"/>
    </xf>
    <xf numFmtId="0" fontId="8" fillId="0" borderId="0" xfId="35" applyNumberFormat="1" applyFont="1" applyFill="1" applyAlignment="1">
      <alignment vertical="center"/>
    </xf>
    <xf numFmtId="171" fontId="4" fillId="0" borderId="0" xfId="8" applyNumberFormat="1" applyFont="1" applyFill="1" applyAlignment="1">
      <alignment vertical="center"/>
    </xf>
    <xf numFmtId="41" fontId="4" fillId="0" borderId="0" xfId="35" applyNumberFormat="1" applyFont="1" applyFill="1" applyAlignment="1">
      <alignment horizontal="right" vertical="center"/>
    </xf>
    <xf numFmtId="37" fontId="4" fillId="0" borderId="29" xfId="38" applyNumberFormat="1" applyFont="1" applyFill="1" applyBorder="1" applyAlignment="1">
      <alignment vertical="center"/>
    </xf>
    <xf numFmtId="41" fontId="4" fillId="0" borderId="0" xfId="35" applyNumberFormat="1" applyFont="1" applyFill="1" applyAlignment="1">
      <alignment vertical="center"/>
    </xf>
    <xf numFmtId="41" fontId="8" fillId="0" borderId="80" xfId="35" applyNumberFormat="1" applyFont="1" applyFill="1" applyBorder="1" applyAlignment="1">
      <alignment horizontal="right" vertical="center" wrapText="1"/>
    </xf>
    <xf numFmtId="41" fontId="4" fillId="0" borderId="0" xfId="35" applyNumberFormat="1" applyFont="1" applyFill="1" applyBorder="1" applyAlignment="1">
      <alignment horizontal="right" vertical="center" wrapText="1"/>
    </xf>
    <xf numFmtId="0" fontId="4" fillId="0" borderId="0" xfId="35" applyNumberFormat="1" applyFont="1" applyFill="1" applyAlignment="1">
      <alignment horizontal="left" vertical="center"/>
    </xf>
    <xf numFmtId="37" fontId="4" fillId="0" borderId="0" xfId="35" applyNumberFormat="1" applyFont="1" applyFill="1" applyAlignment="1">
      <alignment vertical="center"/>
    </xf>
    <xf numFmtId="171" fontId="4" fillId="0" borderId="0" xfId="8" applyNumberFormat="1" applyFont="1" applyFill="1" applyAlignment="1">
      <alignment vertical="center"/>
    </xf>
    <xf numFmtId="41" fontId="4" fillId="0" borderId="0" xfId="35" applyNumberFormat="1" applyFont="1" applyFill="1" applyAlignment="1">
      <alignment horizontal="right" vertical="center" wrapText="1"/>
    </xf>
    <xf numFmtId="41" fontId="4" fillId="0" borderId="0" xfId="35" applyNumberFormat="1" applyFont="1" applyFill="1" applyAlignment="1">
      <alignment vertical="center"/>
    </xf>
    <xf numFmtId="0" fontId="4" fillId="0" borderId="0" xfId="35" applyNumberFormat="1" applyFont="1" applyFill="1" applyAlignment="1">
      <alignment vertical="center"/>
    </xf>
    <xf numFmtId="0" fontId="4" fillId="0" borderId="0" xfId="35" applyNumberFormat="1" applyFont="1" applyFill="1" applyAlignment="1">
      <alignment vertical="center" wrapText="1"/>
    </xf>
    <xf numFmtId="0" fontId="8" fillId="0" borderId="0" xfId="35" applyNumberFormat="1" applyFont="1" applyFill="1" applyAlignment="1">
      <alignment vertical="center"/>
    </xf>
    <xf numFmtId="0" fontId="8" fillId="0" borderId="0" xfId="35" applyNumberFormat="1" applyFont="1" applyFill="1" applyAlignment="1">
      <alignment horizontal="left" vertical="center"/>
    </xf>
    <xf numFmtId="0" fontId="10" fillId="0" borderId="0" xfId="35" applyNumberFormat="1" applyFont="1" applyFill="1" applyAlignment="1">
      <alignment horizontal="center" vertical="center"/>
    </xf>
    <xf numFmtId="0" fontId="7" fillId="0" borderId="0" xfId="35" applyNumberFormat="1" applyFont="1" applyFill="1" applyAlignment="1">
      <alignment vertical="center"/>
    </xf>
    <xf numFmtId="0" fontId="4" fillId="0" borderId="0" xfId="35" quotePrefix="1" applyNumberFormat="1" applyFont="1" applyFill="1" applyAlignment="1">
      <alignment horizontal="left" vertical="center"/>
    </xf>
    <xf numFmtId="0" fontId="8" fillId="0" borderId="0" xfId="35" applyNumberFormat="1" applyFont="1" applyFill="1" applyBorder="1" applyAlignment="1">
      <alignment horizontal="left" vertical="center"/>
    </xf>
    <xf numFmtId="171" fontId="4" fillId="0" borderId="0" xfId="213" applyNumberFormat="1" applyFont="1" applyAlignment="1">
      <alignment vertical="center"/>
    </xf>
    <xf numFmtId="171" fontId="73" fillId="0" borderId="0" xfId="213" applyNumberFormat="1" applyFont="1"/>
    <xf numFmtId="0" fontId="4" fillId="0" borderId="0" xfId="35" applyNumberFormat="1" applyFont="1" applyFill="1" applyAlignment="1">
      <alignment vertical="top"/>
    </xf>
    <xf numFmtId="0" fontId="4" fillId="0" borderId="0" xfId="35" applyNumberFormat="1" applyFont="1" applyFill="1" applyBorder="1" applyAlignment="1">
      <alignment vertical="top"/>
    </xf>
    <xf numFmtId="0" fontId="8" fillId="0" borderId="89" xfId="38" applyNumberFormat="1" applyFont="1" applyFill="1" applyBorder="1" applyAlignment="1">
      <alignment horizontal="center" vertical="center" wrapText="1"/>
    </xf>
    <xf numFmtId="0" fontId="15" fillId="0" borderId="44" xfId="39" applyNumberFormat="1" applyFont="1" applyFill="1" applyBorder="1" applyAlignment="1">
      <alignment vertical="center"/>
    </xf>
    <xf numFmtId="0" fontId="8" fillId="0" borderId="24" xfId="38" applyNumberFormat="1" applyFont="1" applyFill="1" applyBorder="1" applyAlignment="1">
      <alignment vertical="center"/>
    </xf>
    <xf numFmtId="0" fontId="8" fillId="0" borderId="80" xfId="38" applyNumberFormat="1" applyFont="1" applyFill="1" applyBorder="1" applyAlignment="1">
      <alignment vertical="center"/>
    </xf>
    <xf numFmtId="171" fontId="8" fillId="0" borderId="80" xfId="8" applyNumberFormat="1" applyFont="1" applyFill="1" applyBorder="1" applyAlignment="1">
      <alignment horizontal="right" vertical="center" shrinkToFit="1"/>
    </xf>
    <xf numFmtId="0" fontId="4" fillId="0" borderId="0" xfId="80" applyFont="1" applyFill="1" applyBorder="1" applyAlignment="1">
      <alignment horizontal="center" vertical="center"/>
    </xf>
    <xf numFmtId="0" fontId="22" fillId="0" borderId="0" xfId="35" applyNumberFormat="1" applyFont="1" applyFill="1" applyBorder="1" applyAlignment="1">
      <alignment horizontal="center" vertical="center"/>
    </xf>
    <xf numFmtId="0" fontId="8" fillId="0" borderId="0" xfId="80" applyFont="1" applyFill="1" applyBorder="1" applyAlignment="1">
      <alignment horizontal="center" vertical="center"/>
    </xf>
    <xf numFmtId="37" fontId="8" fillId="0" borderId="78" xfId="38" applyNumberFormat="1" applyFont="1" applyFill="1" applyBorder="1" applyAlignment="1">
      <alignment horizontal="right" vertical="center"/>
    </xf>
    <xf numFmtId="0" fontId="4" fillId="0" borderId="24" xfId="38" applyNumberFormat="1" applyFont="1" applyFill="1" applyBorder="1" applyAlignment="1">
      <alignment horizontal="left" vertical="center"/>
    </xf>
    <xf numFmtId="0" fontId="4" fillId="0" borderId="80" xfId="38" applyNumberFormat="1" applyFont="1" applyFill="1" applyBorder="1" applyAlignment="1">
      <alignment horizontal="left" vertical="center"/>
    </xf>
    <xf numFmtId="0" fontId="8" fillId="0" borderId="24" xfId="38" applyNumberFormat="1" applyFont="1" applyFill="1" applyBorder="1" applyAlignment="1">
      <alignment horizontal="left" vertical="center"/>
    </xf>
    <xf numFmtId="0" fontId="8" fillId="0" borderId="46" xfId="38" applyNumberFormat="1" applyFont="1" applyFill="1" applyBorder="1" applyAlignment="1">
      <alignment horizontal="left" vertical="center"/>
    </xf>
    <xf numFmtId="0" fontId="41" fillId="0" borderId="0" xfId="35" applyNumberFormat="1" applyFont="1" applyFill="1" applyAlignment="1">
      <alignment horizontal="center" vertical="top"/>
    </xf>
    <xf numFmtId="0" fontId="10" fillId="0" borderId="0" xfId="35" applyNumberFormat="1" applyFont="1" applyFill="1" applyAlignment="1">
      <alignment horizontal="center" vertical="top"/>
    </xf>
    <xf numFmtId="41" fontId="8" fillId="0" borderId="0" xfId="35" applyNumberFormat="1" applyFont="1" applyFill="1" applyBorder="1" applyAlignment="1">
      <alignment vertical="top"/>
    </xf>
    <xf numFmtId="41" fontId="4" fillId="0" borderId="0" xfId="35" applyNumberFormat="1" applyFont="1" applyFill="1" applyBorder="1" applyAlignment="1">
      <alignment horizontal="right" vertical="top"/>
    </xf>
    <xf numFmtId="0" fontId="4" fillId="0" borderId="0" xfId="35" applyNumberFormat="1" applyFont="1" applyFill="1" applyAlignment="1">
      <alignment horizontal="left" vertical="top"/>
    </xf>
    <xf numFmtId="41" fontId="4" fillId="0" borderId="0" xfId="35" applyNumberFormat="1" applyFont="1" applyFill="1" applyBorder="1" applyAlignment="1">
      <alignment vertical="top"/>
    </xf>
    <xf numFmtId="41" fontId="8" fillId="0" borderId="0" xfId="35" applyNumberFormat="1" applyFont="1" applyFill="1" applyBorder="1" applyAlignment="1">
      <alignment horizontal="center" vertical="top"/>
    </xf>
    <xf numFmtId="41" fontId="8" fillId="0" borderId="0" xfId="35" applyNumberFormat="1" applyFont="1" applyFill="1" applyBorder="1" applyAlignment="1">
      <alignment horizontal="right" vertical="top"/>
    </xf>
    <xf numFmtId="37" fontId="8" fillId="0" borderId="0" xfId="35" applyNumberFormat="1" applyFont="1" applyFill="1" applyAlignment="1">
      <alignment vertical="center"/>
    </xf>
    <xf numFmtId="49" fontId="8" fillId="0" borderId="0" xfId="0" quotePrefix="1" applyNumberFormat="1" applyFont="1" applyFill="1" applyBorder="1" applyAlignment="1">
      <alignment horizontal="left" vertical="center" wrapText="1"/>
    </xf>
    <xf numFmtId="0" fontId="8" fillId="12" borderId="0" xfId="35" applyNumberFormat="1" applyFont="1" applyFill="1" applyAlignment="1">
      <alignment vertical="center" wrapText="1"/>
    </xf>
    <xf numFmtId="3" fontId="8" fillId="12" borderId="0" xfId="35" applyNumberFormat="1" applyFont="1" applyFill="1" applyAlignment="1">
      <alignment vertical="center" wrapText="1"/>
    </xf>
    <xf numFmtId="37" fontId="4" fillId="0" borderId="0" xfId="35" applyNumberFormat="1" applyFont="1" applyFill="1" applyBorder="1" applyAlignment="1">
      <alignment vertical="center"/>
    </xf>
    <xf numFmtId="41" fontId="4" fillId="0" borderId="0" xfId="35" applyNumberFormat="1" applyFont="1" applyFill="1" applyBorder="1" applyAlignment="1">
      <alignment horizontal="right" vertical="center" wrapText="1"/>
    </xf>
    <xf numFmtId="171" fontId="4" fillId="0" borderId="0" xfId="8" applyNumberFormat="1" applyFont="1" applyFill="1" applyAlignment="1">
      <alignment horizontal="right" vertical="center" wrapText="1"/>
    </xf>
    <xf numFmtId="0" fontId="8" fillId="0" borderId="0" xfId="35" applyNumberFormat="1" applyFont="1" applyFill="1" applyAlignment="1">
      <alignment horizontal="center" vertical="center"/>
    </xf>
    <xf numFmtId="41" fontId="8" fillId="0" borderId="0" xfId="35" applyNumberFormat="1" applyFont="1" applyFill="1" applyBorder="1" applyAlignment="1">
      <alignment horizontal="right" vertical="center" wrapText="1"/>
    </xf>
    <xf numFmtId="0" fontId="8" fillId="0" borderId="0" xfId="35" applyNumberFormat="1" applyFont="1" applyFill="1" applyAlignment="1">
      <alignment vertical="center" wrapText="1"/>
    </xf>
    <xf numFmtId="0" fontId="4" fillId="0" borderId="0" xfId="35" applyNumberFormat="1" applyFont="1" applyFill="1" applyAlignment="1">
      <alignment horizontal="justify" vertical="center" wrapText="1"/>
    </xf>
    <xf numFmtId="0" fontId="8" fillId="0" borderId="0" xfId="35" applyNumberFormat="1" applyFont="1" applyFill="1" applyBorder="1" applyAlignment="1">
      <alignment vertical="center"/>
    </xf>
    <xf numFmtId="0" fontId="4" fillId="0" borderId="0" xfId="35" applyNumberFormat="1" applyFont="1" applyFill="1" applyAlignment="1">
      <alignment vertical="center"/>
    </xf>
    <xf numFmtId="0" fontId="8" fillId="0" borderId="0" xfId="35" applyNumberFormat="1" applyFont="1" applyFill="1" applyBorder="1" applyAlignment="1">
      <alignment horizontal="right" vertical="center" wrapText="1"/>
    </xf>
    <xf numFmtId="0" fontId="8" fillId="0" borderId="0" xfId="35" applyNumberFormat="1" applyFont="1" applyFill="1" applyAlignment="1">
      <alignment vertical="center"/>
    </xf>
    <xf numFmtId="3" fontId="8" fillId="0" borderId="0" xfId="35" applyNumberFormat="1" applyFont="1" applyFill="1" applyAlignment="1">
      <alignment vertical="center" wrapText="1"/>
    </xf>
    <xf numFmtId="0" fontId="8" fillId="0" borderId="0" xfId="35" applyNumberFormat="1" applyFont="1" applyFill="1" applyAlignment="1">
      <alignment horizontal="right" vertical="center"/>
    </xf>
    <xf numFmtId="0" fontId="8" fillId="0" borderId="0" xfId="35" applyNumberFormat="1" applyFont="1" applyFill="1" applyAlignment="1">
      <alignment horizontal="right" vertical="center" wrapText="1"/>
    </xf>
    <xf numFmtId="0" fontId="7" fillId="0" borderId="0" xfId="35" applyNumberFormat="1" applyFont="1" applyFill="1" applyAlignment="1">
      <alignment vertical="center"/>
    </xf>
    <xf numFmtId="0" fontId="4" fillId="0" borderId="0" xfId="35" quotePrefix="1" applyNumberFormat="1" applyFont="1" applyFill="1" applyAlignment="1">
      <alignment horizontal="left" vertical="center"/>
    </xf>
    <xf numFmtId="0" fontId="8" fillId="0" borderId="0" xfId="35" applyNumberFormat="1" applyFont="1" applyFill="1" applyAlignment="1">
      <alignment horizontal="left" vertical="center"/>
    </xf>
    <xf numFmtId="0" fontId="10" fillId="0" borderId="0" xfId="35" applyNumberFormat="1" applyFont="1" applyFill="1" applyAlignment="1">
      <alignment horizontal="center" vertical="center"/>
    </xf>
    <xf numFmtId="171" fontId="4" fillId="0" borderId="0" xfId="8" applyNumberFormat="1" applyFont="1" applyFill="1" applyAlignment="1">
      <alignment vertical="center"/>
    </xf>
    <xf numFmtId="41" fontId="8" fillId="0" borderId="0" xfId="35" applyNumberFormat="1" applyFont="1" applyFill="1" applyAlignment="1">
      <alignment horizontal="right" vertical="center"/>
    </xf>
    <xf numFmtId="41" fontId="4" fillId="0" borderId="0" xfId="35" applyNumberFormat="1" applyFont="1" applyFill="1" applyAlignment="1">
      <alignment vertical="center"/>
    </xf>
    <xf numFmtId="0" fontId="71" fillId="0" borderId="0" xfId="0" applyFont="1" applyFill="1" applyAlignment="1">
      <alignment vertical="center"/>
    </xf>
    <xf numFmtId="41" fontId="8" fillId="0" borderId="0" xfId="35" applyNumberFormat="1" applyFont="1" applyFill="1" applyBorder="1" applyAlignment="1">
      <alignment horizontal="right" vertical="center" wrapText="1"/>
    </xf>
    <xf numFmtId="0" fontId="8" fillId="0" borderId="0" xfId="35" applyNumberFormat="1" applyFont="1" applyFill="1" applyAlignment="1">
      <alignment horizontal="center" vertical="center"/>
    </xf>
    <xf numFmtId="0" fontId="8" fillId="0" borderId="0" xfId="35" applyNumberFormat="1" applyFont="1" applyFill="1" applyAlignment="1">
      <alignment horizontal="left" vertical="center"/>
    </xf>
    <xf numFmtId="171" fontId="4" fillId="0" borderId="0" xfId="213" applyNumberFormat="1" applyFont="1" applyAlignment="1">
      <alignment vertical="center"/>
    </xf>
    <xf numFmtId="171" fontId="73" fillId="0" borderId="0" xfId="213" applyNumberFormat="1" applyFont="1"/>
    <xf numFmtId="38" fontId="10" fillId="13" borderId="0" xfId="35" applyNumberFormat="1" applyFont="1" applyFill="1" applyAlignment="1">
      <alignment vertical="center"/>
    </xf>
    <xf numFmtId="0" fontId="8" fillId="0" borderId="0" xfId="35" applyNumberFormat="1" applyFont="1" applyFill="1" applyAlignment="1">
      <alignment horizontal="center" vertical="center"/>
    </xf>
    <xf numFmtId="0" fontId="8" fillId="0" borderId="0" xfId="35" applyNumberFormat="1" applyFont="1" applyFill="1" applyAlignment="1">
      <alignment horizontal="left" vertical="center"/>
    </xf>
    <xf numFmtId="37" fontId="4" fillId="0" borderId="0" xfId="35" applyNumberFormat="1" applyFont="1" applyFill="1" applyBorder="1" applyAlignment="1">
      <alignment vertical="center"/>
    </xf>
    <xf numFmtId="41" fontId="4" fillId="0" borderId="0" xfId="35" applyNumberFormat="1" applyFont="1" applyFill="1" applyAlignment="1">
      <alignment horizontal="right" vertical="center" wrapText="1"/>
    </xf>
    <xf numFmtId="41" fontId="4" fillId="0" borderId="0" xfId="35" applyNumberFormat="1" applyFont="1" applyFill="1" applyBorder="1" applyAlignment="1">
      <alignment horizontal="right" vertical="center" wrapText="1"/>
    </xf>
    <xf numFmtId="0" fontId="4" fillId="0" borderId="0" xfId="35" applyNumberFormat="1" applyFont="1" applyFill="1" applyAlignment="1">
      <alignment horizontal="left" vertical="center"/>
    </xf>
    <xf numFmtId="41" fontId="8" fillId="0" borderId="0" xfId="35" applyNumberFormat="1" applyFont="1" applyFill="1" applyBorder="1" applyAlignment="1">
      <alignment horizontal="right" vertical="center" wrapText="1"/>
    </xf>
    <xf numFmtId="0" fontId="8" fillId="0" borderId="0" xfId="35" applyNumberFormat="1" applyFont="1" applyFill="1" applyAlignment="1">
      <alignment vertical="center" wrapText="1"/>
    </xf>
    <xf numFmtId="0" fontId="4" fillId="0" borderId="0" xfId="35" applyNumberFormat="1" applyFont="1" applyFill="1" applyAlignment="1">
      <alignment horizontal="justify" vertical="center" wrapText="1"/>
    </xf>
    <xf numFmtId="0" fontId="4" fillId="0" borderId="0" xfId="35" applyNumberFormat="1" applyFont="1" applyFill="1" applyBorder="1" applyAlignment="1">
      <alignment vertical="center"/>
    </xf>
    <xf numFmtId="37" fontId="4" fillId="0" borderId="0" xfId="35" applyNumberFormat="1" applyFont="1" applyFill="1" applyAlignment="1">
      <alignment vertical="center"/>
    </xf>
    <xf numFmtId="0" fontId="8" fillId="0" borderId="0" xfId="35" applyNumberFormat="1" applyFont="1" applyFill="1" applyAlignment="1">
      <alignment horizontal="center" vertical="center"/>
    </xf>
    <xf numFmtId="0" fontId="4" fillId="0" borderId="0" xfId="35" applyNumberFormat="1" applyFont="1" applyFill="1" applyAlignment="1">
      <alignment vertical="center"/>
    </xf>
    <xf numFmtId="38" fontId="4" fillId="0" borderId="0" xfId="35" applyNumberFormat="1" applyFont="1" applyFill="1" applyAlignment="1">
      <alignment vertical="center"/>
    </xf>
    <xf numFmtId="0" fontId="4" fillId="0" borderId="0" xfId="35" applyNumberFormat="1" applyFont="1" applyFill="1" applyAlignment="1">
      <alignment vertical="center" wrapText="1"/>
    </xf>
    <xf numFmtId="171" fontId="4" fillId="0" borderId="0" xfId="8" applyNumberFormat="1" applyFont="1" applyFill="1" applyAlignment="1">
      <alignment vertical="center"/>
    </xf>
    <xf numFmtId="0" fontId="8" fillId="0" borderId="0" xfId="35" applyNumberFormat="1" applyFont="1" applyFill="1" applyAlignment="1">
      <alignment vertical="center"/>
    </xf>
    <xf numFmtId="37" fontId="4" fillId="13" borderId="0" xfId="35" applyNumberFormat="1" applyFont="1" applyFill="1" applyAlignment="1">
      <alignment vertical="center"/>
    </xf>
    <xf numFmtId="3" fontId="9" fillId="0" borderId="0" xfId="38" applyNumberFormat="1" applyFont="1" applyFill="1" applyBorder="1" applyAlignment="1">
      <alignment vertical="center" shrinkToFit="1"/>
    </xf>
    <xf numFmtId="3" fontId="8" fillId="0" borderId="0" xfId="35" applyNumberFormat="1" applyFont="1" applyFill="1" applyAlignment="1">
      <alignment vertical="center" wrapText="1"/>
    </xf>
    <xf numFmtId="0" fontId="8" fillId="0" borderId="0" xfId="35" applyNumberFormat="1" applyFont="1" applyFill="1" applyBorder="1" applyAlignment="1">
      <alignment horizontal="left" vertical="center"/>
    </xf>
    <xf numFmtId="0" fontId="8" fillId="0" borderId="0" xfId="35" applyNumberFormat="1" applyFont="1" applyFill="1" applyAlignment="1">
      <alignment horizontal="left" vertical="center"/>
    </xf>
    <xf numFmtId="0" fontId="4" fillId="13" borderId="0" xfId="35" applyNumberFormat="1" applyFont="1" applyFill="1" applyAlignment="1">
      <alignment vertical="center"/>
    </xf>
    <xf numFmtId="0" fontId="10" fillId="0" borderId="0" xfId="35" applyNumberFormat="1" applyFont="1" applyFill="1" applyAlignment="1">
      <alignment horizontal="center" vertical="center"/>
    </xf>
    <xf numFmtId="41" fontId="4" fillId="0" borderId="0" xfId="35" applyNumberFormat="1" applyFont="1" applyFill="1" applyAlignment="1">
      <alignment vertical="center"/>
    </xf>
    <xf numFmtId="0" fontId="10" fillId="0" borderId="0" xfId="35" applyNumberFormat="1" applyFont="1" applyFill="1" applyBorder="1" applyAlignment="1">
      <alignment horizontal="center" vertical="center"/>
    </xf>
    <xf numFmtId="37" fontId="4" fillId="0" borderId="0" xfId="35" applyNumberFormat="1" applyFont="1" applyFill="1" applyBorder="1" applyAlignment="1">
      <alignment vertical="center"/>
    </xf>
    <xf numFmtId="0" fontId="4" fillId="0" borderId="0" xfId="35" quotePrefix="1" applyNumberFormat="1" applyFont="1" applyFill="1" applyAlignment="1">
      <alignment vertical="center" wrapText="1"/>
    </xf>
    <xf numFmtId="41" fontId="4" fillId="0" borderId="0" xfId="35" applyNumberFormat="1" applyFont="1" applyFill="1" applyAlignment="1">
      <alignment vertical="center"/>
    </xf>
    <xf numFmtId="0" fontId="4" fillId="0" borderId="0" xfId="35" applyNumberFormat="1" applyFont="1" applyFill="1" applyAlignment="1">
      <alignment horizontal="justify" vertical="center" wrapText="1"/>
    </xf>
    <xf numFmtId="171" fontId="4" fillId="0" borderId="0" xfId="8" applyNumberFormat="1" applyFont="1" applyFill="1" applyAlignment="1">
      <alignment vertical="center"/>
    </xf>
    <xf numFmtId="0" fontId="4" fillId="0" borderId="0" xfId="35" applyNumberFormat="1" applyFont="1" applyFill="1" applyAlignment="1">
      <alignment vertical="center"/>
    </xf>
    <xf numFmtId="0" fontId="4" fillId="0" borderId="0" xfId="35" applyNumberFormat="1" applyFont="1" applyFill="1" applyAlignment="1">
      <alignment vertical="center" wrapText="1"/>
    </xf>
    <xf numFmtId="0" fontId="8" fillId="0" borderId="0" xfId="35" applyNumberFormat="1" applyFont="1" applyFill="1" applyAlignment="1">
      <alignment horizontal="right" vertical="center" wrapText="1"/>
    </xf>
    <xf numFmtId="0" fontId="10" fillId="0" borderId="0" xfId="35" applyNumberFormat="1" applyFont="1" applyFill="1" applyAlignment="1">
      <alignment horizontal="center" vertical="center"/>
    </xf>
    <xf numFmtId="0" fontId="8" fillId="0" borderId="0" xfId="35" applyNumberFormat="1" applyFont="1" applyFill="1" applyAlignment="1">
      <alignment horizontal="left" vertical="center"/>
    </xf>
    <xf numFmtId="0" fontId="4" fillId="0" borderId="0" xfId="35" applyNumberFormat="1" applyFont="1" applyFill="1" applyAlignment="1">
      <alignment horizontal="right" vertical="center" wrapText="1"/>
    </xf>
    <xf numFmtId="0" fontId="8" fillId="0" borderId="0" xfId="35" quotePrefix="1" applyNumberFormat="1" applyFont="1" applyFill="1" applyAlignment="1">
      <alignment vertical="center"/>
    </xf>
    <xf numFmtId="0" fontId="13" fillId="0" borderId="0" xfId="36" quotePrefix="1" applyNumberFormat="1" applyFont="1" applyFill="1" applyBorder="1" applyAlignment="1">
      <alignment horizontal="left" vertical="center"/>
    </xf>
    <xf numFmtId="2" fontId="8" fillId="0" borderId="0" xfId="35" applyNumberFormat="1" applyFont="1" applyFill="1" applyAlignment="1">
      <alignment horizontal="right" vertical="top"/>
    </xf>
    <xf numFmtId="171" fontId="8" fillId="0" borderId="52" xfId="8" applyNumberFormat="1" applyFont="1" applyFill="1" applyBorder="1" applyAlignment="1">
      <alignment horizontal="right" vertical="center"/>
    </xf>
    <xf numFmtId="41" fontId="4" fillId="0" borderId="0" xfId="35" applyNumberFormat="1" applyFont="1" applyFill="1" applyBorder="1" applyAlignment="1">
      <alignment horizontal="right" vertical="center" wrapText="1"/>
    </xf>
    <xf numFmtId="0" fontId="4" fillId="0" borderId="0" xfId="35" applyNumberFormat="1" applyFont="1" applyFill="1" applyAlignment="1">
      <alignment vertical="center"/>
    </xf>
    <xf numFmtId="37" fontId="4" fillId="13" borderId="0" xfId="35" applyNumberFormat="1" applyFont="1" applyFill="1" applyAlignment="1">
      <alignment vertical="center"/>
    </xf>
    <xf numFmtId="0" fontId="4" fillId="13" borderId="0" xfId="35" applyNumberFormat="1" applyFont="1" applyFill="1" applyAlignment="1">
      <alignment vertical="center"/>
    </xf>
    <xf numFmtId="0" fontId="10" fillId="0" borderId="0" xfId="35" applyNumberFormat="1" applyFont="1" applyFill="1" applyAlignment="1">
      <alignment horizontal="center" vertical="center"/>
    </xf>
    <xf numFmtId="0" fontId="8" fillId="0" borderId="0" xfId="35" applyNumberFormat="1" applyFont="1" applyFill="1" applyAlignment="1">
      <alignment horizontal="left" vertical="center"/>
    </xf>
    <xf numFmtId="0" fontId="4" fillId="0" borderId="0" xfId="35" applyNumberFormat="1" applyFont="1" applyFill="1" applyAlignment="1">
      <alignment horizontal="right" vertical="center" wrapText="1"/>
    </xf>
    <xf numFmtId="41" fontId="41" fillId="0" borderId="0" xfId="35" applyNumberFormat="1" applyFont="1" applyFill="1" applyBorder="1" applyAlignment="1">
      <alignment horizontal="right" vertical="center" wrapText="1"/>
    </xf>
    <xf numFmtId="41" fontId="8" fillId="0" borderId="0" xfId="35" applyNumberFormat="1" applyFont="1" applyFill="1" applyBorder="1" applyAlignment="1">
      <alignment horizontal="right" vertical="center" wrapText="1"/>
    </xf>
    <xf numFmtId="0" fontId="4" fillId="0" borderId="0" xfId="35" applyNumberFormat="1" applyFont="1" applyFill="1" applyAlignment="1">
      <alignment horizontal="left" vertical="center"/>
    </xf>
    <xf numFmtId="41" fontId="4" fillId="0" borderId="0" xfId="35" applyNumberFormat="1" applyFont="1" applyFill="1" applyBorder="1" applyAlignment="1">
      <alignment horizontal="right" vertical="center" wrapText="1"/>
    </xf>
    <xf numFmtId="37" fontId="4" fillId="13" borderId="0" xfId="35" applyNumberFormat="1" applyFont="1" applyFill="1" applyAlignment="1">
      <alignment vertical="center"/>
    </xf>
    <xf numFmtId="41" fontId="4" fillId="0" borderId="0" xfId="35" applyNumberFormat="1" applyFont="1" applyFill="1" applyAlignment="1">
      <alignment horizontal="right" vertical="center" wrapText="1"/>
    </xf>
    <xf numFmtId="0" fontId="4" fillId="0" borderId="0" xfId="35" applyNumberFormat="1" applyFont="1" applyFill="1" applyAlignment="1">
      <alignment vertical="center"/>
    </xf>
    <xf numFmtId="0" fontId="8" fillId="0" borderId="0" xfId="35" applyNumberFormat="1" applyFont="1" applyFill="1" applyBorder="1" applyAlignment="1">
      <alignment vertical="center"/>
    </xf>
    <xf numFmtId="0" fontId="8" fillId="0" borderId="0" xfId="35" applyNumberFormat="1" applyFont="1" applyFill="1" applyAlignment="1">
      <alignment horizontal="left" vertical="center"/>
    </xf>
    <xf numFmtId="41" fontId="8" fillId="0" borderId="0" xfId="35" applyNumberFormat="1" applyFont="1" applyFill="1" applyBorder="1" applyAlignment="1">
      <alignment vertical="center"/>
    </xf>
    <xf numFmtId="171" fontId="4" fillId="0" borderId="0" xfId="8" applyNumberFormat="1" applyFont="1" applyFill="1" applyAlignment="1">
      <alignment vertical="center"/>
    </xf>
    <xf numFmtId="0" fontId="8" fillId="0" borderId="0" xfId="35" applyNumberFormat="1" applyFont="1" applyFill="1" applyAlignment="1">
      <alignment vertical="center"/>
    </xf>
    <xf numFmtId="0" fontId="4" fillId="0" borderId="0" xfId="35" quotePrefix="1" applyNumberFormat="1" applyFont="1" applyFill="1" applyAlignment="1">
      <alignment horizontal="left" vertical="center"/>
    </xf>
    <xf numFmtId="0" fontId="4" fillId="13" borderId="0" xfId="35" applyNumberFormat="1" applyFont="1" applyFill="1" applyAlignment="1">
      <alignment vertical="center"/>
    </xf>
    <xf numFmtId="0" fontId="10" fillId="0" borderId="0" xfId="35" applyNumberFormat="1" applyFont="1" applyFill="1" applyAlignment="1">
      <alignment horizontal="center" vertical="center"/>
    </xf>
    <xf numFmtId="41" fontId="4" fillId="0" borderId="0" xfId="35" applyNumberFormat="1" applyFont="1" applyFill="1" applyAlignment="1">
      <alignment vertical="center"/>
    </xf>
    <xf numFmtId="0" fontId="41" fillId="0" borderId="0" xfId="35" applyNumberFormat="1" applyFont="1" applyFill="1" applyAlignment="1">
      <alignment horizontal="right" vertical="center" wrapText="1"/>
    </xf>
    <xf numFmtId="3" fontId="5" fillId="0" borderId="0" xfId="37" applyNumberFormat="1" applyFont="1" applyBorder="1" applyAlignment="1" applyProtection="1">
      <alignment vertical="top"/>
      <protection hidden="1"/>
    </xf>
    <xf numFmtId="0" fontId="8" fillId="0" borderId="25" xfId="37" applyFont="1" applyBorder="1" applyAlignment="1">
      <alignment horizontal="center" vertical="top"/>
    </xf>
    <xf numFmtId="0" fontId="8" fillId="0" borderId="26" xfId="37" applyFont="1" applyBorder="1" applyAlignment="1">
      <alignment horizontal="center" vertical="top"/>
    </xf>
    <xf numFmtId="0" fontId="8" fillId="0" borderId="27" xfId="37" applyFont="1" applyBorder="1" applyAlignment="1">
      <alignment horizontal="center" vertical="top"/>
    </xf>
    <xf numFmtId="0" fontId="8" fillId="0" borderId="10" xfId="37" applyFont="1" applyBorder="1" applyAlignment="1">
      <alignment horizontal="center" vertical="top"/>
    </xf>
    <xf numFmtId="0" fontId="8" fillId="0" borderId="28" xfId="37" applyFont="1" applyBorder="1" applyAlignment="1">
      <alignment horizontal="center" vertical="top"/>
    </xf>
    <xf numFmtId="0" fontId="8" fillId="0" borderId="18" xfId="37" applyFont="1" applyBorder="1" applyAlignment="1">
      <alignment horizontal="center" vertical="top"/>
    </xf>
    <xf numFmtId="0" fontId="5" fillId="0" borderId="27" xfId="37" applyFont="1" applyBorder="1" applyAlignment="1">
      <alignment horizontal="center" vertical="top"/>
    </xf>
    <xf numFmtId="0" fontId="5" fillId="0" borderId="10" xfId="37" applyFont="1" applyBorder="1" applyAlignment="1">
      <alignment horizontal="center" vertical="top"/>
    </xf>
    <xf numFmtId="38" fontId="5" fillId="8" borderId="11" xfId="37" applyNumberFormat="1" applyFont="1" applyFill="1" applyBorder="1" applyAlignment="1">
      <alignment vertical="top"/>
    </xf>
    <xf numFmtId="38" fontId="5" fillId="8" borderId="0" xfId="37" applyNumberFormat="1" applyFont="1" applyFill="1" applyBorder="1" applyAlignment="1">
      <alignment vertical="top"/>
    </xf>
    <xf numFmtId="38" fontId="5" fillId="8" borderId="10" xfId="37" applyNumberFormat="1" applyFont="1" applyFill="1" applyBorder="1" applyAlignment="1">
      <alignment vertical="top"/>
    </xf>
    <xf numFmtId="0" fontId="8" fillId="0" borderId="29" xfId="37" applyFont="1" applyBorder="1" applyAlignment="1">
      <alignment horizontal="center" vertical="top"/>
    </xf>
    <xf numFmtId="0" fontId="8" fillId="0" borderId="7" xfId="37" applyFont="1" applyBorder="1" applyAlignment="1">
      <alignment horizontal="center" vertical="top"/>
    </xf>
    <xf numFmtId="0" fontId="8" fillId="0" borderId="11" xfId="37" applyNumberFormat="1" applyFont="1" applyBorder="1" applyAlignment="1">
      <alignment horizontal="center" vertical="top"/>
    </xf>
    <xf numFmtId="0" fontId="8" fillId="0" borderId="0" xfId="37" applyFont="1" applyBorder="1" applyAlignment="1">
      <alignment horizontal="center" vertical="top"/>
    </xf>
    <xf numFmtId="0" fontId="8" fillId="0" borderId="9" xfId="37" applyFont="1" applyBorder="1" applyAlignment="1">
      <alignment horizontal="center" vertical="top"/>
    </xf>
    <xf numFmtId="0" fontId="8" fillId="0" borderId="8" xfId="37" applyFont="1" applyBorder="1" applyAlignment="1">
      <alignment horizontal="center" vertical="top"/>
    </xf>
    <xf numFmtId="0" fontId="5" fillId="0" borderId="11" xfId="37" applyNumberFormat="1" applyFont="1" applyBorder="1" applyAlignment="1">
      <alignment horizontal="left" vertical="top" indent="1"/>
    </xf>
    <xf numFmtId="0" fontId="5" fillId="0" borderId="0" xfId="37" applyFont="1" applyBorder="1" applyAlignment="1">
      <alignment horizontal="left" vertical="top" indent="1"/>
    </xf>
    <xf numFmtId="0" fontId="5" fillId="0" borderId="10" xfId="37" applyFont="1" applyBorder="1" applyAlignment="1">
      <alignment horizontal="left" vertical="top" indent="1"/>
    </xf>
    <xf numFmtId="0" fontId="5" fillId="0" borderId="4" xfId="37" applyNumberFormat="1" applyFont="1" applyBorder="1" applyAlignment="1">
      <alignment horizontal="center" vertical="top"/>
    </xf>
    <xf numFmtId="0" fontId="5" fillId="0" borderId="4" xfId="37" applyFont="1" applyBorder="1" applyAlignment="1">
      <alignment horizontal="center" vertical="top"/>
    </xf>
    <xf numFmtId="170" fontId="5" fillId="0" borderId="11" xfId="37" applyNumberFormat="1" applyFont="1" applyBorder="1" applyAlignment="1" applyProtection="1">
      <alignment vertical="top"/>
      <protection locked="0"/>
    </xf>
    <xf numFmtId="170" fontId="5" fillId="0" borderId="0" xfId="37" applyNumberFormat="1" applyFont="1" applyBorder="1" applyAlignment="1" applyProtection="1">
      <alignment vertical="top"/>
      <protection locked="0"/>
    </xf>
    <xf numFmtId="170" fontId="5" fillId="0" borderId="10" xfId="37" applyNumberFormat="1" applyFont="1" applyBorder="1" applyAlignment="1" applyProtection="1">
      <alignment vertical="top"/>
      <protection locked="0"/>
    </xf>
    <xf numFmtId="0" fontId="8" fillId="0" borderId="4" xfId="37" applyNumberFormat="1" applyFont="1" applyBorder="1" applyAlignment="1">
      <alignment horizontal="center" vertical="top"/>
    </xf>
    <xf numFmtId="0" fontId="8" fillId="0" borderId="4" xfId="37" applyFont="1" applyBorder="1" applyAlignment="1">
      <alignment horizontal="center" vertical="top"/>
    </xf>
    <xf numFmtId="0" fontId="8" fillId="0" borderId="34" xfId="37" applyFont="1" applyBorder="1" applyAlignment="1">
      <alignment horizontal="center" vertical="top"/>
    </xf>
    <xf numFmtId="38" fontId="5" fillId="8" borderId="33" xfId="37" applyNumberFormat="1" applyFont="1" applyFill="1" applyBorder="1" applyAlignment="1">
      <alignment vertical="top"/>
    </xf>
    <xf numFmtId="3" fontId="5" fillId="0" borderId="0" xfId="37" applyNumberFormat="1" applyFont="1" applyAlignment="1">
      <alignment horizontal="justify" vertical="top"/>
    </xf>
    <xf numFmtId="0" fontId="0" fillId="0" borderId="0" xfId="0" applyAlignment="1">
      <alignment horizontal="justify" vertical="top"/>
    </xf>
    <xf numFmtId="0" fontId="5" fillId="0" borderId="27" xfId="37" applyFont="1" applyBorder="1" applyAlignment="1" applyProtection="1">
      <alignment horizontal="center" vertical="top"/>
      <protection hidden="1"/>
    </xf>
    <xf numFmtId="0" fontId="5" fillId="0" borderId="10" xfId="37" applyFont="1" applyBorder="1" applyAlignment="1" applyProtection="1">
      <alignment horizontal="center" vertical="top"/>
      <protection hidden="1"/>
    </xf>
    <xf numFmtId="38" fontId="5" fillId="8" borderId="11" xfId="37" applyNumberFormat="1" applyFont="1" applyFill="1" applyBorder="1" applyAlignment="1" applyProtection="1">
      <alignment horizontal="right" vertical="top"/>
      <protection locked="0"/>
    </xf>
    <xf numFmtId="38" fontId="5" fillId="8" borderId="0" xfId="37" applyNumberFormat="1" applyFont="1" applyFill="1" applyBorder="1" applyAlignment="1" applyProtection="1">
      <alignment horizontal="right" vertical="top"/>
      <protection locked="0"/>
    </xf>
    <xf numFmtId="38" fontId="5" fillId="8" borderId="10" xfId="37" applyNumberFormat="1" applyFont="1" applyFill="1" applyBorder="1" applyAlignment="1" applyProtection="1">
      <alignment horizontal="right" vertical="top"/>
      <protection locked="0"/>
    </xf>
    <xf numFmtId="3" fontId="5" fillId="0" borderId="11" xfId="37" applyNumberFormat="1" applyFont="1" applyBorder="1" applyAlignment="1" applyProtection="1">
      <alignment horizontal="left" vertical="top"/>
      <protection hidden="1"/>
    </xf>
    <xf numFmtId="0" fontId="5" fillId="0" borderId="0" xfId="37" applyFont="1" applyBorder="1" applyAlignment="1" applyProtection="1">
      <alignment horizontal="left" vertical="top"/>
      <protection hidden="1"/>
    </xf>
    <xf numFmtId="0" fontId="5" fillId="0" borderId="10" xfId="37" applyFont="1" applyBorder="1" applyAlignment="1" applyProtection="1">
      <alignment horizontal="left" vertical="top"/>
      <protection hidden="1"/>
    </xf>
    <xf numFmtId="3" fontId="8" fillId="0" borderId="36" xfId="37" applyNumberFormat="1" applyFont="1" applyBorder="1" applyAlignment="1" applyProtection="1">
      <alignment horizontal="right" vertical="top"/>
      <protection hidden="1"/>
    </xf>
    <xf numFmtId="3" fontId="8" fillId="0" borderId="37" xfId="37" applyNumberFormat="1" applyFont="1" applyBorder="1" applyAlignment="1" applyProtection="1">
      <alignment horizontal="right" vertical="top"/>
      <protection hidden="1"/>
    </xf>
    <xf numFmtId="3" fontId="8" fillId="0" borderId="38" xfId="37" applyNumberFormat="1" applyFont="1" applyBorder="1" applyAlignment="1" applyProtection="1">
      <alignment horizontal="right" vertical="top"/>
      <protection hidden="1"/>
    </xf>
    <xf numFmtId="38" fontId="8" fillId="0" borderId="39" xfId="37" applyNumberFormat="1" applyFont="1" applyBorder="1" applyAlignment="1">
      <alignment vertical="top"/>
    </xf>
    <xf numFmtId="0" fontId="8" fillId="0" borderId="39" xfId="37" applyFont="1" applyBorder="1" applyAlignment="1">
      <alignment vertical="top"/>
    </xf>
    <xf numFmtId="38" fontId="8" fillId="0" borderId="32" xfId="37" applyNumberFormat="1" applyFont="1" applyBorder="1" applyAlignment="1">
      <alignment vertical="top"/>
    </xf>
    <xf numFmtId="0" fontId="8" fillId="0" borderId="32" xfId="37" applyFont="1" applyBorder="1" applyAlignment="1">
      <alignment vertical="top"/>
    </xf>
    <xf numFmtId="0" fontId="8" fillId="0" borderId="6" xfId="37" applyNumberFormat="1" applyFont="1" applyBorder="1" applyAlignment="1">
      <alignment horizontal="center" vertical="top"/>
    </xf>
    <xf numFmtId="0" fontId="8" fillId="0" borderId="2" xfId="37" applyFont="1" applyBorder="1" applyAlignment="1">
      <alignment horizontal="center" vertical="top"/>
    </xf>
    <xf numFmtId="0" fontId="8" fillId="0" borderId="15" xfId="37" applyFont="1" applyBorder="1" applyAlignment="1">
      <alignment horizontal="center" vertical="top"/>
    </xf>
    <xf numFmtId="0" fontId="5" fillId="0" borderId="13" xfId="37" applyNumberFormat="1" applyFont="1" applyBorder="1" applyAlignment="1">
      <alignment horizontal="center" vertical="top"/>
    </xf>
    <xf numFmtId="0" fontId="5" fillId="0" borderId="13" xfId="37" applyFont="1" applyBorder="1" applyAlignment="1">
      <alignment horizontal="center" vertical="top"/>
    </xf>
    <xf numFmtId="0" fontId="5" fillId="0" borderId="9" xfId="37" applyFont="1" applyBorder="1" applyAlignment="1">
      <alignment vertical="top"/>
    </xf>
    <xf numFmtId="0" fontId="5" fillId="0" borderId="8" xfId="37" applyFont="1" applyBorder="1" applyAlignment="1">
      <alignment vertical="top"/>
    </xf>
    <xf numFmtId="0" fontId="5" fillId="0" borderId="18" xfId="37" applyFont="1" applyBorder="1" applyAlignment="1">
      <alignment vertical="top"/>
    </xf>
    <xf numFmtId="3" fontId="10" fillId="0" borderId="36" xfId="37" applyNumberFormat="1" applyFont="1" applyBorder="1" applyAlignment="1" applyProtection="1">
      <alignment vertical="center"/>
      <protection hidden="1"/>
    </xf>
    <xf numFmtId="0" fontId="10" fillId="0" borderId="37" xfId="37" applyFont="1" applyBorder="1" applyAlignment="1" applyProtection="1">
      <alignment vertical="center"/>
      <protection hidden="1"/>
    </xf>
    <xf numFmtId="0" fontId="10" fillId="0" borderId="38" xfId="37" applyFont="1" applyBorder="1" applyAlignment="1" applyProtection="1">
      <alignment vertical="center"/>
      <protection hidden="1"/>
    </xf>
    <xf numFmtId="38" fontId="5" fillId="8" borderId="11" xfId="37" applyNumberFormat="1" applyFont="1" applyFill="1" applyBorder="1" applyAlignment="1" applyProtection="1">
      <alignment horizontal="right" vertical="top"/>
      <protection hidden="1"/>
    </xf>
    <xf numFmtId="38" fontId="5" fillId="8" borderId="0" xfId="37" applyNumberFormat="1" applyFont="1" applyFill="1" applyBorder="1" applyAlignment="1" applyProtection="1">
      <alignment horizontal="right" vertical="top"/>
      <protection hidden="1"/>
    </xf>
    <xf numFmtId="38" fontId="5" fillId="8" borderId="33" xfId="37" applyNumberFormat="1" applyFont="1" applyFill="1" applyBorder="1" applyAlignment="1" applyProtection="1">
      <alignment horizontal="right" vertical="top"/>
      <protection hidden="1"/>
    </xf>
    <xf numFmtId="0" fontId="5" fillId="0" borderId="11" xfId="37" applyFont="1" applyBorder="1" applyAlignment="1" applyProtection="1">
      <alignment horizontal="center" vertical="top"/>
      <protection locked="0"/>
    </xf>
    <xf numFmtId="0" fontId="5" fillId="0" borderId="10" xfId="37" applyFont="1" applyBorder="1" applyAlignment="1" applyProtection="1">
      <alignment horizontal="center" vertical="top"/>
      <protection locked="0"/>
    </xf>
    <xf numFmtId="0" fontId="5" fillId="0" borderId="41" xfId="37" applyFont="1" applyBorder="1" applyAlignment="1">
      <alignment horizontal="center" vertical="top"/>
    </xf>
    <xf numFmtId="0" fontId="5" fillId="0" borderId="31" xfId="37" applyFont="1" applyBorder="1" applyAlignment="1">
      <alignment horizontal="center" vertical="top"/>
    </xf>
    <xf numFmtId="170" fontId="5" fillId="0" borderId="30" xfId="37" applyNumberFormat="1" applyFont="1" applyBorder="1" applyAlignment="1" applyProtection="1">
      <alignment vertical="top"/>
      <protection locked="0"/>
    </xf>
    <xf numFmtId="170" fontId="5" fillId="0" borderId="19" xfId="37" applyNumberFormat="1" applyFont="1" applyBorder="1" applyAlignment="1" applyProtection="1">
      <alignment vertical="top"/>
      <protection locked="0"/>
    </xf>
    <xf numFmtId="170" fontId="5" fillId="0" borderId="31" xfId="37" applyNumberFormat="1" applyFont="1" applyBorder="1" applyAlignment="1" applyProtection="1">
      <alignment vertical="top"/>
      <protection locked="0"/>
    </xf>
    <xf numFmtId="0" fontId="5" fillId="0" borderId="40" xfId="37" applyFont="1" applyBorder="1" applyAlignment="1" applyProtection="1">
      <alignment horizontal="center" vertical="top"/>
      <protection hidden="1"/>
    </xf>
    <xf numFmtId="0" fontId="5" fillId="0" borderId="12" xfId="37" applyFont="1" applyBorder="1" applyAlignment="1" applyProtection="1">
      <alignment horizontal="center" vertical="top"/>
      <protection hidden="1"/>
    </xf>
    <xf numFmtId="38" fontId="8" fillId="8" borderId="6" xfId="37" applyNumberFormat="1" applyFont="1" applyFill="1" applyBorder="1" applyAlignment="1" applyProtection="1">
      <alignment vertical="top"/>
      <protection locked="0"/>
    </xf>
    <xf numFmtId="38" fontId="8" fillId="8" borderId="2" xfId="37" applyNumberFormat="1" applyFont="1" applyFill="1" applyBorder="1" applyAlignment="1" applyProtection="1">
      <alignment vertical="top"/>
      <protection locked="0"/>
    </xf>
    <xf numFmtId="38" fontId="8" fillId="8" borderId="15" xfId="37" applyNumberFormat="1" applyFont="1" applyFill="1" applyBorder="1" applyAlignment="1" applyProtection="1">
      <alignment vertical="top"/>
      <protection locked="0"/>
    </xf>
    <xf numFmtId="0" fontId="8" fillId="0" borderId="0" xfId="37" applyFont="1" applyFill="1" applyBorder="1" applyAlignment="1" applyProtection="1">
      <alignment vertical="top"/>
      <protection hidden="1"/>
    </xf>
    <xf numFmtId="0" fontId="5" fillId="0" borderId="32" xfId="37" applyFont="1" applyFill="1" applyBorder="1" applyAlignment="1" applyProtection="1">
      <alignment vertical="top"/>
      <protection hidden="1"/>
    </xf>
    <xf numFmtId="0" fontId="8" fillId="0" borderId="29" xfId="37" applyNumberFormat="1" applyFont="1" applyBorder="1" applyAlignment="1">
      <alignment horizontal="center" vertical="top"/>
    </xf>
    <xf numFmtId="0" fontId="8" fillId="0" borderId="35" xfId="37" applyFont="1" applyBorder="1" applyAlignment="1">
      <alignment horizontal="center" vertical="top"/>
    </xf>
    <xf numFmtId="3" fontId="8" fillId="0" borderId="25" xfId="37" applyNumberFormat="1" applyFont="1" applyBorder="1" applyAlignment="1" applyProtection="1">
      <alignment horizontal="center" vertical="top"/>
      <protection hidden="1"/>
    </xf>
    <xf numFmtId="3" fontId="8" fillId="0" borderId="26" xfId="37" applyNumberFormat="1" applyFont="1" applyBorder="1" applyAlignment="1" applyProtection="1">
      <alignment horizontal="center" vertical="top"/>
      <protection hidden="1"/>
    </xf>
    <xf numFmtId="38" fontId="5" fillId="8" borderId="30" xfId="37" applyNumberFormat="1" applyFont="1" applyFill="1" applyBorder="1" applyAlignment="1">
      <alignment vertical="top"/>
    </xf>
    <xf numFmtId="38" fontId="5" fillId="8" borderId="19" xfId="37" applyNumberFormat="1" applyFont="1" applyFill="1" applyBorder="1" applyAlignment="1">
      <alignment vertical="top"/>
    </xf>
    <xf numFmtId="38" fontId="5" fillId="8" borderId="42" xfId="37" applyNumberFormat="1" applyFont="1" applyFill="1" applyBorder="1" applyAlignment="1">
      <alignment vertical="top"/>
    </xf>
    <xf numFmtId="0" fontId="5" fillId="0" borderId="30" xfId="37" applyNumberFormat="1" applyFont="1" applyBorder="1" applyAlignment="1">
      <alignment horizontal="left" vertical="top" indent="1"/>
    </xf>
    <xf numFmtId="0" fontId="5" fillId="0" borderId="19" xfId="37" applyFont="1" applyBorder="1" applyAlignment="1">
      <alignment horizontal="left" vertical="top" indent="1"/>
    </xf>
    <xf numFmtId="0" fontId="5" fillId="0" borderId="31" xfId="37" applyFont="1" applyBorder="1" applyAlignment="1">
      <alignment horizontal="left" vertical="top" indent="1"/>
    </xf>
    <xf numFmtId="3" fontId="8" fillId="0" borderId="36" xfId="37" applyNumberFormat="1" applyFont="1" applyBorder="1" applyAlignment="1" applyProtection="1">
      <alignment horizontal="center" vertical="top"/>
      <protection hidden="1"/>
    </xf>
    <xf numFmtId="3" fontId="8" fillId="0" borderId="38" xfId="37" applyNumberFormat="1" applyFont="1" applyBorder="1" applyAlignment="1" applyProtection="1">
      <alignment horizontal="center" vertical="top"/>
      <protection hidden="1"/>
    </xf>
    <xf numFmtId="3" fontId="8" fillId="0" borderId="43" xfId="37" applyNumberFormat="1" applyFont="1" applyBorder="1" applyAlignment="1" applyProtection="1">
      <alignment horizontal="right" vertical="top"/>
      <protection hidden="1"/>
    </xf>
    <xf numFmtId="0" fontId="5" fillId="0" borderId="34" xfId="37" applyFont="1" applyBorder="1" applyAlignment="1">
      <alignment horizontal="center" vertical="top"/>
    </xf>
    <xf numFmtId="38" fontId="5" fillId="8" borderId="31" xfId="37" applyNumberFormat="1" applyFont="1" applyFill="1" applyBorder="1" applyAlignment="1">
      <alignment vertical="top"/>
    </xf>
    <xf numFmtId="0" fontId="5" fillId="0" borderId="11" xfId="37" applyFont="1" applyBorder="1" applyAlignment="1" applyProtection="1">
      <alignment horizontal="left" vertical="top"/>
      <protection hidden="1"/>
    </xf>
    <xf numFmtId="0" fontId="5" fillId="0" borderId="11" xfId="37" applyFont="1" applyBorder="1" applyAlignment="1" applyProtection="1">
      <alignment vertical="top"/>
      <protection hidden="1"/>
    </xf>
    <xf numFmtId="0" fontId="5" fillId="0" borderId="0" xfId="37" applyFont="1" applyBorder="1" applyAlignment="1" applyProtection="1">
      <alignment vertical="top"/>
      <protection hidden="1"/>
    </xf>
    <xf numFmtId="0" fontId="5" fillId="0" borderId="10" xfId="37" applyFont="1" applyBorder="1" applyAlignment="1" applyProtection="1">
      <alignment vertical="top"/>
      <protection hidden="1"/>
    </xf>
    <xf numFmtId="0" fontId="5" fillId="0" borderId="0" xfId="37" applyFont="1" applyAlignment="1">
      <alignment horizontal="center" vertical="top"/>
    </xf>
    <xf numFmtId="0" fontId="8" fillId="0" borderId="44" xfId="37" applyFont="1" applyBorder="1" applyAlignment="1" applyProtection="1">
      <alignment horizontal="center" vertical="top"/>
      <protection hidden="1"/>
    </xf>
    <xf numFmtId="0" fontId="8" fillId="0" borderId="46" xfId="37" applyFont="1" applyBorder="1" applyAlignment="1" applyProtection="1">
      <alignment horizontal="center" vertical="top"/>
      <protection hidden="1"/>
    </xf>
    <xf numFmtId="0" fontId="5" fillId="0" borderId="47" xfId="37" applyFont="1" applyBorder="1" applyAlignment="1" applyProtection="1">
      <alignment horizontal="center" vertical="top"/>
      <protection hidden="1"/>
    </xf>
    <xf numFmtId="0" fontId="5" fillId="0" borderId="46" xfId="37" applyFont="1" applyBorder="1" applyAlignment="1" applyProtection="1">
      <alignment horizontal="center" vertical="top"/>
      <protection hidden="1"/>
    </xf>
    <xf numFmtId="3" fontId="9" fillId="0" borderId="44" xfId="37" applyNumberFormat="1" applyFont="1" applyBorder="1" applyAlignment="1" applyProtection="1">
      <alignment horizontal="left" vertical="top"/>
      <protection hidden="1"/>
    </xf>
    <xf numFmtId="0" fontId="9" fillId="0" borderId="24" xfId="37" applyFont="1" applyBorder="1" applyAlignment="1" applyProtection="1">
      <alignment horizontal="left" vertical="top"/>
      <protection hidden="1"/>
    </xf>
    <xf numFmtId="3" fontId="8" fillId="0" borderId="0" xfId="37" applyNumberFormat="1" applyFont="1" applyAlignment="1">
      <alignment vertical="top"/>
    </xf>
    <xf numFmtId="38" fontId="8" fillId="8" borderId="44" xfId="37" applyNumberFormat="1" applyFont="1" applyFill="1" applyBorder="1" applyAlignment="1" applyProtection="1">
      <alignment horizontal="right" vertical="top"/>
      <protection hidden="1"/>
    </xf>
    <xf numFmtId="38" fontId="8" fillId="8" borderId="24" xfId="37" applyNumberFormat="1" applyFont="1" applyFill="1" applyBorder="1" applyAlignment="1" applyProtection="1">
      <alignment horizontal="right" vertical="top"/>
      <protection hidden="1"/>
    </xf>
    <xf numFmtId="38" fontId="8" fillId="8" borderId="45" xfId="37" applyNumberFormat="1" applyFont="1" applyFill="1" applyBorder="1" applyAlignment="1" applyProtection="1">
      <alignment horizontal="right" vertical="top"/>
      <protection hidden="1"/>
    </xf>
    <xf numFmtId="3" fontId="5" fillId="0" borderId="0" xfId="37" applyNumberFormat="1" applyFont="1" applyBorder="1" applyAlignment="1" applyProtection="1">
      <alignment horizontal="right" vertical="top"/>
      <protection locked="0"/>
    </xf>
    <xf numFmtId="38" fontId="8" fillId="8" borderId="46" xfId="37" applyNumberFormat="1" applyFont="1" applyFill="1" applyBorder="1" applyAlignment="1" applyProtection="1">
      <alignment horizontal="right" vertical="top"/>
      <protection hidden="1"/>
    </xf>
    <xf numFmtId="37" fontId="8" fillId="0" borderId="0" xfId="37" applyNumberFormat="1" applyFont="1" applyFill="1" applyBorder="1" applyAlignment="1" applyProtection="1">
      <alignment vertical="top"/>
      <protection hidden="1"/>
    </xf>
    <xf numFmtId="170" fontId="8" fillId="0" borderId="0" xfId="37" applyNumberFormat="1" applyFont="1" applyFill="1" applyBorder="1" applyAlignment="1" applyProtection="1">
      <alignment vertical="top"/>
      <protection hidden="1"/>
    </xf>
    <xf numFmtId="37" fontId="8" fillId="0" borderId="24" xfId="37" applyNumberFormat="1" applyFont="1" applyFill="1" applyBorder="1" applyAlignment="1" applyProtection="1">
      <alignment vertical="top"/>
      <protection hidden="1"/>
    </xf>
    <xf numFmtId="170" fontId="8" fillId="0" borderId="24" xfId="37" applyNumberFormat="1" applyFont="1" applyFill="1" applyBorder="1" applyAlignment="1" applyProtection="1">
      <alignment vertical="top"/>
      <protection hidden="1"/>
    </xf>
    <xf numFmtId="37" fontId="5" fillId="0" borderId="0" xfId="37" applyNumberFormat="1" applyFont="1" applyFill="1" applyBorder="1" applyAlignment="1" applyProtection="1">
      <alignment vertical="top"/>
      <protection hidden="1"/>
    </xf>
    <xf numFmtId="170" fontId="5" fillId="0" borderId="0" xfId="37" applyNumberFormat="1" applyFont="1" applyFill="1" applyBorder="1" applyAlignment="1" applyProtection="1">
      <alignment vertical="top"/>
      <protection hidden="1"/>
    </xf>
    <xf numFmtId="38" fontId="10" fillId="0" borderId="8" xfId="37" applyNumberFormat="1" applyFont="1" applyFill="1" applyBorder="1" applyAlignment="1">
      <alignment horizontal="center" vertical="top"/>
    </xf>
    <xf numFmtId="170" fontId="10" fillId="0" borderId="8" xfId="37" applyNumberFormat="1" applyFont="1" applyFill="1" applyBorder="1" applyAlignment="1">
      <alignment horizontal="center" vertical="top"/>
    </xf>
    <xf numFmtId="170" fontId="5" fillId="0" borderId="13" xfId="37" applyNumberFormat="1" applyFont="1" applyFill="1" applyBorder="1" applyAlignment="1" applyProtection="1">
      <alignment vertical="top"/>
      <protection hidden="1"/>
    </xf>
    <xf numFmtId="38" fontId="8" fillId="0" borderId="8" xfId="37" applyNumberFormat="1" applyFont="1" applyFill="1" applyBorder="1" applyAlignment="1" applyProtection="1">
      <alignment horizontal="center" vertical="top"/>
      <protection hidden="1"/>
    </xf>
    <xf numFmtId="38" fontId="5" fillId="0" borderId="0" xfId="37" applyNumberFormat="1" applyFont="1" applyFill="1" applyBorder="1" applyAlignment="1" applyProtection="1">
      <alignment vertical="top"/>
      <protection hidden="1"/>
    </xf>
    <xf numFmtId="37" fontId="7" fillId="0" borderId="0" xfId="37" applyNumberFormat="1" applyFont="1" applyFill="1" applyBorder="1" applyAlignment="1" applyProtection="1">
      <alignment vertical="top"/>
      <protection hidden="1"/>
    </xf>
    <xf numFmtId="170" fontId="7" fillId="0" borderId="0" xfId="37" applyNumberFormat="1" applyFont="1" applyFill="1" applyBorder="1" applyAlignment="1" applyProtection="1">
      <alignment vertical="top"/>
      <protection hidden="1"/>
    </xf>
    <xf numFmtId="38" fontId="8" fillId="0" borderId="0" xfId="37" applyNumberFormat="1" applyFont="1" applyFill="1" applyBorder="1" applyAlignment="1" applyProtection="1">
      <alignment vertical="top"/>
      <protection hidden="1"/>
    </xf>
    <xf numFmtId="3" fontId="5" fillId="0" borderId="0" xfId="37" applyNumberFormat="1" applyFont="1" applyFill="1" applyBorder="1" applyAlignment="1" applyProtection="1">
      <alignment vertical="top"/>
      <protection hidden="1"/>
    </xf>
    <xf numFmtId="3" fontId="8" fillId="0" borderId="0" xfId="37" applyNumberFormat="1" applyFont="1" applyFill="1" applyBorder="1" applyAlignment="1" applyProtection="1">
      <alignment vertical="top"/>
      <protection hidden="1"/>
    </xf>
    <xf numFmtId="38" fontId="8" fillId="0" borderId="24" xfId="37" applyNumberFormat="1" applyFont="1" applyFill="1" applyBorder="1" applyAlignment="1" applyProtection="1">
      <alignment vertical="top"/>
      <protection hidden="1"/>
    </xf>
    <xf numFmtId="38" fontId="7" fillId="0" borderId="0" xfId="37" applyNumberFormat="1" applyFont="1" applyFill="1" applyBorder="1" applyAlignment="1" applyProtection="1">
      <alignment vertical="top"/>
      <protection hidden="1"/>
    </xf>
    <xf numFmtId="170" fontId="8" fillId="0" borderId="8" xfId="37" applyNumberFormat="1" applyFont="1" applyFill="1" applyBorder="1" applyAlignment="1" applyProtection="1">
      <alignment horizontal="center" vertical="top"/>
      <protection hidden="1"/>
    </xf>
    <xf numFmtId="0" fontId="0" fillId="0" borderId="0" xfId="0" applyAlignment="1">
      <alignment horizontal="center"/>
    </xf>
    <xf numFmtId="0" fontId="8" fillId="0" borderId="0" xfId="0" applyFont="1" applyAlignment="1">
      <alignment horizontal="center"/>
    </xf>
    <xf numFmtId="0" fontId="7" fillId="0" borderId="0" xfId="0" applyFont="1" applyAlignment="1">
      <alignment horizontal="center"/>
    </xf>
    <xf numFmtId="0" fontId="0" fillId="0" borderId="0" xfId="0"/>
    <xf numFmtId="171" fontId="7" fillId="0" borderId="0" xfId="0" applyNumberFormat="1" applyFont="1"/>
    <xf numFmtId="0" fontId="7" fillId="0" borderId="0" xfId="0" applyFont="1"/>
    <xf numFmtId="171" fontId="8" fillId="0" borderId="80" xfId="0" applyNumberFormat="1" applyFont="1" applyBorder="1"/>
    <xf numFmtId="0" fontId="8" fillId="0" borderId="80" xfId="0" applyFont="1" applyBorder="1"/>
    <xf numFmtId="171" fontId="0" fillId="0" borderId="0" xfId="0" applyNumberFormat="1"/>
    <xf numFmtId="171" fontId="142" fillId="0" borderId="0" xfId="8" applyNumberFormat="1" applyFont="1"/>
    <xf numFmtId="171" fontId="41" fillId="0" borderId="80" xfId="8" applyNumberFormat="1" applyFont="1" applyBorder="1"/>
    <xf numFmtId="171" fontId="0" fillId="0" borderId="0" xfId="8" applyNumberFormat="1" applyFont="1"/>
    <xf numFmtId="171" fontId="41" fillId="0" borderId="0" xfId="8" applyNumberFormat="1" applyFont="1"/>
    <xf numFmtId="0" fontId="8" fillId="0" borderId="0" xfId="0" applyFont="1" applyFill="1" applyBorder="1"/>
    <xf numFmtId="0" fontId="7" fillId="0" borderId="0" xfId="0" applyFont="1" applyFill="1" applyBorder="1"/>
    <xf numFmtId="0" fontId="8" fillId="0" borderId="80" xfId="0" applyFont="1" applyFill="1" applyBorder="1"/>
    <xf numFmtId="0" fontId="4" fillId="0" borderId="0" xfId="0" applyFont="1" applyFill="1" applyBorder="1"/>
    <xf numFmtId="0" fontId="0" fillId="0" borderId="0" xfId="0" applyFont="1" applyFill="1" applyBorder="1"/>
    <xf numFmtId="171" fontId="7" fillId="0" borderId="0" xfId="8" applyNumberFormat="1" applyFont="1"/>
    <xf numFmtId="37" fontId="41" fillId="0" borderId="0" xfId="8" applyNumberFormat="1" applyFont="1"/>
    <xf numFmtId="0" fontId="8" fillId="0" borderId="68" xfId="0" applyFont="1" applyBorder="1" applyAlignment="1">
      <alignment horizontal="center" vertical="center" wrapText="1"/>
    </xf>
    <xf numFmtId="0" fontId="8" fillId="0" borderId="68" xfId="35" applyNumberFormat="1" applyFont="1" applyFill="1" applyBorder="1" applyAlignment="1">
      <alignment horizontal="center" vertical="center" wrapText="1"/>
    </xf>
    <xf numFmtId="0" fontId="8" fillId="0" borderId="68" xfId="35" applyNumberFormat="1" applyFont="1" applyFill="1" applyBorder="1" applyAlignment="1">
      <alignment horizontal="center" vertical="center"/>
    </xf>
    <xf numFmtId="0" fontId="8" fillId="0" borderId="91" xfId="35" applyNumberFormat="1" applyFont="1" applyFill="1" applyBorder="1" applyAlignment="1">
      <alignment horizontal="center" vertical="center" wrapText="1"/>
    </xf>
    <xf numFmtId="0" fontId="8" fillId="0" borderId="0" xfId="0" applyFont="1"/>
    <xf numFmtId="0" fontId="4" fillId="0" borderId="0" xfId="0" applyFont="1"/>
    <xf numFmtId="0" fontId="7" fillId="0" borderId="0" xfId="35" applyNumberFormat="1" applyFont="1" applyFill="1" applyBorder="1" applyAlignment="1">
      <alignment horizontal="center" vertical="center"/>
    </xf>
    <xf numFmtId="0" fontId="8" fillId="0" borderId="0" xfId="35" applyNumberFormat="1" applyFont="1" applyFill="1" applyBorder="1" applyAlignment="1">
      <alignment horizontal="center" vertical="center"/>
    </xf>
    <xf numFmtId="0" fontId="4" fillId="0" borderId="0" xfId="35" applyNumberFormat="1" applyFont="1" applyFill="1" applyBorder="1" applyAlignment="1">
      <alignment horizontal="center" vertical="center"/>
    </xf>
    <xf numFmtId="171" fontId="0" fillId="0" borderId="0" xfId="8" applyNumberFormat="1" applyFont="1" applyFill="1" applyBorder="1"/>
    <xf numFmtId="0" fontId="4" fillId="0" borderId="0" xfId="0" applyFont="1" applyAlignment="1">
      <alignment horizontal="center"/>
    </xf>
    <xf numFmtId="171" fontId="0" fillId="0" borderId="68" xfId="8" applyNumberFormat="1" applyFont="1" applyBorder="1"/>
    <xf numFmtId="0" fontId="8" fillId="0" borderId="91" xfId="0" applyFont="1" applyBorder="1" applyAlignment="1">
      <alignment horizontal="center" vertical="center"/>
    </xf>
    <xf numFmtId="171" fontId="7" fillId="0" borderId="0" xfId="8" applyNumberFormat="1" applyFont="1" applyFill="1" applyBorder="1"/>
    <xf numFmtId="171" fontId="142" fillId="0" borderId="0" xfId="8" applyNumberFormat="1" applyFont="1" applyFill="1" applyBorder="1"/>
    <xf numFmtId="171" fontId="4" fillId="0" borderId="0" xfId="8" applyNumberFormat="1" applyFont="1" applyFill="1" applyBorder="1"/>
    <xf numFmtId="171" fontId="4" fillId="0" borderId="0" xfId="8" applyNumberFormat="1" applyFont="1"/>
    <xf numFmtId="0" fontId="8" fillId="0" borderId="91" xfId="35" applyNumberFormat="1" applyFont="1" applyFill="1" applyBorder="1" applyAlignment="1">
      <alignment horizontal="center" vertical="center"/>
    </xf>
    <xf numFmtId="171" fontId="0" fillId="0" borderId="7" xfId="8" applyNumberFormat="1" applyFont="1" applyBorder="1"/>
    <xf numFmtId="41" fontId="7" fillId="0" borderId="0" xfId="38" applyNumberFormat="1" applyFont="1" applyFill="1" applyBorder="1" applyAlignment="1">
      <alignment horizontal="left" vertical="center" wrapText="1" shrinkToFit="1"/>
    </xf>
    <xf numFmtId="37" fontId="7" fillId="0" borderId="0" xfId="38" applyNumberFormat="1" applyFont="1" applyFill="1" applyBorder="1" applyAlignment="1">
      <alignment horizontal="right" vertical="center" wrapText="1" shrinkToFit="1"/>
    </xf>
    <xf numFmtId="41" fontId="7" fillId="0" borderId="0" xfId="38" applyNumberFormat="1" applyFont="1" applyFill="1" applyBorder="1" applyAlignment="1">
      <alignment horizontal="right" vertical="center" wrapText="1" shrinkToFit="1"/>
    </xf>
    <xf numFmtId="171" fontId="0" fillId="0" borderId="96" xfId="8" applyNumberFormat="1" applyFont="1" applyBorder="1"/>
    <xf numFmtId="0" fontId="13" fillId="0" borderId="0" xfId="39" applyNumberFormat="1" applyFont="1" applyFill="1" applyBorder="1" applyAlignment="1">
      <alignment vertical="center"/>
    </xf>
    <xf numFmtId="37" fontId="4" fillId="0" borderId="0" xfId="38" applyNumberFormat="1" applyFont="1" applyFill="1" applyBorder="1" applyAlignment="1">
      <alignment horizontal="right" vertical="center" wrapText="1" shrinkToFit="1"/>
    </xf>
    <xf numFmtId="41" fontId="4" fillId="0" borderId="0" xfId="38" applyNumberFormat="1" applyFont="1" applyFill="1" applyBorder="1" applyAlignment="1">
      <alignment horizontal="left" vertical="center" wrapText="1" shrinkToFit="1"/>
    </xf>
    <xf numFmtId="41" fontId="4" fillId="0" borderId="0" xfId="38" applyNumberFormat="1" applyFont="1" applyFill="1" applyBorder="1" applyAlignment="1">
      <alignment horizontal="right" vertical="center" wrapText="1" shrinkToFit="1"/>
    </xf>
    <xf numFmtId="0" fontId="45" fillId="0" borderId="0" xfId="39" applyNumberFormat="1" applyFont="1" applyFill="1" applyBorder="1" applyAlignment="1">
      <alignment vertical="center"/>
    </xf>
    <xf numFmtId="3" fontId="4" fillId="0" borderId="0" xfId="38" applyNumberFormat="1" applyFont="1" applyFill="1" applyBorder="1" applyAlignment="1">
      <alignment horizontal="center" vertical="center" wrapText="1" shrinkToFit="1"/>
    </xf>
    <xf numFmtId="3" fontId="7" fillId="0" borderId="0" xfId="38" applyNumberFormat="1" applyFont="1" applyFill="1" applyBorder="1" applyAlignment="1">
      <alignment horizontal="center" vertical="center" wrapText="1" shrinkToFit="1"/>
    </xf>
    <xf numFmtId="0" fontId="45" fillId="0" borderId="0" xfId="39" applyNumberFormat="1" applyFont="1" applyFill="1" applyBorder="1" applyAlignment="1">
      <alignment vertical="center" wrapText="1"/>
    </xf>
    <xf numFmtId="171" fontId="7" fillId="0" borderId="0" xfId="38" applyNumberFormat="1" applyFont="1" applyFill="1" applyBorder="1" applyAlignment="1">
      <alignment horizontal="right" vertical="center" wrapText="1" shrinkToFit="1"/>
    </xf>
    <xf numFmtId="41" fontId="40" fillId="0" borderId="0" xfId="38" applyNumberFormat="1" applyFont="1" applyFill="1" applyBorder="1" applyAlignment="1">
      <alignment horizontal="right" vertical="center" wrapText="1" shrinkToFit="1"/>
    </xf>
    <xf numFmtId="3" fontId="4" fillId="0" borderId="0" xfId="35" applyNumberFormat="1" applyFont="1" applyFill="1" applyBorder="1" applyAlignment="1">
      <alignment horizontal="right" vertical="center" wrapText="1"/>
    </xf>
    <xf numFmtId="0" fontId="4" fillId="0" borderId="0" xfId="35" applyNumberFormat="1" applyFont="1" applyFill="1" applyBorder="1" applyAlignment="1">
      <alignment horizontal="left" vertical="center" wrapText="1"/>
    </xf>
    <xf numFmtId="3" fontId="4" fillId="0" borderId="0" xfId="35" applyNumberFormat="1" applyFont="1" applyFill="1" applyBorder="1" applyAlignment="1">
      <alignment horizontal="center" vertical="center" wrapText="1"/>
    </xf>
    <xf numFmtId="171" fontId="4" fillId="0" borderId="0" xfId="8" applyNumberFormat="1" applyFont="1" applyFill="1" applyBorder="1" applyAlignment="1">
      <alignment horizontal="right" vertical="center" wrapText="1" shrinkToFit="1"/>
    </xf>
    <xf numFmtId="37" fontId="4" fillId="0" borderId="0" xfId="38" applyNumberFormat="1" applyFont="1" applyFill="1" applyBorder="1" applyAlignment="1">
      <alignment horizontal="left" vertical="center" wrapText="1" shrinkToFit="1"/>
    </xf>
    <xf numFmtId="0" fontId="4" fillId="0" borderId="0" xfId="0" applyFont="1" applyAlignment="1">
      <alignment horizontal="justify" vertical="justify" wrapText="1"/>
    </xf>
    <xf numFmtId="0" fontId="8" fillId="0" borderId="0" xfId="38" applyNumberFormat="1" applyFont="1" applyFill="1" applyBorder="1" applyAlignment="1">
      <alignment vertical="center"/>
    </xf>
    <xf numFmtId="0" fontId="8" fillId="0" borderId="0" xfId="38" applyNumberFormat="1" applyFont="1" applyFill="1" applyBorder="1" applyAlignment="1">
      <alignment horizontal="right" vertical="center" wrapText="1"/>
    </xf>
    <xf numFmtId="0" fontId="8" fillId="0" borderId="0" xfId="38" applyNumberFormat="1" applyFont="1" applyFill="1" applyBorder="1" applyAlignment="1">
      <alignment vertical="center" wrapText="1"/>
    </xf>
    <xf numFmtId="3" fontId="41" fillId="0" borderId="0" xfId="38" applyNumberFormat="1" applyFont="1" applyFill="1" applyBorder="1" applyAlignment="1">
      <alignment horizontal="right" vertical="center" wrapText="1"/>
    </xf>
    <xf numFmtId="41" fontId="8" fillId="0" borderId="0" xfId="38" applyNumberFormat="1" applyFont="1" applyFill="1" applyBorder="1" applyAlignment="1">
      <alignment horizontal="left" vertical="center" wrapText="1"/>
    </xf>
    <xf numFmtId="41" fontId="41" fillId="0" borderId="0" xfId="35" applyNumberFormat="1" applyFont="1" applyFill="1" applyBorder="1" applyAlignment="1">
      <alignment horizontal="center" vertical="center" wrapText="1"/>
    </xf>
    <xf numFmtId="0" fontId="8" fillId="0" borderId="0" xfId="38" applyNumberFormat="1" applyFont="1" applyFill="1" applyBorder="1" applyAlignment="1">
      <alignment horizontal="center" vertical="center" wrapText="1"/>
    </xf>
    <xf numFmtId="3" fontId="8" fillId="0" borderId="0" xfId="38" quotePrefix="1" applyNumberFormat="1" applyFont="1" applyFill="1" applyBorder="1" applyAlignment="1">
      <alignment horizontal="center" wrapText="1"/>
    </xf>
    <xf numFmtId="3" fontId="8" fillId="0" borderId="0" xfId="38" applyNumberFormat="1" applyFont="1" applyFill="1" applyBorder="1" applyAlignment="1">
      <alignment horizontal="center" wrapText="1"/>
    </xf>
    <xf numFmtId="3" fontId="4" fillId="0" borderId="0" xfId="35" applyNumberFormat="1" applyFont="1" applyFill="1" applyBorder="1" applyAlignment="1">
      <alignment horizontal="center" vertical="center"/>
    </xf>
    <xf numFmtId="37" fontId="4" fillId="0" borderId="0" xfId="35" applyNumberFormat="1" applyFont="1" applyFill="1" applyBorder="1" applyAlignment="1">
      <alignment vertical="center"/>
    </xf>
    <xf numFmtId="186" fontId="4" fillId="0" borderId="0" xfId="35" applyNumberFormat="1" applyFont="1" applyFill="1" applyBorder="1" applyAlignment="1">
      <alignment horizontal="left" vertical="top"/>
    </xf>
    <xf numFmtId="186" fontId="4" fillId="0" borderId="0" xfId="35" applyNumberFormat="1" applyFont="1" applyFill="1" applyBorder="1" applyAlignment="1">
      <alignment vertical="top"/>
    </xf>
    <xf numFmtId="0" fontId="176" fillId="0" borderId="0" xfId="209" applyFont="1" applyAlignment="1">
      <alignment horizontal="center"/>
    </xf>
    <xf numFmtId="0" fontId="175" fillId="0" borderId="0" xfId="209" applyFont="1" applyAlignment="1">
      <alignment horizontal="center"/>
    </xf>
    <xf numFmtId="49" fontId="175" fillId="0" borderId="86" xfId="209" applyNumberFormat="1" applyFont="1" applyBorder="1" applyAlignment="1">
      <alignment horizontal="center" vertical="center" wrapText="1"/>
    </xf>
    <xf numFmtId="0" fontId="175" fillId="0" borderId="86" xfId="209" applyFont="1" applyBorder="1" applyAlignment="1">
      <alignment horizontal="center" vertical="center" wrapText="1"/>
    </xf>
    <xf numFmtId="0" fontId="8" fillId="0" borderId="0" xfId="37" applyFont="1" applyFill="1" applyBorder="1" applyAlignment="1" applyProtection="1">
      <alignment horizontal="center" vertical="top" wrapText="1"/>
      <protection hidden="1"/>
    </xf>
    <xf numFmtId="0" fontId="8" fillId="12" borderId="0" xfId="35" applyNumberFormat="1" applyFont="1" applyFill="1" applyAlignment="1">
      <alignment horizontal="center" vertical="top"/>
    </xf>
    <xf numFmtId="0" fontId="41" fillId="12" borderId="116" xfId="35" applyNumberFormat="1" applyFont="1" applyFill="1" applyBorder="1" applyAlignment="1">
      <alignment horizontal="center" vertical="top"/>
    </xf>
    <xf numFmtId="2" fontId="5" fillId="12" borderId="116" xfId="35" applyNumberFormat="1" applyFont="1" applyFill="1" applyBorder="1" applyAlignment="1">
      <alignment vertical="top"/>
    </xf>
    <xf numFmtId="3" fontId="4" fillId="12" borderId="116" xfId="35" applyNumberFormat="1" applyFont="1" applyFill="1" applyBorder="1" applyAlignment="1">
      <alignment horizontal="center" vertical="top"/>
    </xf>
    <xf numFmtId="0" fontId="8" fillId="12" borderId="0" xfId="35" applyNumberFormat="1" applyFont="1" applyFill="1" applyAlignment="1">
      <alignment horizontal="left" vertical="top"/>
    </xf>
    <xf numFmtId="185" fontId="5" fillId="0" borderId="0" xfId="37" applyNumberFormat="1" applyFont="1" applyFill="1" applyBorder="1" applyAlignment="1" applyProtection="1">
      <alignment vertical="top"/>
      <protection hidden="1"/>
    </xf>
    <xf numFmtId="3" fontId="8" fillId="0" borderId="68" xfId="37" applyNumberFormat="1" applyFont="1" applyFill="1" applyBorder="1" applyAlignment="1" applyProtection="1">
      <alignment horizontal="center" vertical="center" wrapText="1"/>
      <protection hidden="1"/>
    </xf>
    <xf numFmtId="0" fontId="40" fillId="0" borderId="0" xfId="37" quotePrefix="1" applyFont="1" applyFill="1" applyAlignment="1">
      <alignment horizontal="center" vertical="center"/>
    </xf>
    <xf numFmtId="0" fontId="40" fillId="0" borderId="0" xfId="37" applyFont="1" applyFill="1" applyAlignment="1">
      <alignment horizontal="center" vertical="center"/>
    </xf>
    <xf numFmtId="0" fontId="5" fillId="0" borderId="0" xfId="37" applyFont="1" applyFill="1" applyBorder="1" applyAlignment="1" applyProtection="1">
      <alignment vertical="top"/>
      <protection hidden="1"/>
    </xf>
    <xf numFmtId="0" fontId="5" fillId="0" borderId="0" xfId="37" applyFont="1" applyFill="1" applyBorder="1" applyAlignment="1" applyProtection="1">
      <alignment horizontal="center" vertical="top"/>
      <protection hidden="1"/>
    </xf>
    <xf numFmtId="0" fontId="8" fillId="0" borderId="0" xfId="37" applyNumberFormat="1" applyFont="1" applyFill="1" applyBorder="1" applyAlignment="1" applyProtection="1">
      <alignment horizontal="left" vertical="top"/>
      <protection hidden="1"/>
    </xf>
    <xf numFmtId="2" fontId="41" fillId="0" borderId="0" xfId="35" applyNumberFormat="1" applyFont="1" applyFill="1" applyBorder="1" applyAlignment="1">
      <alignment horizontal="center" vertical="center" wrapText="1"/>
    </xf>
    <xf numFmtId="0" fontId="0" fillId="0" borderId="0" xfId="0" applyAlignment="1">
      <alignment vertical="center" wrapText="1"/>
    </xf>
    <xf numFmtId="0" fontId="8" fillId="0" borderId="0" xfId="37" applyNumberFormat="1" applyFont="1" applyFill="1" applyBorder="1" applyAlignment="1" applyProtection="1">
      <alignment horizontal="center" vertical="top" wrapText="1"/>
      <protection hidden="1"/>
    </xf>
    <xf numFmtId="0" fontId="5" fillId="0" borderId="0" xfId="37" applyFont="1" applyFill="1" applyBorder="1" applyAlignment="1" applyProtection="1">
      <alignment horizontal="center" vertical="top" wrapText="1"/>
      <protection hidden="1"/>
    </xf>
    <xf numFmtId="184" fontId="8" fillId="0" borderId="8" xfId="37" quotePrefix="1" applyNumberFormat="1" applyFont="1" applyFill="1" applyBorder="1" applyAlignment="1" applyProtection="1">
      <alignment horizontal="right" vertical="center"/>
      <protection hidden="1"/>
    </xf>
    <xf numFmtId="184" fontId="8" fillId="0" borderId="8" xfId="37" applyNumberFormat="1" applyFont="1" applyFill="1" applyBorder="1" applyAlignment="1" applyProtection="1">
      <alignment horizontal="right" vertical="center"/>
      <protection hidden="1"/>
    </xf>
    <xf numFmtId="185" fontId="7" fillId="0" borderId="0" xfId="37" applyNumberFormat="1" applyFont="1" applyFill="1" applyBorder="1" applyAlignment="1" applyProtection="1">
      <alignment vertical="top"/>
      <protection hidden="1"/>
    </xf>
    <xf numFmtId="3" fontId="144" fillId="0" borderId="0" xfId="37" applyNumberFormat="1" applyFont="1" applyFill="1" applyAlignment="1">
      <alignment horizontal="left" vertical="center" wrapText="1"/>
    </xf>
    <xf numFmtId="3" fontId="40" fillId="0" borderId="0" xfId="37" applyNumberFormat="1" applyFont="1" applyFill="1" applyAlignment="1">
      <alignment vertical="center" wrapText="1"/>
    </xf>
    <xf numFmtId="185" fontId="20" fillId="0" borderId="0" xfId="37" applyNumberFormat="1" applyFont="1" applyFill="1" applyAlignment="1">
      <alignment horizontal="right" vertical="top"/>
    </xf>
    <xf numFmtId="14" fontId="8" fillId="0" borderId="8" xfId="37" applyNumberFormat="1" applyFont="1" applyFill="1" applyBorder="1" applyAlignment="1">
      <alignment horizontal="right" vertical="center" wrapText="1"/>
    </xf>
    <xf numFmtId="3" fontId="40" fillId="0" borderId="0" xfId="37" applyNumberFormat="1" applyFont="1" applyFill="1" applyAlignment="1">
      <alignment vertical="top" wrapText="1"/>
    </xf>
    <xf numFmtId="3" fontId="23" fillId="0" borderId="0" xfId="37" applyNumberFormat="1" applyFont="1" applyFill="1" applyBorder="1" applyAlignment="1" applyProtection="1">
      <alignment horizontal="center" vertical="top" wrapText="1"/>
      <protection hidden="1"/>
    </xf>
    <xf numFmtId="3" fontId="23" fillId="0" borderId="0" xfId="37" applyNumberFormat="1" applyFont="1" applyFill="1" applyBorder="1" applyAlignment="1" applyProtection="1">
      <alignment horizontal="center" vertical="top"/>
      <protection hidden="1"/>
    </xf>
    <xf numFmtId="3" fontId="41" fillId="0" borderId="68" xfId="37" applyNumberFormat="1" applyFont="1" applyFill="1" applyBorder="1" applyAlignment="1" applyProtection="1">
      <alignment horizontal="center" vertical="center" wrapText="1"/>
      <protection hidden="1"/>
    </xf>
    <xf numFmtId="38" fontId="41" fillId="0" borderId="68" xfId="37" applyNumberFormat="1" applyFont="1" applyFill="1" applyBorder="1" applyAlignment="1">
      <alignment horizontal="right" vertical="center" wrapText="1"/>
    </xf>
    <xf numFmtId="38" fontId="41" fillId="0" borderId="8" xfId="37" applyNumberFormat="1" applyFont="1" applyFill="1" applyBorder="1" applyAlignment="1">
      <alignment horizontal="right" vertical="center" wrapText="1"/>
    </xf>
    <xf numFmtId="185" fontId="8" fillId="0" borderId="0" xfId="37" applyNumberFormat="1" applyFont="1" applyFill="1" applyBorder="1" applyAlignment="1" applyProtection="1">
      <alignment vertical="top"/>
      <protection hidden="1"/>
    </xf>
    <xf numFmtId="0" fontId="8" fillId="0" borderId="0" xfId="37" applyFont="1" applyFill="1" applyBorder="1" applyAlignment="1" applyProtection="1">
      <alignment horizontal="center" vertical="top"/>
      <protection hidden="1"/>
    </xf>
    <xf numFmtId="0" fontId="4" fillId="0" borderId="0" xfId="37" applyFont="1" applyFill="1" applyBorder="1" applyAlignment="1" applyProtection="1">
      <alignment horizontal="center" vertical="top"/>
      <protection hidden="1"/>
    </xf>
    <xf numFmtId="2" fontId="9" fillId="0" borderId="0" xfId="37" applyNumberFormat="1" applyFont="1" applyFill="1" applyAlignment="1">
      <alignment horizontal="left" vertical="top" wrapText="1"/>
    </xf>
    <xf numFmtId="185" fontId="8" fillId="0" borderId="24" xfId="37" applyNumberFormat="1" applyFont="1" applyFill="1" applyBorder="1" applyAlignment="1" applyProtection="1">
      <alignment vertical="top"/>
      <protection hidden="1"/>
    </xf>
    <xf numFmtId="185" fontId="10" fillId="0" borderId="0" xfId="37" applyNumberFormat="1" applyFont="1" applyFill="1" applyAlignment="1">
      <alignment horizontal="right" vertical="top"/>
    </xf>
    <xf numFmtId="0" fontId="5" fillId="0" borderId="0" xfId="37" applyNumberFormat="1" applyFont="1" applyFill="1" applyBorder="1" applyAlignment="1" applyProtection="1">
      <alignment horizontal="center" vertical="top" wrapText="1"/>
      <protection hidden="1"/>
    </xf>
    <xf numFmtId="171" fontId="9" fillId="0" borderId="0" xfId="8" applyNumberFormat="1" applyFont="1" applyFill="1" applyAlignment="1" applyProtection="1">
      <alignment horizontal="right" vertical="top"/>
      <protection locked="0"/>
    </xf>
    <xf numFmtId="171" fontId="8" fillId="0" borderId="0" xfId="8" applyNumberFormat="1" applyFont="1" applyFill="1" applyBorder="1" applyAlignment="1" applyProtection="1">
      <alignment vertical="top"/>
      <protection hidden="1"/>
    </xf>
    <xf numFmtId="49" fontId="8" fillId="0" borderId="0" xfId="37" applyNumberFormat="1" applyFont="1" applyFill="1" applyBorder="1" applyAlignment="1" applyProtection="1">
      <alignment horizontal="center" vertical="top"/>
      <protection hidden="1"/>
    </xf>
    <xf numFmtId="0" fontId="8" fillId="0" borderId="0" xfId="37" applyNumberFormat="1" applyFont="1" applyFill="1" applyBorder="1" applyAlignment="1" applyProtection="1">
      <alignment vertical="top" wrapText="1"/>
      <protection hidden="1"/>
    </xf>
    <xf numFmtId="38" fontId="5" fillId="0" borderId="13" xfId="37" applyNumberFormat="1" applyFont="1" applyFill="1" applyBorder="1" applyAlignment="1" applyProtection="1">
      <alignment vertical="top"/>
      <protection hidden="1"/>
    </xf>
    <xf numFmtId="38" fontId="9" fillId="0" borderId="0" xfId="37" applyNumberFormat="1" applyFont="1" applyFill="1" applyAlignment="1" applyProtection="1">
      <alignment horizontal="right" vertical="top"/>
      <protection locked="0"/>
    </xf>
    <xf numFmtId="38" fontId="20" fillId="0" borderId="0" xfId="37" applyNumberFormat="1" applyFont="1" applyFill="1" applyAlignment="1">
      <alignment vertical="top"/>
    </xf>
    <xf numFmtId="38" fontId="20" fillId="0" borderId="0" xfId="37" applyNumberFormat="1" applyFont="1" applyFill="1" applyAlignment="1">
      <alignment horizontal="right" vertical="top"/>
    </xf>
    <xf numFmtId="38" fontId="9" fillId="0" borderId="0" xfId="37" applyNumberFormat="1" applyFont="1" applyFill="1" applyAlignment="1" applyProtection="1">
      <alignment vertical="top"/>
      <protection locked="0"/>
    </xf>
    <xf numFmtId="38" fontId="41" fillId="0" borderId="8" xfId="37" applyNumberFormat="1" applyFont="1" applyFill="1" applyBorder="1" applyAlignment="1">
      <alignment horizontal="center" vertical="top"/>
    </xf>
    <xf numFmtId="38" fontId="10" fillId="0" borderId="0" xfId="37" applyNumberFormat="1" applyFont="1" applyFill="1" applyAlignment="1">
      <alignment horizontal="right" vertical="top"/>
    </xf>
    <xf numFmtId="38" fontId="5" fillId="0" borderId="24" xfId="37" applyNumberFormat="1" applyFont="1" applyFill="1" applyBorder="1" applyAlignment="1" applyProtection="1">
      <alignment vertical="top"/>
      <protection hidden="1"/>
    </xf>
    <xf numFmtId="38" fontId="10" fillId="0" borderId="0" xfId="37" applyNumberFormat="1" applyFont="1" applyFill="1" applyAlignment="1">
      <alignment vertical="top"/>
    </xf>
    <xf numFmtId="3" fontId="8" fillId="0" borderId="0" xfId="37" applyNumberFormat="1" applyFont="1" applyFill="1" applyBorder="1" applyAlignment="1" applyProtection="1">
      <alignment horizontal="left" wrapText="1"/>
      <protection hidden="1"/>
    </xf>
    <xf numFmtId="0" fontId="8" fillId="0" borderId="0" xfId="37" applyFont="1" applyFill="1" applyBorder="1" applyAlignment="1" applyProtection="1">
      <alignment horizontal="left" wrapText="1"/>
      <protection hidden="1"/>
    </xf>
    <xf numFmtId="38" fontId="8" fillId="0" borderId="0" xfId="37" applyNumberFormat="1" applyFont="1" applyFill="1" applyBorder="1" applyAlignment="1" applyProtection="1">
      <alignment horizontal="right"/>
      <protection hidden="1"/>
    </xf>
    <xf numFmtId="3" fontId="8" fillId="0" borderId="0" xfId="37" applyNumberFormat="1" applyFont="1" applyFill="1" applyBorder="1" applyAlignment="1" applyProtection="1">
      <alignment horizontal="center" vertical="center" wrapText="1"/>
      <protection hidden="1"/>
    </xf>
    <xf numFmtId="3" fontId="8" fillId="0" borderId="0" xfId="37" applyNumberFormat="1" applyFont="1" applyFill="1" applyBorder="1" applyAlignment="1" applyProtection="1">
      <alignment horizontal="center" vertical="top" wrapText="1"/>
      <protection hidden="1"/>
    </xf>
    <xf numFmtId="185" fontId="5" fillId="0" borderId="0" xfId="37" applyNumberFormat="1" applyFont="1" applyFill="1" applyBorder="1" applyAlignment="1" applyProtection="1">
      <alignment horizontal="right" vertical="top"/>
      <protection hidden="1"/>
    </xf>
    <xf numFmtId="0" fontId="5" fillId="0" borderId="97" xfId="37" applyFont="1" applyFill="1" applyBorder="1" applyAlignment="1" applyProtection="1">
      <alignment horizontal="center" vertical="top"/>
      <protection hidden="1"/>
    </xf>
    <xf numFmtId="3" fontId="5" fillId="0" borderId="0" xfId="37" applyNumberFormat="1" applyFont="1" applyFill="1" applyBorder="1" applyAlignment="1" applyProtection="1">
      <alignment horizontal="center" vertical="top" wrapText="1"/>
      <protection hidden="1"/>
    </xf>
    <xf numFmtId="3" fontId="10" fillId="0" borderId="0" xfId="37" applyNumberFormat="1" applyFont="1" applyFill="1" applyAlignment="1">
      <alignment vertical="center"/>
    </xf>
    <xf numFmtId="3" fontId="40" fillId="0" borderId="0" xfId="37" applyNumberFormat="1" applyFont="1" applyFill="1" applyAlignment="1">
      <alignment vertical="center"/>
    </xf>
    <xf numFmtId="38" fontId="9" fillId="0" borderId="0" xfId="37" applyNumberFormat="1" applyFont="1" applyFill="1" applyAlignment="1">
      <alignment vertical="top"/>
    </xf>
    <xf numFmtId="185" fontId="9" fillId="0" borderId="0" xfId="35" applyNumberFormat="1" applyFont="1" applyFill="1" applyAlignment="1">
      <alignment horizontal="right" vertical="top"/>
    </xf>
    <xf numFmtId="14" fontId="41" fillId="0" borderId="8" xfId="37" applyNumberFormat="1" applyFont="1" applyFill="1" applyBorder="1" applyAlignment="1">
      <alignment horizontal="right" vertical="center" wrapText="1"/>
    </xf>
    <xf numFmtId="185" fontId="9" fillId="0" borderId="0" xfId="37" applyNumberFormat="1" applyFont="1" applyFill="1" applyAlignment="1" applyProtection="1">
      <alignment horizontal="right" vertical="top"/>
      <protection locked="0"/>
    </xf>
    <xf numFmtId="0" fontId="8" fillId="0" borderId="0" xfId="37" applyNumberFormat="1" applyFont="1" applyFill="1" applyBorder="1" applyAlignment="1" applyProtection="1">
      <alignment horizontal="center" vertical="top"/>
      <protection hidden="1"/>
    </xf>
    <xf numFmtId="3" fontId="4" fillId="0" borderId="0" xfId="37" applyNumberFormat="1" applyFont="1" applyFill="1" applyBorder="1" applyAlignment="1" applyProtection="1">
      <alignment horizontal="center" vertical="top" wrapText="1"/>
      <protection hidden="1"/>
    </xf>
    <xf numFmtId="171" fontId="41" fillId="0" borderId="0" xfId="8" applyNumberFormat="1" applyFont="1" applyFill="1" applyAlignment="1">
      <alignment horizontal="right" vertical="center" wrapText="1"/>
    </xf>
    <xf numFmtId="0" fontId="5" fillId="0" borderId="0" xfId="37" applyNumberFormat="1" applyFont="1" applyFill="1" applyBorder="1" applyAlignment="1" applyProtection="1">
      <alignment horizontal="center" vertical="top"/>
      <protection hidden="1"/>
    </xf>
    <xf numFmtId="3" fontId="70" fillId="0" borderId="0" xfId="37" applyNumberFormat="1" applyFont="1" applyFill="1" applyBorder="1" applyAlignment="1">
      <alignment vertical="center"/>
    </xf>
    <xf numFmtId="3" fontId="10" fillId="0" borderId="0" xfId="37" applyNumberFormat="1" applyFont="1" applyFill="1" applyBorder="1" applyAlignment="1">
      <alignment vertical="center"/>
    </xf>
    <xf numFmtId="3" fontId="41" fillId="0" borderId="0" xfId="37" applyNumberFormat="1" applyFont="1" applyFill="1" applyAlignment="1">
      <alignment vertical="center"/>
    </xf>
    <xf numFmtId="3" fontId="9" fillId="0" borderId="0" xfId="37" applyNumberFormat="1" applyFont="1" applyFill="1" applyAlignment="1">
      <alignment vertical="center"/>
    </xf>
    <xf numFmtId="3" fontId="142" fillId="0" borderId="0" xfId="37" applyNumberFormat="1" applyFont="1" applyFill="1" applyAlignment="1">
      <alignment vertical="center"/>
    </xf>
    <xf numFmtId="3" fontId="144" fillId="0" borderId="0" xfId="37" applyNumberFormat="1" applyFont="1" applyFill="1" applyAlignment="1">
      <alignment vertical="center"/>
    </xf>
    <xf numFmtId="38" fontId="9" fillId="0" borderId="0" xfId="37" applyNumberFormat="1" applyFont="1" applyFill="1" applyBorder="1" applyAlignment="1" applyProtection="1">
      <alignment horizontal="right" vertical="top"/>
      <protection locked="0"/>
    </xf>
    <xf numFmtId="38" fontId="10" fillId="0" borderId="0" xfId="37" applyNumberFormat="1" applyFont="1" applyFill="1" applyBorder="1" applyAlignment="1">
      <alignment vertical="top"/>
    </xf>
    <xf numFmtId="38" fontId="10" fillId="0" borderId="0" xfId="37" applyNumberFormat="1" applyFont="1" applyFill="1" applyBorder="1" applyAlignment="1">
      <alignment horizontal="right" vertical="top"/>
    </xf>
    <xf numFmtId="38" fontId="9" fillId="0" borderId="0" xfId="37" applyNumberFormat="1" applyFont="1" applyFill="1" applyAlignment="1">
      <alignment horizontal="right" vertical="top"/>
    </xf>
    <xf numFmtId="38" fontId="9" fillId="0" borderId="0" xfId="37" applyNumberFormat="1" applyFont="1" applyFill="1" applyBorder="1" applyAlignment="1" applyProtection="1">
      <alignment vertical="top"/>
      <protection locked="0"/>
    </xf>
    <xf numFmtId="3" fontId="5" fillId="0" borderId="0" xfId="37" applyNumberFormat="1" applyFont="1" applyFill="1" applyBorder="1" applyAlignment="1" applyProtection="1">
      <alignment horizontal="center" vertical="top"/>
      <protection hidden="1"/>
    </xf>
    <xf numFmtId="0" fontId="5" fillId="0" borderId="13" xfId="37" applyFont="1" applyFill="1" applyBorder="1" applyAlignment="1" applyProtection="1">
      <alignment horizontal="center" vertical="top"/>
      <protection hidden="1"/>
    </xf>
    <xf numFmtId="3" fontId="8" fillId="0" borderId="8" xfId="37" applyNumberFormat="1" applyFont="1" applyFill="1" applyBorder="1" applyAlignment="1" applyProtection="1">
      <alignment horizontal="center" vertical="top"/>
      <protection hidden="1"/>
    </xf>
    <xf numFmtId="0" fontId="8" fillId="0" borderId="8" xfId="37" applyFont="1" applyFill="1" applyBorder="1" applyAlignment="1" applyProtection="1">
      <alignment horizontal="center" vertical="top"/>
      <protection hidden="1"/>
    </xf>
    <xf numFmtId="38" fontId="8" fillId="0" borderId="0" xfId="37" applyNumberFormat="1" applyFont="1" applyFill="1" applyBorder="1" applyAlignment="1" applyProtection="1">
      <alignment horizontal="center" vertical="top"/>
      <protection hidden="1"/>
    </xf>
    <xf numFmtId="0" fontId="8" fillId="0" borderId="97" xfId="37" applyFont="1" applyFill="1" applyBorder="1" applyAlignment="1" applyProtection="1">
      <alignment horizontal="center" vertical="top"/>
      <protection hidden="1"/>
    </xf>
    <xf numFmtId="38" fontId="8" fillId="0" borderId="8" xfId="37" applyNumberFormat="1" applyFont="1" applyFill="1" applyBorder="1" applyAlignment="1" applyProtection="1">
      <alignment horizontal="right" vertical="center"/>
      <protection hidden="1"/>
    </xf>
    <xf numFmtId="38" fontId="8" fillId="0" borderId="68" xfId="37" applyNumberFormat="1" applyFont="1" applyFill="1" applyBorder="1" applyAlignment="1" applyProtection="1">
      <alignment horizontal="center" vertical="center" wrapText="1"/>
      <protection hidden="1"/>
    </xf>
    <xf numFmtId="0" fontId="8" fillId="0" borderId="0" xfId="37" applyNumberFormat="1" applyFont="1" applyFill="1" applyBorder="1" applyAlignment="1" applyProtection="1">
      <alignment horizontal="left" vertical="top" wrapText="1"/>
      <protection hidden="1"/>
    </xf>
    <xf numFmtId="38" fontId="8" fillId="0" borderId="8" xfId="37" quotePrefix="1" applyNumberFormat="1" applyFont="1" applyFill="1" applyBorder="1" applyAlignment="1" applyProtection="1">
      <alignment horizontal="right" vertical="center"/>
      <protection hidden="1"/>
    </xf>
    <xf numFmtId="0" fontId="7" fillId="0" borderId="0" xfId="37" applyNumberFormat="1" applyFont="1" applyFill="1" applyBorder="1" applyAlignment="1" applyProtection="1">
      <alignment horizontal="center" vertical="top" wrapText="1"/>
      <protection hidden="1"/>
    </xf>
    <xf numFmtId="0" fontId="5" fillId="0" borderId="0" xfId="37" applyFont="1" applyFill="1" applyBorder="1" applyAlignment="1" applyProtection="1">
      <alignment horizontal="right" vertical="top"/>
      <protection hidden="1"/>
    </xf>
    <xf numFmtId="3" fontId="5" fillId="0" borderId="0" xfId="35" applyNumberFormat="1" applyFont="1" applyFill="1" applyAlignment="1">
      <alignment horizontal="center" vertical="top"/>
    </xf>
    <xf numFmtId="14" fontId="75" fillId="0" borderId="8" xfId="37" applyNumberFormat="1" applyFont="1" applyFill="1" applyBorder="1" applyAlignment="1">
      <alignment horizontal="right" vertical="center" wrapText="1"/>
    </xf>
    <xf numFmtId="14" fontId="75" fillId="0" borderId="8" xfId="37" applyNumberFormat="1" applyFont="1" applyFill="1" applyBorder="1" applyAlignment="1">
      <alignment horizontal="right" vertical="center"/>
    </xf>
    <xf numFmtId="14" fontId="8" fillId="0" borderId="68" xfId="37" applyNumberFormat="1" applyFont="1" applyFill="1" applyBorder="1" applyAlignment="1">
      <alignment horizontal="right" vertical="center" wrapText="1"/>
    </xf>
    <xf numFmtId="14" fontId="8" fillId="0" borderId="68" xfId="37" applyNumberFormat="1" applyFont="1" applyFill="1" applyBorder="1" applyAlignment="1">
      <alignment horizontal="right" vertical="center"/>
    </xf>
    <xf numFmtId="0" fontId="8" fillId="0" borderId="0" xfId="37" applyNumberFormat="1" applyFont="1" applyFill="1" applyBorder="1" applyAlignment="1" applyProtection="1">
      <alignment vertical="top"/>
      <protection hidden="1"/>
    </xf>
    <xf numFmtId="0" fontId="142" fillId="0" borderId="0" xfId="37" applyNumberFormat="1" applyFont="1" applyFill="1" applyBorder="1" applyAlignment="1" applyProtection="1">
      <alignment horizontal="center" vertical="top" wrapText="1"/>
      <protection hidden="1"/>
    </xf>
    <xf numFmtId="185" fontId="75" fillId="0" borderId="0" xfId="37" applyNumberFormat="1" applyFont="1" applyFill="1" applyBorder="1" applyAlignment="1" applyProtection="1">
      <alignment horizontal="center" vertical="top"/>
      <protection hidden="1"/>
    </xf>
    <xf numFmtId="185" fontId="73" fillId="0" borderId="0" xfId="37" applyNumberFormat="1" applyFont="1" applyFill="1" applyBorder="1" applyAlignment="1" applyProtection="1">
      <alignment horizontal="center" vertical="top"/>
      <protection hidden="1"/>
    </xf>
    <xf numFmtId="3" fontId="73" fillId="0" borderId="0" xfId="37" applyNumberFormat="1" applyFont="1" applyFill="1" applyBorder="1" applyAlignment="1" applyProtection="1">
      <alignment horizontal="center" vertical="top"/>
      <protection hidden="1"/>
    </xf>
    <xf numFmtId="0" fontId="5" fillId="0" borderId="97" xfId="37" applyFont="1" applyFill="1" applyBorder="1" applyAlignment="1" applyProtection="1">
      <alignment vertical="top"/>
      <protection hidden="1"/>
    </xf>
    <xf numFmtId="0" fontId="7" fillId="0" borderId="0" xfId="37" applyNumberFormat="1" applyFont="1" applyFill="1" applyBorder="1" applyAlignment="1" applyProtection="1">
      <alignment horizontal="left" vertical="top" wrapText="1"/>
      <protection hidden="1"/>
    </xf>
    <xf numFmtId="185" fontId="76" fillId="0" borderId="0" xfId="37" applyNumberFormat="1" applyFont="1" applyFill="1" applyBorder="1" applyAlignment="1" applyProtection="1">
      <alignment horizontal="center" vertical="top"/>
      <protection hidden="1"/>
    </xf>
    <xf numFmtId="171" fontId="5" fillId="0" borderId="0" xfId="8" applyNumberFormat="1" applyFont="1" applyFill="1" applyAlignment="1">
      <alignment horizontal="center" vertical="top"/>
    </xf>
    <xf numFmtId="3" fontId="41" fillId="0" borderId="8" xfId="37" applyNumberFormat="1" applyFont="1" applyFill="1" applyBorder="1" applyAlignment="1">
      <alignment horizontal="left" vertical="center" wrapText="1"/>
    </xf>
    <xf numFmtId="185" fontId="5" fillId="0" borderId="0" xfId="35" applyNumberFormat="1" applyFont="1" applyFill="1" applyAlignment="1">
      <alignment horizontal="center" vertical="top"/>
    </xf>
    <xf numFmtId="2" fontId="9" fillId="0" borderId="0" xfId="37" applyNumberFormat="1" applyFont="1" applyFill="1" applyAlignment="1">
      <alignment vertical="top" wrapText="1"/>
    </xf>
    <xf numFmtId="0" fontId="0" fillId="0" borderId="0" xfId="0" applyFill="1" applyAlignment="1">
      <alignment vertical="top" wrapText="1"/>
    </xf>
    <xf numFmtId="185" fontId="73" fillId="0" borderId="0" xfId="8" applyNumberFormat="1" applyFont="1" applyFill="1" applyBorder="1" applyAlignment="1" applyProtection="1">
      <alignment horizontal="center" vertical="top"/>
      <protection hidden="1"/>
    </xf>
    <xf numFmtId="185" fontId="5" fillId="0" borderId="0" xfId="8" applyNumberFormat="1" applyFont="1" applyFill="1" applyBorder="1" applyAlignment="1" applyProtection="1">
      <alignment vertical="top"/>
      <protection hidden="1"/>
    </xf>
    <xf numFmtId="185" fontId="9" fillId="0" borderId="0" xfId="37" applyNumberFormat="1" applyFont="1" applyFill="1" applyAlignment="1">
      <alignment horizontal="right" vertical="top"/>
    </xf>
    <xf numFmtId="171" fontId="40" fillId="0" borderId="0" xfId="37" applyNumberFormat="1" applyFont="1" applyFill="1" applyAlignment="1">
      <alignment horizontal="right" vertical="center" wrapText="1"/>
    </xf>
    <xf numFmtId="185" fontId="10" fillId="0" borderId="0" xfId="37" applyNumberFormat="1" applyFont="1" applyFill="1" applyBorder="1" applyAlignment="1">
      <alignment horizontal="right" vertical="top"/>
    </xf>
    <xf numFmtId="0" fontId="41" fillId="0" borderId="0" xfId="37" quotePrefix="1" applyFont="1" applyFill="1" applyAlignment="1">
      <alignment horizontal="center" vertical="center"/>
    </xf>
    <xf numFmtId="0" fontId="41" fillId="0" borderId="0" xfId="37" applyFont="1" applyFill="1" applyAlignment="1">
      <alignment horizontal="center" vertical="center"/>
    </xf>
    <xf numFmtId="171" fontId="40" fillId="0" borderId="0" xfId="8" applyNumberFormat="1" applyFont="1" applyFill="1" applyAlignment="1">
      <alignment horizontal="right" vertical="center" wrapText="1"/>
    </xf>
    <xf numFmtId="37" fontId="41" fillId="0" borderId="0" xfId="37" applyNumberFormat="1" applyFont="1" applyFill="1" applyAlignment="1">
      <alignment vertical="center"/>
    </xf>
    <xf numFmtId="171" fontId="144" fillId="0" borderId="0" xfId="37" applyNumberFormat="1" applyFont="1" applyFill="1" applyAlignment="1">
      <alignment horizontal="right" vertical="center" wrapText="1"/>
    </xf>
    <xf numFmtId="171" fontId="40" fillId="0" borderId="0" xfId="35" applyNumberFormat="1" applyFont="1" applyFill="1" applyAlignment="1">
      <alignment horizontal="right" vertical="top" wrapText="1"/>
    </xf>
    <xf numFmtId="3" fontId="40" fillId="0" borderId="0" xfId="37" applyNumberFormat="1" applyFont="1" applyFill="1" applyAlignment="1">
      <alignment horizontal="left" vertical="center" wrapText="1"/>
    </xf>
    <xf numFmtId="171" fontId="41" fillId="0" borderId="0" xfId="37" applyNumberFormat="1" applyFont="1" applyFill="1" applyAlignment="1">
      <alignment horizontal="right" vertical="center" wrapText="1"/>
    </xf>
    <xf numFmtId="171" fontId="41" fillId="0" borderId="0" xfId="37" applyNumberFormat="1" applyFont="1" applyFill="1" applyBorder="1" applyAlignment="1">
      <alignment horizontal="right" vertical="center" wrapText="1"/>
    </xf>
    <xf numFmtId="171" fontId="41" fillId="0" borderId="0" xfId="35" applyNumberFormat="1" applyFont="1" applyFill="1" applyAlignment="1">
      <alignment horizontal="right" vertical="top" wrapText="1"/>
    </xf>
    <xf numFmtId="171" fontId="149" fillId="0" borderId="0" xfId="37" applyNumberFormat="1" applyFont="1" applyFill="1" applyBorder="1" applyAlignment="1">
      <alignment horizontal="right" vertical="center" wrapText="1"/>
    </xf>
    <xf numFmtId="0" fontId="4" fillId="0" borderId="0" xfId="35" applyNumberFormat="1" applyFont="1" applyFill="1" applyAlignment="1">
      <alignment vertical="center"/>
    </xf>
    <xf numFmtId="171" fontId="4" fillId="0" borderId="0" xfId="8" applyNumberFormat="1" applyFont="1" applyFill="1" applyAlignment="1">
      <alignment horizontal="right" vertical="center"/>
    </xf>
    <xf numFmtId="0" fontId="8" fillId="0" borderId="68" xfId="35" applyNumberFormat="1" applyFont="1" applyFill="1" applyBorder="1" applyAlignment="1">
      <alignment vertical="center" wrapText="1"/>
    </xf>
    <xf numFmtId="171" fontId="4" fillId="0" borderId="0" xfId="8" applyNumberFormat="1" applyFont="1" applyFill="1" applyBorder="1" applyAlignment="1">
      <alignment horizontal="right" vertical="center" wrapText="1"/>
    </xf>
    <xf numFmtId="171" fontId="4" fillId="0" borderId="0" xfId="8" applyNumberFormat="1" applyFont="1" applyFill="1" applyAlignment="1">
      <alignment horizontal="right" vertical="center" wrapText="1"/>
    </xf>
    <xf numFmtId="171" fontId="4" fillId="0" borderId="68" xfId="8" applyNumberFormat="1" applyFont="1" applyFill="1" applyBorder="1" applyAlignment="1">
      <alignment horizontal="right" vertical="center" wrapText="1"/>
    </xf>
    <xf numFmtId="0" fontId="41" fillId="0" borderId="0" xfId="35" applyNumberFormat="1" applyFont="1" applyFill="1" applyAlignment="1">
      <alignment horizontal="left" vertical="center" wrapText="1"/>
    </xf>
    <xf numFmtId="14" fontId="8" fillId="0" borderId="8" xfId="35" applyNumberFormat="1" applyFont="1" applyFill="1" applyBorder="1" applyAlignment="1">
      <alignment horizontal="right" vertical="center"/>
    </xf>
    <xf numFmtId="0" fontId="8" fillId="0" borderId="8" xfId="35" quotePrefix="1" applyNumberFormat="1" applyFont="1" applyFill="1" applyBorder="1" applyAlignment="1">
      <alignment horizontal="right" vertical="center"/>
    </xf>
    <xf numFmtId="0" fontId="8" fillId="0" borderId="68" xfId="35" quotePrefix="1" applyNumberFormat="1" applyFont="1" applyFill="1" applyBorder="1" applyAlignment="1">
      <alignment horizontal="right" vertical="center"/>
    </xf>
    <xf numFmtId="41" fontId="4" fillId="0" borderId="0" xfId="35" applyNumberFormat="1" applyFont="1" applyFill="1" applyAlignment="1">
      <alignment vertical="center"/>
    </xf>
    <xf numFmtId="0" fontId="118" fillId="0" borderId="22" xfId="39" applyNumberFormat="1" applyFont="1" applyFill="1" applyBorder="1" applyAlignment="1">
      <alignment vertical="center"/>
    </xf>
    <xf numFmtId="3" fontId="123" fillId="0" borderId="4" xfId="38" applyNumberFormat="1" applyFont="1" applyFill="1" applyBorder="1" applyAlignment="1">
      <alignment horizontal="right" vertical="center"/>
    </xf>
    <xf numFmtId="3" fontId="123" fillId="0" borderId="86" xfId="38" applyNumberFormat="1" applyFont="1" applyFill="1" applyBorder="1" applyAlignment="1">
      <alignment horizontal="right" vertical="center"/>
    </xf>
    <xf numFmtId="3" fontId="119" fillId="0" borderId="22" xfId="38" applyNumberFormat="1" applyFont="1" applyFill="1" applyBorder="1" applyAlignment="1">
      <alignment vertical="center"/>
    </xf>
    <xf numFmtId="0" fontId="121" fillId="0" borderId="16" xfId="0" applyFont="1" applyFill="1" applyBorder="1" applyAlignment="1">
      <alignment vertical="center"/>
    </xf>
    <xf numFmtId="0" fontId="8" fillId="0" borderId="0" xfId="35" applyNumberFormat="1" applyFont="1" applyFill="1" applyAlignment="1">
      <alignment horizontal="justify" vertical="center" wrapText="1"/>
    </xf>
    <xf numFmtId="171" fontId="4" fillId="0" borderId="94" xfId="8" applyNumberFormat="1" applyFont="1" applyFill="1" applyBorder="1" applyAlignment="1">
      <alignment horizontal="right" vertical="center"/>
    </xf>
    <xf numFmtId="171" fontId="4" fillId="0" borderId="0" xfId="8" applyNumberFormat="1" applyFont="1" applyFill="1" applyBorder="1" applyAlignment="1">
      <alignment horizontal="right" vertical="center"/>
    </xf>
    <xf numFmtId="0" fontId="117" fillId="0" borderId="4" xfId="39" applyNumberFormat="1" applyFont="1" applyFill="1" applyBorder="1" applyAlignment="1">
      <alignment vertical="center"/>
    </xf>
    <xf numFmtId="0" fontId="117" fillId="0" borderId="86" xfId="39" applyNumberFormat="1" applyFont="1" applyFill="1" applyBorder="1" applyAlignment="1">
      <alignment vertical="center"/>
    </xf>
    <xf numFmtId="0" fontId="9" fillId="0" borderId="16" xfId="39" applyNumberFormat="1" applyFont="1" applyFill="1" applyBorder="1" applyAlignment="1">
      <alignment vertical="center"/>
    </xf>
    <xf numFmtId="0" fontId="8" fillId="0" borderId="80" xfId="35" applyNumberFormat="1" applyFont="1" applyFill="1" applyBorder="1" applyAlignment="1">
      <alignment horizontal="center" vertical="center"/>
    </xf>
    <xf numFmtId="171" fontId="8" fillId="0" borderId="80" xfId="8" applyNumberFormat="1" applyFont="1" applyFill="1" applyBorder="1" applyAlignment="1">
      <alignment horizontal="center" vertical="center"/>
    </xf>
    <xf numFmtId="3" fontId="121" fillId="0" borderId="16" xfId="38" applyNumberFormat="1" applyFont="1" applyFill="1" applyBorder="1" applyAlignment="1">
      <alignment vertical="center"/>
    </xf>
    <xf numFmtId="0" fontId="120" fillId="0" borderId="16" xfId="39" applyNumberFormat="1" applyFont="1" applyFill="1" applyBorder="1" applyAlignment="1">
      <alignment vertical="center"/>
    </xf>
    <xf numFmtId="0" fontId="8" fillId="0" borderId="21" xfId="38" applyNumberFormat="1" applyFont="1" applyFill="1" applyBorder="1" applyAlignment="1">
      <alignment vertical="center"/>
    </xf>
    <xf numFmtId="0" fontId="8" fillId="0" borderId="87" xfId="38" applyNumberFormat="1" applyFont="1" applyFill="1" applyBorder="1" applyAlignment="1">
      <alignment vertical="center"/>
    </xf>
    <xf numFmtId="0" fontId="8" fillId="0" borderId="22" xfId="38" applyNumberFormat="1" applyFont="1" applyFill="1" applyBorder="1" applyAlignment="1">
      <alignment vertical="center"/>
    </xf>
    <xf numFmtId="0" fontId="7" fillId="0" borderId="16" xfId="35" applyNumberFormat="1" applyFont="1" applyFill="1" applyBorder="1" applyAlignment="1">
      <alignment vertical="center"/>
    </xf>
    <xf numFmtId="0" fontId="119" fillId="0" borderId="4" xfId="0" applyFont="1" applyFill="1" applyBorder="1" applyAlignment="1">
      <alignment vertical="center"/>
    </xf>
    <xf numFmtId="0" fontId="119" fillId="0" borderId="83" xfId="0" applyFont="1" applyFill="1" applyBorder="1" applyAlignment="1">
      <alignment vertical="center"/>
    </xf>
    <xf numFmtId="41" fontId="119" fillId="0" borderId="16" xfId="38" applyNumberFormat="1" applyFont="1" applyFill="1" applyBorder="1" applyAlignment="1">
      <alignment vertical="center"/>
    </xf>
    <xf numFmtId="0" fontId="8" fillId="0" borderId="0" xfId="35" applyNumberFormat="1" applyFont="1" applyFill="1" applyAlignment="1">
      <alignment vertical="center" wrapText="1"/>
    </xf>
    <xf numFmtId="41" fontId="4" fillId="0" borderId="0" xfId="35" applyNumberFormat="1" applyFont="1" applyFill="1" applyBorder="1" applyAlignment="1">
      <alignment horizontal="right" vertical="center" wrapText="1"/>
    </xf>
    <xf numFmtId="41" fontId="8" fillId="0" borderId="68" xfId="35" applyNumberFormat="1" applyFont="1" applyFill="1" applyBorder="1" applyAlignment="1">
      <alignment horizontal="center" vertical="center" wrapText="1"/>
    </xf>
    <xf numFmtId="171" fontId="8" fillId="0" borderId="80" xfId="8" applyNumberFormat="1" applyFont="1" applyFill="1" applyBorder="1" applyAlignment="1">
      <alignment horizontal="right" vertical="center"/>
    </xf>
    <xf numFmtId="3" fontId="119" fillId="0" borderId="21" xfId="38" applyNumberFormat="1" applyFont="1" applyFill="1" applyBorder="1" applyAlignment="1">
      <alignment vertical="center"/>
    </xf>
    <xf numFmtId="3" fontId="119" fillId="0" borderId="87" xfId="38" applyNumberFormat="1" applyFont="1" applyFill="1" applyBorder="1" applyAlignment="1">
      <alignment vertical="center"/>
    </xf>
    <xf numFmtId="3" fontId="125" fillId="0" borderId="4" xfId="35" applyNumberFormat="1" applyFont="1" applyFill="1" applyBorder="1" applyAlignment="1">
      <alignment horizontal="right" vertical="center"/>
    </xf>
    <xf numFmtId="3" fontId="125" fillId="0" borderId="86" xfId="35" applyNumberFormat="1" applyFont="1" applyFill="1" applyBorder="1" applyAlignment="1">
      <alignment horizontal="right" vertical="center"/>
    </xf>
    <xf numFmtId="0" fontId="119" fillId="0" borderId="86" xfId="0" applyFont="1" applyFill="1" applyBorder="1" applyAlignment="1">
      <alignment vertical="center"/>
    </xf>
    <xf numFmtId="41" fontId="4" fillId="0" borderId="0" xfId="35" applyNumberFormat="1" applyFont="1" applyFill="1" applyAlignment="1">
      <alignment horizontal="right" vertical="center" wrapText="1"/>
    </xf>
    <xf numFmtId="41" fontId="8" fillId="0" borderId="24" xfId="35" applyNumberFormat="1" applyFont="1" applyFill="1" applyBorder="1" applyAlignment="1">
      <alignment vertical="center"/>
    </xf>
    <xf numFmtId="41" fontId="8" fillId="0" borderId="80" xfId="35" applyNumberFormat="1" applyFont="1" applyFill="1" applyBorder="1" applyAlignment="1">
      <alignment vertical="center"/>
    </xf>
    <xf numFmtId="41" fontId="8" fillId="0" borderId="77" xfId="35" applyNumberFormat="1" applyFont="1" applyFill="1" applyBorder="1" applyAlignment="1">
      <alignment vertical="center"/>
    </xf>
    <xf numFmtId="0" fontId="4" fillId="0" borderId="0" xfId="35" applyNumberFormat="1" applyFont="1" applyFill="1" applyBorder="1" applyAlignment="1">
      <alignment vertical="center"/>
    </xf>
    <xf numFmtId="0" fontId="4" fillId="0" borderId="24" xfId="35" applyNumberFormat="1" applyFont="1" applyFill="1" applyBorder="1" applyAlignment="1">
      <alignment vertical="center"/>
    </xf>
    <xf numFmtId="0" fontId="4" fillId="0" borderId="80" xfId="35" applyNumberFormat="1" applyFont="1" applyFill="1" applyBorder="1" applyAlignment="1">
      <alignment vertical="center"/>
    </xf>
    <xf numFmtId="171" fontId="8" fillId="0" borderId="0" xfId="8" applyNumberFormat="1" applyFont="1" applyFill="1" applyAlignment="1">
      <alignment horizontal="center" vertical="center"/>
    </xf>
    <xf numFmtId="41" fontId="8" fillId="0" borderId="80" xfId="35" applyNumberFormat="1" applyFont="1" applyFill="1" applyBorder="1" applyAlignment="1">
      <alignment horizontal="right" vertical="center" wrapText="1"/>
    </xf>
    <xf numFmtId="184" fontId="8" fillId="0" borderId="0" xfId="35" applyNumberFormat="1" applyFont="1" applyFill="1" applyAlignment="1">
      <alignment horizontal="right" vertical="center" wrapText="1"/>
    </xf>
    <xf numFmtId="0" fontId="4" fillId="0" borderId="16" xfId="35" applyNumberFormat="1" applyFont="1" applyFill="1" applyBorder="1" applyAlignment="1">
      <alignment vertical="center"/>
    </xf>
    <xf numFmtId="41" fontId="8" fillId="0" borderId="0" xfId="35" applyNumberFormat="1" applyFont="1" applyFill="1" applyBorder="1" applyAlignment="1">
      <alignment horizontal="right" vertical="center"/>
    </xf>
    <xf numFmtId="0" fontId="4" fillId="0" borderId="0" xfId="35" applyNumberFormat="1" applyFont="1" applyFill="1" applyAlignment="1">
      <alignment horizontal="left" vertical="center"/>
    </xf>
    <xf numFmtId="184" fontId="8" fillId="0" borderId="0" xfId="35" applyNumberFormat="1" applyFont="1" applyFill="1" applyBorder="1" applyAlignment="1">
      <alignment horizontal="right" vertical="center"/>
    </xf>
    <xf numFmtId="0" fontId="8" fillId="0" borderId="97" xfId="35" applyNumberFormat="1" applyFont="1" applyFill="1" applyBorder="1" applyAlignment="1">
      <alignment horizontal="right" vertical="center" wrapText="1"/>
    </xf>
    <xf numFmtId="37" fontId="4" fillId="0" borderId="0" xfId="35" applyNumberFormat="1" applyFont="1" applyFill="1" applyBorder="1" applyAlignment="1">
      <alignment horizontal="right" vertical="center" wrapText="1"/>
    </xf>
    <xf numFmtId="37" fontId="4" fillId="0" borderId="16" xfId="38" applyNumberFormat="1" applyFont="1" applyFill="1" applyBorder="1" applyAlignment="1">
      <alignment vertical="center"/>
    </xf>
    <xf numFmtId="0" fontId="4" fillId="0" borderId="0" xfId="35" quotePrefix="1" applyNumberFormat="1" applyFont="1" applyFill="1" applyAlignment="1">
      <alignment vertical="center" wrapText="1"/>
    </xf>
    <xf numFmtId="37" fontId="7" fillId="12" borderId="0" xfId="35" applyNumberFormat="1" applyFont="1" applyFill="1" applyAlignment="1">
      <alignment vertical="center"/>
    </xf>
    <xf numFmtId="37" fontId="4" fillId="0" borderId="0" xfId="35" applyNumberFormat="1" applyFont="1" applyFill="1" applyAlignment="1">
      <alignment vertical="center"/>
    </xf>
    <xf numFmtId="41" fontId="8" fillId="0" borderId="0" xfId="35" applyNumberFormat="1" applyFont="1" applyFill="1" applyBorder="1" applyAlignment="1">
      <alignment horizontal="right" vertical="center" wrapText="1"/>
    </xf>
    <xf numFmtId="0" fontId="4" fillId="0" borderId="8" xfId="35" applyNumberFormat="1" applyFont="1" applyFill="1" applyBorder="1" applyAlignment="1">
      <alignment vertical="center"/>
    </xf>
    <xf numFmtId="0" fontId="4" fillId="0" borderId="68" xfId="35" applyNumberFormat="1" applyFont="1" applyFill="1" applyBorder="1" applyAlignment="1">
      <alignment vertical="center"/>
    </xf>
    <xf numFmtId="0" fontId="9" fillId="0" borderId="4" xfId="38" applyNumberFormat="1" applyFont="1" applyFill="1" applyBorder="1" applyAlignment="1">
      <alignment vertical="center" shrinkToFit="1"/>
    </xf>
    <xf numFmtId="0" fontId="9" fillId="0" borderId="86" xfId="38" applyNumberFormat="1" applyFont="1" applyFill="1" applyBorder="1" applyAlignment="1">
      <alignment vertical="center" shrinkToFit="1"/>
    </xf>
    <xf numFmtId="0" fontId="9" fillId="0" borderId="4" xfId="38" applyNumberFormat="1" applyFont="1" applyFill="1" applyBorder="1" applyAlignment="1">
      <alignment horizontal="center" vertical="center" shrinkToFit="1"/>
    </xf>
    <xf numFmtId="0" fontId="9" fillId="0" borderId="86" xfId="38" applyNumberFormat="1" applyFont="1" applyFill="1" applyBorder="1" applyAlignment="1">
      <alignment horizontal="center" vertical="center" shrinkToFit="1"/>
    </xf>
    <xf numFmtId="41" fontId="121" fillId="0" borderId="16" xfId="38" applyNumberFormat="1" applyFont="1" applyFill="1" applyBorder="1" applyAlignment="1">
      <alignment vertical="center"/>
    </xf>
    <xf numFmtId="0" fontId="8" fillId="0" borderId="8" xfId="35" applyNumberFormat="1" applyFont="1" applyFill="1" applyBorder="1" applyAlignment="1">
      <alignment horizontal="right" vertical="center"/>
    </xf>
    <xf numFmtId="184" fontId="8" fillId="0" borderId="0" xfId="35" applyNumberFormat="1" applyFont="1" applyFill="1" applyAlignment="1">
      <alignment horizontal="right" vertical="center"/>
    </xf>
    <xf numFmtId="3" fontId="9" fillId="0" borderId="8" xfId="38" applyNumberFormat="1" applyFont="1" applyFill="1" applyBorder="1" applyAlignment="1">
      <alignment vertical="center" shrinkToFit="1"/>
    </xf>
    <xf numFmtId="0" fontId="119" fillId="0" borderId="21" xfId="0" applyFont="1" applyFill="1" applyBorder="1" applyAlignment="1">
      <alignment vertical="center"/>
    </xf>
    <xf numFmtId="0" fontId="119" fillId="0" borderId="87" xfId="0" applyFont="1" applyFill="1" applyBorder="1" applyAlignment="1">
      <alignment vertical="center"/>
    </xf>
    <xf numFmtId="0" fontId="9" fillId="0" borderId="83" xfId="38" applyNumberFormat="1" applyFont="1" applyFill="1" applyBorder="1" applyAlignment="1">
      <alignment horizontal="center" vertical="center" shrinkToFit="1"/>
    </xf>
    <xf numFmtId="41" fontId="4" fillId="0" borderId="0" xfId="35" applyNumberFormat="1" applyFont="1" applyFill="1" applyAlignment="1">
      <alignment horizontal="right" vertical="center"/>
    </xf>
    <xf numFmtId="0" fontId="8" fillId="0" borderId="0" xfId="35" applyNumberFormat="1" applyFont="1" applyFill="1" applyBorder="1" applyAlignment="1">
      <alignment horizontal="right" vertical="center" wrapText="1"/>
    </xf>
    <xf numFmtId="0" fontId="8" fillId="0" borderId="0" xfId="35" quotePrefix="1" applyNumberFormat="1" applyFont="1" applyFill="1" applyBorder="1" applyAlignment="1">
      <alignment horizontal="right" vertical="center" wrapText="1"/>
    </xf>
    <xf numFmtId="41" fontId="8" fillId="0" borderId="13" xfId="35" applyNumberFormat="1" applyFont="1" applyFill="1" applyBorder="1" applyAlignment="1">
      <alignment horizontal="right" vertical="center" wrapText="1"/>
    </xf>
    <xf numFmtId="41" fontId="8" fillId="0" borderId="88" xfId="35" applyNumberFormat="1" applyFont="1" applyFill="1" applyBorder="1" applyAlignment="1">
      <alignment horizontal="right" vertical="center" wrapText="1"/>
    </xf>
    <xf numFmtId="41" fontId="8" fillId="0" borderId="81" xfId="35" applyNumberFormat="1" applyFont="1" applyFill="1" applyBorder="1" applyAlignment="1">
      <alignment horizontal="right" vertical="center" wrapText="1"/>
    </xf>
    <xf numFmtId="3" fontId="8" fillId="12" borderId="0" xfId="38" applyNumberFormat="1" applyFont="1" applyFill="1" applyBorder="1" applyAlignment="1">
      <alignment vertical="center" shrinkToFit="1"/>
    </xf>
    <xf numFmtId="0" fontId="4" fillId="13" borderId="0" xfId="35" quotePrefix="1" applyNumberFormat="1" applyFont="1" applyFill="1" applyAlignment="1">
      <alignment horizontal="center" vertical="center"/>
    </xf>
    <xf numFmtId="37" fontId="8" fillId="0" borderId="24" xfId="35" applyNumberFormat="1" applyFont="1" applyFill="1" applyBorder="1" applyAlignment="1">
      <alignment vertical="center"/>
    </xf>
    <xf numFmtId="37" fontId="4" fillId="0" borderId="8" xfId="35" applyNumberFormat="1" applyFont="1" applyFill="1" applyBorder="1" applyAlignment="1">
      <alignment vertical="center"/>
    </xf>
    <xf numFmtId="0" fontId="4" fillId="0" borderId="0" xfId="35" quotePrefix="1" applyNumberFormat="1" applyFont="1" applyFill="1" applyAlignment="1">
      <alignment horizontal="justify" vertical="center" wrapText="1"/>
    </xf>
    <xf numFmtId="0" fontId="4" fillId="0" borderId="0" xfId="35" applyNumberFormat="1" applyFont="1" applyFill="1" applyAlignment="1">
      <alignment horizontal="justify" vertical="center" wrapText="1"/>
    </xf>
    <xf numFmtId="3" fontId="4" fillId="12" borderId="0" xfId="38" applyNumberFormat="1" applyFont="1" applyFill="1" applyBorder="1" applyAlignment="1">
      <alignment vertical="center" shrinkToFit="1"/>
    </xf>
    <xf numFmtId="171" fontId="73" fillId="0" borderId="0" xfId="8" applyNumberFormat="1" applyFont="1" applyFill="1" applyBorder="1" applyAlignment="1">
      <alignment horizontal="right" vertical="center" wrapText="1"/>
    </xf>
    <xf numFmtId="41" fontId="73" fillId="0" borderId="0" xfId="35" applyNumberFormat="1" applyFont="1" applyFill="1" applyBorder="1" applyAlignment="1">
      <alignment horizontal="right" vertical="center" wrapText="1"/>
    </xf>
    <xf numFmtId="41" fontId="8" fillId="0" borderId="80" xfId="35" applyNumberFormat="1" applyFont="1" applyFill="1" applyBorder="1" applyAlignment="1">
      <alignment horizontal="center" vertical="center"/>
    </xf>
    <xf numFmtId="3" fontId="119" fillId="0" borderId="16" xfId="38" applyNumberFormat="1" applyFont="1" applyFill="1" applyBorder="1" applyAlignment="1">
      <alignment vertical="center"/>
    </xf>
    <xf numFmtId="3" fontId="7" fillId="12" borderId="0" xfId="38" applyNumberFormat="1" applyFont="1" applyFill="1" applyBorder="1" applyAlignment="1">
      <alignment vertical="center" shrinkToFit="1"/>
    </xf>
    <xf numFmtId="37" fontId="4" fillId="13" borderId="0" xfId="35" applyNumberFormat="1" applyFont="1" applyFill="1" applyAlignment="1">
      <alignment vertical="center"/>
    </xf>
    <xf numFmtId="41" fontId="8" fillId="0" borderId="24" xfId="35" applyNumberFormat="1" applyFont="1" applyFill="1" applyBorder="1" applyAlignment="1">
      <alignment horizontal="right" vertical="center" wrapText="1"/>
    </xf>
    <xf numFmtId="41" fontId="8" fillId="0" borderId="77" xfId="35" applyNumberFormat="1" applyFont="1" applyFill="1" applyBorder="1" applyAlignment="1">
      <alignment horizontal="right" vertical="center" wrapText="1"/>
    </xf>
    <xf numFmtId="37" fontId="4" fillId="0" borderId="11" xfId="38" applyNumberFormat="1" applyFont="1" applyFill="1" applyBorder="1" applyAlignment="1">
      <alignment vertical="center" shrinkToFit="1"/>
    </xf>
    <xf numFmtId="37" fontId="4" fillId="0" borderId="0" xfId="38" applyNumberFormat="1" applyFont="1" applyFill="1" applyBorder="1" applyAlignment="1">
      <alignment vertical="center" shrinkToFit="1"/>
    </xf>
    <xf numFmtId="37" fontId="4" fillId="0" borderId="10" xfId="38" applyNumberFormat="1" applyFont="1" applyFill="1" applyBorder="1" applyAlignment="1">
      <alignment vertical="center" shrinkToFit="1"/>
    </xf>
    <xf numFmtId="37" fontId="4" fillId="0" borderId="57" xfId="38" applyNumberFormat="1" applyFont="1" applyFill="1" applyBorder="1" applyAlignment="1">
      <alignment vertical="center"/>
    </xf>
    <xf numFmtId="3" fontId="22" fillId="12" borderId="0" xfId="35" applyNumberFormat="1" applyFont="1" applyFill="1" applyBorder="1" applyAlignment="1">
      <alignment vertical="center" shrinkToFit="1"/>
    </xf>
    <xf numFmtId="3" fontId="22" fillId="12" borderId="0" xfId="38" applyNumberFormat="1" applyFont="1" applyFill="1" applyBorder="1" applyAlignment="1">
      <alignment vertical="center" shrinkToFit="1"/>
    </xf>
    <xf numFmtId="37" fontId="4" fillId="0" borderId="16" xfId="38" applyNumberFormat="1" applyFont="1" applyFill="1" applyBorder="1" applyAlignment="1">
      <alignment vertical="center" shrinkToFit="1"/>
    </xf>
    <xf numFmtId="0" fontId="8" fillId="0" borderId="0" xfId="35" applyNumberFormat="1" applyFont="1" applyFill="1" applyAlignment="1">
      <alignment horizontal="left" vertical="center" wrapText="1"/>
    </xf>
    <xf numFmtId="171" fontId="4" fillId="0" borderId="0" xfId="8" applyNumberFormat="1" applyFont="1" applyFill="1" applyAlignment="1">
      <alignment vertical="center"/>
    </xf>
    <xf numFmtId="0" fontId="8" fillId="0" borderId="68" xfId="35" applyNumberFormat="1" applyFont="1" applyFill="1" applyBorder="1" applyAlignment="1">
      <alignment horizontal="right" vertical="center" wrapText="1"/>
    </xf>
    <xf numFmtId="0" fontId="8" fillId="0" borderId="0" xfId="35" quotePrefix="1" applyNumberFormat="1" applyFont="1" applyFill="1" applyBorder="1" applyAlignment="1">
      <alignment horizontal="right" vertical="center"/>
    </xf>
    <xf numFmtId="0" fontId="8" fillId="0" borderId="68" xfId="35" applyNumberFormat="1" applyFont="1" applyFill="1" applyBorder="1" applyAlignment="1">
      <alignment horizontal="right" vertical="center"/>
    </xf>
    <xf numFmtId="0" fontId="8" fillId="0" borderId="0" xfId="35" applyNumberFormat="1" applyFont="1" applyFill="1" applyBorder="1" applyAlignment="1">
      <alignment vertical="center"/>
    </xf>
    <xf numFmtId="0" fontId="8" fillId="0" borderId="6" xfId="35" applyNumberFormat="1" applyFont="1" applyFill="1" applyBorder="1" applyAlignment="1">
      <alignment horizontal="center" vertical="center" wrapText="1"/>
    </xf>
    <xf numFmtId="0" fontId="8" fillId="0" borderId="2" xfId="35" applyNumberFormat="1" applyFont="1" applyFill="1" applyBorder="1" applyAlignment="1">
      <alignment horizontal="center" vertical="center" wrapText="1"/>
    </xf>
    <xf numFmtId="0" fontId="8" fillId="0" borderId="89" xfId="35" applyNumberFormat="1" applyFont="1" applyFill="1" applyBorder="1" applyAlignment="1">
      <alignment horizontal="center" vertical="center" wrapText="1"/>
    </xf>
    <xf numFmtId="37" fontId="4" fillId="0" borderId="57" xfId="38" applyNumberFormat="1" applyFont="1" applyFill="1" applyBorder="1" applyAlignment="1">
      <alignment vertical="center" shrinkToFit="1"/>
    </xf>
    <xf numFmtId="3" fontId="4" fillId="0" borderId="0" xfId="35" applyNumberFormat="1" applyFont="1" applyFill="1" applyAlignment="1">
      <alignment horizontal="right" vertical="center"/>
    </xf>
    <xf numFmtId="0" fontId="8" fillId="0" borderId="2" xfId="38" applyNumberFormat="1" applyFont="1" applyFill="1" applyBorder="1" applyAlignment="1">
      <alignment horizontal="center" vertical="center" wrapText="1"/>
    </xf>
    <xf numFmtId="0" fontId="8" fillId="0" borderId="89" xfId="38" applyNumberFormat="1" applyFont="1" applyFill="1" applyBorder="1" applyAlignment="1">
      <alignment horizontal="center" vertical="center" wrapText="1"/>
    </xf>
    <xf numFmtId="37" fontId="8" fillId="0" borderId="56" xfId="35" applyNumberFormat="1" applyFont="1" applyFill="1" applyBorder="1" applyAlignment="1">
      <alignment horizontal="right" vertical="center"/>
    </xf>
    <xf numFmtId="0" fontId="8" fillId="0" borderId="56" xfId="35" applyNumberFormat="1" applyFont="1" applyFill="1" applyBorder="1" applyAlignment="1">
      <alignment horizontal="right" vertical="center"/>
    </xf>
    <xf numFmtId="0" fontId="8" fillId="0" borderId="85" xfId="35" applyNumberFormat="1" applyFont="1" applyFill="1" applyBorder="1" applyAlignment="1">
      <alignment horizontal="right" vertical="center"/>
    </xf>
    <xf numFmtId="41" fontId="8" fillId="0" borderId="24" xfId="35" applyNumberFormat="1" applyFont="1" applyFill="1" applyBorder="1" applyAlignment="1">
      <alignment horizontal="right" vertical="center"/>
    </xf>
    <xf numFmtId="41" fontId="8" fillId="0" borderId="80" xfId="35" applyNumberFormat="1" applyFont="1" applyFill="1" applyBorder="1" applyAlignment="1">
      <alignment horizontal="right" vertical="center"/>
    </xf>
    <xf numFmtId="41" fontId="8" fillId="0" borderId="77" xfId="35" applyNumberFormat="1" applyFont="1" applyFill="1" applyBorder="1" applyAlignment="1">
      <alignment horizontal="right" vertical="center"/>
    </xf>
    <xf numFmtId="9" fontId="4" fillId="0" borderId="0" xfId="204" applyFont="1" applyFill="1" applyBorder="1" applyAlignment="1">
      <alignment horizontal="right" vertical="center" wrapText="1"/>
    </xf>
    <xf numFmtId="14" fontId="8" fillId="0" borderId="0" xfId="35" applyNumberFormat="1" applyFont="1" applyFill="1" applyBorder="1" applyAlignment="1">
      <alignment horizontal="right" vertical="center" wrapText="1"/>
    </xf>
    <xf numFmtId="3" fontId="8" fillId="0" borderId="77" xfId="35" applyNumberFormat="1" applyFont="1" applyFill="1" applyBorder="1" applyAlignment="1">
      <alignment horizontal="right" vertical="center" shrinkToFit="1"/>
    </xf>
    <xf numFmtId="3" fontId="8" fillId="0" borderId="80" xfId="35" applyNumberFormat="1" applyFont="1" applyFill="1" applyBorder="1" applyAlignment="1">
      <alignment horizontal="right" vertical="center" shrinkToFit="1"/>
    </xf>
    <xf numFmtId="41" fontId="7" fillId="0" borderId="0" xfId="35" applyNumberFormat="1" applyFont="1" applyFill="1" applyAlignment="1">
      <alignment horizontal="right" vertical="center" wrapText="1"/>
    </xf>
    <xf numFmtId="0" fontId="8" fillId="0" borderId="73" xfId="35" applyNumberFormat="1" applyFont="1" applyFill="1" applyBorder="1" applyAlignment="1">
      <alignment horizontal="center" vertical="center" wrapText="1"/>
    </xf>
    <xf numFmtId="0" fontId="8" fillId="0" borderId="0" xfId="35" applyNumberFormat="1" applyFont="1" applyFill="1" applyBorder="1" applyAlignment="1">
      <alignment vertical="center" wrapText="1"/>
    </xf>
    <xf numFmtId="0" fontId="8" fillId="0" borderId="76" xfId="35" applyNumberFormat="1" applyFont="1" applyFill="1" applyBorder="1" applyAlignment="1">
      <alignment horizontal="right" vertical="center" wrapText="1"/>
    </xf>
    <xf numFmtId="0" fontId="8" fillId="0" borderId="88" xfId="35" applyNumberFormat="1" applyFont="1" applyFill="1" applyBorder="1" applyAlignment="1">
      <alignment horizontal="right" vertical="center" wrapText="1"/>
    </xf>
    <xf numFmtId="0" fontId="8" fillId="0" borderId="0" xfId="35" applyNumberFormat="1" applyFont="1" applyFill="1" applyAlignment="1">
      <alignment horizontal="center" vertical="center"/>
    </xf>
    <xf numFmtId="0" fontId="4" fillId="0" borderId="77" xfId="35" applyNumberFormat="1" applyFont="1" applyFill="1" applyBorder="1" applyAlignment="1">
      <alignment vertical="center"/>
    </xf>
    <xf numFmtId="0" fontId="8" fillId="0" borderId="13" xfId="35" quotePrefix="1" applyNumberFormat="1" applyFont="1" applyFill="1" applyBorder="1" applyAlignment="1">
      <alignment horizontal="right" vertical="center" wrapText="1"/>
    </xf>
    <xf numFmtId="0" fontId="8" fillId="0" borderId="88" xfId="35" quotePrefix="1" applyNumberFormat="1" applyFont="1" applyFill="1" applyBorder="1" applyAlignment="1">
      <alignment horizontal="right" vertical="center" wrapText="1"/>
    </xf>
    <xf numFmtId="0" fontId="8" fillId="0" borderId="13" xfId="35" applyNumberFormat="1" applyFont="1" applyFill="1" applyBorder="1" applyAlignment="1">
      <alignment horizontal="right" vertical="center" wrapText="1"/>
    </xf>
    <xf numFmtId="0" fontId="8" fillId="0" borderId="81" xfId="35" applyNumberFormat="1" applyFont="1" applyFill="1" applyBorder="1" applyAlignment="1">
      <alignment horizontal="right" vertical="center" wrapText="1"/>
    </xf>
    <xf numFmtId="37" fontId="4" fillId="0" borderId="29" xfId="38" applyNumberFormat="1" applyFont="1" applyFill="1" applyBorder="1" applyAlignment="1">
      <alignment vertical="center"/>
    </xf>
    <xf numFmtId="37" fontId="4" fillId="0" borderId="7" xfId="38" applyNumberFormat="1" applyFont="1" applyFill="1" applyBorder="1" applyAlignment="1">
      <alignment vertical="center"/>
    </xf>
    <xf numFmtId="37" fontId="4" fillId="0" borderId="26" xfId="38" applyNumberFormat="1" applyFont="1" applyFill="1" applyBorder="1" applyAlignment="1">
      <alignment vertical="center"/>
    </xf>
    <xf numFmtId="3" fontId="4" fillId="0" borderId="0" xfId="35" applyNumberFormat="1" applyFont="1" applyFill="1" applyBorder="1" applyAlignment="1">
      <alignment vertical="center"/>
    </xf>
    <xf numFmtId="0" fontId="4" fillId="0" borderId="0" xfId="35" applyNumberFormat="1" applyFont="1" applyFill="1" applyBorder="1" applyAlignment="1">
      <alignment horizontal="right" vertical="center" wrapText="1"/>
    </xf>
    <xf numFmtId="41" fontId="4" fillId="0" borderId="0" xfId="35" applyNumberFormat="1" applyFont="1" applyFill="1" applyBorder="1" applyAlignment="1">
      <alignment horizontal="right" vertical="justify" wrapText="1"/>
    </xf>
    <xf numFmtId="171" fontId="4" fillId="0" borderId="0" xfId="35" applyNumberFormat="1" applyFont="1" applyFill="1" applyBorder="1" applyAlignment="1">
      <alignment horizontal="right" vertical="center" wrapText="1"/>
    </xf>
    <xf numFmtId="0" fontId="8" fillId="0" borderId="8" xfId="35" applyNumberFormat="1" applyFont="1" applyFill="1" applyBorder="1" applyAlignment="1">
      <alignment vertical="center"/>
    </xf>
    <xf numFmtId="0" fontId="8" fillId="0" borderId="68" xfId="35" applyNumberFormat="1" applyFont="1" applyFill="1" applyBorder="1" applyAlignment="1">
      <alignment vertical="center"/>
    </xf>
    <xf numFmtId="171" fontId="7" fillId="0" borderId="0" xfId="8" applyNumberFormat="1" applyFont="1" applyFill="1" applyBorder="1" applyAlignment="1">
      <alignment horizontal="right" vertical="center" wrapText="1"/>
    </xf>
    <xf numFmtId="37" fontId="4" fillId="0" borderId="0" xfId="35" applyNumberFormat="1" applyFont="1" applyFill="1" applyBorder="1" applyAlignment="1">
      <alignment horizontal="right" vertical="center"/>
    </xf>
    <xf numFmtId="41" fontId="4" fillId="0" borderId="8" xfId="35" applyNumberFormat="1" applyFont="1" applyFill="1" applyBorder="1" applyAlignment="1">
      <alignment horizontal="right" vertical="center" wrapText="1"/>
    </xf>
    <xf numFmtId="41" fontId="4" fillId="0" borderId="68" xfId="35" applyNumberFormat="1" applyFont="1" applyFill="1" applyBorder="1" applyAlignment="1">
      <alignment horizontal="right" vertical="center" wrapText="1"/>
    </xf>
    <xf numFmtId="37" fontId="8" fillId="0" borderId="69" xfId="35" applyNumberFormat="1" applyFont="1" applyFill="1" applyBorder="1" applyAlignment="1">
      <alignment horizontal="right" vertical="center" wrapText="1"/>
    </xf>
    <xf numFmtId="37" fontId="8" fillId="0" borderId="80" xfId="35" applyNumberFormat="1" applyFont="1" applyFill="1" applyBorder="1" applyAlignment="1">
      <alignment horizontal="right" vertical="center" wrapText="1"/>
    </xf>
    <xf numFmtId="37" fontId="8" fillId="0" borderId="77" xfId="35" applyNumberFormat="1" applyFont="1" applyFill="1" applyBorder="1" applyAlignment="1">
      <alignment horizontal="right" vertical="center" wrapText="1"/>
    </xf>
    <xf numFmtId="38" fontId="8" fillId="0" borderId="0" xfId="37" applyNumberFormat="1" applyFont="1" applyFill="1" applyBorder="1" applyAlignment="1" applyProtection="1">
      <alignment horizontal="right" vertical="center"/>
      <protection hidden="1"/>
    </xf>
    <xf numFmtId="0" fontId="4" fillId="0" borderId="4" xfId="0" applyFont="1" applyFill="1" applyBorder="1" applyAlignment="1">
      <alignment vertical="center"/>
    </xf>
    <xf numFmtId="0" fontId="4" fillId="0" borderId="86" xfId="0" applyFont="1" applyFill="1" applyBorder="1" applyAlignment="1">
      <alignment vertical="center"/>
    </xf>
    <xf numFmtId="3" fontId="40" fillId="0" borderId="21" xfId="8" applyNumberFormat="1" applyFont="1" applyFill="1" applyBorder="1" applyAlignment="1">
      <alignment vertical="center"/>
    </xf>
    <xf numFmtId="3" fontId="40" fillId="0" borderId="87" xfId="8" applyNumberFormat="1" applyFont="1" applyFill="1" applyBorder="1" applyAlignment="1">
      <alignment vertical="center"/>
    </xf>
    <xf numFmtId="3" fontId="40" fillId="0" borderId="16" xfId="38" applyNumberFormat="1" applyFont="1" applyFill="1" applyBorder="1" applyAlignment="1">
      <alignment vertical="center"/>
    </xf>
    <xf numFmtId="3" fontId="142" fillId="0" borderId="16" xfId="38" applyNumberFormat="1" applyFont="1" applyFill="1" applyBorder="1" applyAlignment="1">
      <alignment vertical="center"/>
    </xf>
    <xf numFmtId="3" fontId="119" fillId="0" borderId="14" xfId="38" applyNumberFormat="1" applyFont="1" applyFill="1" applyBorder="1" applyAlignment="1">
      <alignment vertical="center"/>
    </xf>
    <xf numFmtId="3" fontId="119" fillId="0" borderId="13" xfId="38" applyNumberFormat="1" applyFont="1" applyFill="1" applyBorder="1" applyAlignment="1">
      <alignment vertical="center"/>
    </xf>
    <xf numFmtId="3" fontId="119" fillId="0" borderId="88" xfId="38" applyNumberFormat="1" applyFont="1" applyFill="1" applyBorder="1" applyAlignment="1">
      <alignment vertical="center"/>
    </xf>
    <xf numFmtId="3" fontId="119" fillId="0" borderId="12" xfId="38" applyNumberFormat="1" applyFont="1" applyFill="1" applyBorder="1" applyAlignment="1">
      <alignment vertical="center"/>
    </xf>
    <xf numFmtId="14" fontId="8" fillId="0" borderId="8" xfId="35" applyNumberFormat="1" applyFont="1" applyFill="1" applyBorder="1" applyAlignment="1">
      <alignment horizontal="right" vertical="center" wrapText="1"/>
    </xf>
    <xf numFmtId="0" fontId="8" fillId="0" borderId="8" xfId="35" quotePrefix="1" applyNumberFormat="1" applyFont="1" applyFill="1" applyBorder="1" applyAlignment="1">
      <alignment horizontal="right" vertical="center" wrapText="1"/>
    </xf>
    <xf numFmtId="0" fontId="8" fillId="0" borderId="68" xfId="35" quotePrefix="1" applyNumberFormat="1" applyFont="1" applyFill="1" applyBorder="1" applyAlignment="1">
      <alignment horizontal="right" vertical="center" wrapText="1"/>
    </xf>
    <xf numFmtId="37" fontId="4" fillId="13" borderId="13" xfId="35" applyNumberFormat="1" applyFont="1" applyFill="1" applyBorder="1" applyAlignment="1">
      <alignment vertical="center"/>
    </xf>
    <xf numFmtId="3" fontId="9" fillId="0" borderId="8" xfId="35" applyNumberFormat="1" applyFont="1" applyFill="1" applyBorder="1" applyAlignment="1">
      <alignment vertical="center" shrinkToFit="1"/>
    </xf>
    <xf numFmtId="171" fontId="8" fillId="0" borderId="44" xfId="8" applyNumberFormat="1" applyFont="1" applyFill="1" applyBorder="1" applyAlignment="1">
      <alignment vertical="center" shrinkToFit="1"/>
    </xf>
    <xf numFmtId="171" fontId="8" fillId="0" borderId="80" xfId="8" applyNumberFormat="1" applyFont="1" applyFill="1" applyBorder="1" applyAlignment="1">
      <alignment vertical="center" shrinkToFit="1"/>
    </xf>
    <xf numFmtId="171" fontId="8" fillId="0" borderId="24" xfId="8" applyNumberFormat="1" applyFont="1" applyFill="1" applyBorder="1" applyAlignment="1">
      <alignment vertical="center" shrinkToFit="1"/>
    </xf>
    <xf numFmtId="3" fontId="4" fillId="0" borderId="0" xfId="35" applyNumberFormat="1" applyFont="1" applyFill="1" applyAlignment="1">
      <alignment vertical="center"/>
    </xf>
    <xf numFmtId="41" fontId="4" fillId="0" borderId="0" xfId="35" applyNumberFormat="1" applyFont="1" applyFill="1" applyBorder="1" applyAlignment="1">
      <alignment vertical="center"/>
    </xf>
    <xf numFmtId="41" fontId="8" fillId="0" borderId="0" xfId="35" applyNumberFormat="1" applyFont="1" applyFill="1" applyBorder="1" applyAlignment="1">
      <alignment horizontal="center" vertical="center"/>
    </xf>
    <xf numFmtId="0" fontId="8" fillId="0" borderId="0" xfId="35" applyNumberFormat="1" applyFont="1" applyFill="1" applyAlignment="1">
      <alignment horizontal="justify" vertical="center"/>
    </xf>
    <xf numFmtId="41" fontId="127" fillId="0" borderId="22" xfId="38" applyNumberFormat="1" applyFont="1" applyFill="1" applyBorder="1" applyAlignment="1">
      <alignment vertical="center"/>
    </xf>
    <xf numFmtId="0" fontId="4" fillId="0" borderId="0" xfId="35" quotePrefix="1" applyNumberFormat="1" applyFont="1" applyFill="1" applyAlignment="1">
      <alignment horizontal="left" vertical="center" wrapText="1"/>
    </xf>
    <xf numFmtId="3" fontId="124" fillId="0" borderId="4" xfId="0" applyNumberFormat="1" applyFont="1" applyFill="1" applyBorder="1" applyAlignment="1">
      <alignment horizontal="right" vertical="center"/>
    </xf>
    <xf numFmtId="3" fontId="124" fillId="0" borderId="83" xfId="0" applyNumberFormat="1" applyFont="1" applyFill="1" applyBorder="1" applyAlignment="1">
      <alignment horizontal="right" vertical="center"/>
    </xf>
    <xf numFmtId="0" fontId="9" fillId="0" borderId="4" xfId="38" applyNumberFormat="1" applyFont="1" applyFill="1" applyBorder="1" applyAlignment="1">
      <alignment vertical="center"/>
    </xf>
    <xf numFmtId="0" fontId="9" fillId="0" borderId="86" xfId="38" applyNumberFormat="1" applyFont="1" applyFill="1" applyBorder="1" applyAlignment="1">
      <alignment vertical="center"/>
    </xf>
    <xf numFmtId="0" fontId="9" fillId="0" borderId="4" xfId="38" applyNumberFormat="1" applyFont="1" applyFill="1" applyBorder="1" applyAlignment="1">
      <alignment horizontal="center" vertical="center"/>
    </xf>
    <xf numFmtId="0" fontId="9" fillId="0" borderId="86" xfId="38" applyNumberFormat="1" applyFont="1" applyFill="1" applyBorder="1" applyAlignment="1">
      <alignment horizontal="center" vertical="center"/>
    </xf>
    <xf numFmtId="41" fontId="8" fillId="0" borderId="0" xfId="35" applyNumberFormat="1" applyFont="1" applyFill="1" applyAlignment="1">
      <alignment horizontal="right" vertical="center"/>
    </xf>
    <xf numFmtId="3" fontId="124" fillId="0" borderId="86" xfId="0" applyNumberFormat="1" applyFont="1" applyFill="1" applyBorder="1" applyAlignment="1">
      <alignment horizontal="right" vertical="center"/>
    </xf>
    <xf numFmtId="0" fontId="8" fillId="0" borderId="0" xfId="35" quotePrefix="1" applyNumberFormat="1" applyFont="1" applyFill="1" applyBorder="1" applyAlignment="1">
      <alignment horizontal="center" vertical="center"/>
    </xf>
    <xf numFmtId="3" fontId="119" fillId="0" borderId="4" xfId="38" applyNumberFormat="1" applyFont="1" applyFill="1" applyBorder="1" applyAlignment="1">
      <alignment vertical="center"/>
    </xf>
    <xf numFmtId="3" fontId="119" fillId="0" borderId="86" xfId="38" applyNumberFormat="1" applyFont="1" applyFill="1" applyBorder="1" applyAlignment="1">
      <alignment vertical="center"/>
    </xf>
    <xf numFmtId="0" fontId="8" fillId="0" borderId="2" xfId="35" applyNumberFormat="1" applyFont="1" applyFill="1" applyBorder="1" applyAlignment="1">
      <alignment horizontal="center" vertical="center"/>
    </xf>
    <xf numFmtId="0" fontId="8" fillId="0" borderId="89" xfId="35" applyNumberFormat="1" applyFont="1" applyFill="1" applyBorder="1" applyAlignment="1">
      <alignment horizontal="center" vertical="center"/>
    </xf>
    <xf numFmtId="0" fontId="8" fillId="0" borderId="82" xfId="35" applyNumberFormat="1" applyFont="1" applyFill="1" applyBorder="1" applyAlignment="1">
      <alignment horizontal="center" vertical="center"/>
    </xf>
    <xf numFmtId="14" fontId="8" fillId="0" borderId="8" xfId="35" applyNumberFormat="1" applyFont="1" applyFill="1" applyBorder="1" applyAlignment="1">
      <alignment horizontal="center" vertical="center" wrapText="1"/>
    </xf>
    <xf numFmtId="14" fontId="8" fillId="0" borderId="68" xfId="35" applyNumberFormat="1" applyFont="1" applyFill="1" applyBorder="1" applyAlignment="1">
      <alignment horizontal="center" vertical="center" wrapText="1"/>
    </xf>
    <xf numFmtId="0" fontId="8" fillId="0" borderId="0" xfId="35" applyNumberFormat="1" applyFont="1" applyFill="1" applyBorder="1" applyAlignment="1">
      <alignment horizontal="center" vertical="center" wrapText="1"/>
    </xf>
    <xf numFmtId="3" fontId="119" fillId="0" borderId="84" xfId="38" applyNumberFormat="1" applyFont="1" applyFill="1" applyBorder="1" applyAlignment="1">
      <alignment vertical="center"/>
    </xf>
    <xf numFmtId="0" fontId="4" fillId="0" borderId="0" xfId="35" applyNumberFormat="1" applyFont="1" applyFill="1" applyAlignment="1">
      <alignment vertical="center" wrapText="1"/>
    </xf>
    <xf numFmtId="3" fontId="4" fillId="0" borderId="0" xfId="35" applyNumberFormat="1" applyFont="1" applyFill="1" applyAlignment="1">
      <alignment horizontal="justify" vertical="center" wrapText="1"/>
    </xf>
    <xf numFmtId="3" fontId="4" fillId="12" borderId="0" xfId="8" applyNumberFormat="1" applyFont="1" applyFill="1" applyAlignment="1">
      <alignment vertical="center" wrapText="1"/>
    </xf>
    <xf numFmtId="3" fontId="4" fillId="0" borderId="0" xfId="35" applyNumberFormat="1" applyFont="1" applyFill="1" applyAlignment="1">
      <alignment vertical="center" wrapText="1"/>
    </xf>
    <xf numFmtId="171" fontId="8" fillId="0" borderId="0" xfId="8" applyNumberFormat="1" applyFont="1" applyFill="1" applyBorder="1" applyAlignment="1">
      <alignment horizontal="right" vertical="center" wrapText="1"/>
    </xf>
    <xf numFmtId="41" fontId="4" fillId="0" borderId="13" xfId="35" applyNumberFormat="1" applyFont="1" applyFill="1" applyBorder="1" applyAlignment="1">
      <alignment horizontal="right" vertical="center" wrapText="1"/>
    </xf>
    <xf numFmtId="41" fontId="4" fillId="0" borderId="88" xfId="35" applyNumberFormat="1" applyFont="1" applyFill="1" applyBorder="1" applyAlignment="1">
      <alignment horizontal="right" vertical="center" wrapText="1"/>
    </xf>
    <xf numFmtId="41" fontId="4" fillId="0" borderId="76" xfId="35" applyNumberFormat="1" applyFont="1" applyFill="1" applyBorder="1" applyAlignment="1">
      <alignment horizontal="right" vertical="center" wrapText="1"/>
    </xf>
    <xf numFmtId="41" fontId="8" fillId="0" borderId="0" xfId="35" applyNumberFormat="1" applyFont="1" applyFill="1" applyBorder="1" applyAlignment="1">
      <alignment vertical="center"/>
    </xf>
    <xf numFmtId="3" fontId="4" fillId="0" borderId="13" xfId="35" applyNumberFormat="1" applyFont="1" applyFill="1" applyBorder="1" applyAlignment="1">
      <alignment vertical="center"/>
    </xf>
    <xf numFmtId="3" fontId="4" fillId="0" borderId="88" xfId="35" applyNumberFormat="1" applyFont="1" applyFill="1" applyBorder="1" applyAlignment="1">
      <alignment vertical="center"/>
    </xf>
    <xf numFmtId="3" fontId="4" fillId="0" borderId="76" xfId="35" applyNumberFormat="1" applyFont="1" applyFill="1" applyBorder="1" applyAlignment="1">
      <alignment horizontal="right" vertical="center"/>
    </xf>
    <xf numFmtId="3" fontId="4" fillId="0" borderId="88" xfId="35" applyNumberFormat="1" applyFont="1" applyFill="1" applyBorder="1" applyAlignment="1">
      <alignment horizontal="right" vertical="center"/>
    </xf>
    <xf numFmtId="38" fontId="4" fillId="0" borderId="0" xfId="35" quotePrefix="1" applyNumberFormat="1" applyFont="1" applyFill="1" applyAlignment="1">
      <alignment vertical="center" wrapText="1"/>
    </xf>
    <xf numFmtId="171" fontId="4" fillId="0" borderId="8" xfId="8" applyNumberFormat="1" applyFont="1" applyFill="1" applyBorder="1" applyAlignment="1">
      <alignment vertical="center" wrapText="1"/>
    </xf>
    <xf numFmtId="171" fontId="4" fillId="0" borderId="68" xfId="8" applyNumberFormat="1" applyFont="1" applyFill="1" applyBorder="1" applyAlignment="1">
      <alignment vertical="center" wrapText="1"/>
    </xf>
    <xf numFmtId="3" fontId="4" fillId="0" borderId="0" xfId="8" applyNumberFormat="1" applyFont="1" applyFill="1" applyBorder="1" applyAlignment="1">
      <alignment vertical="center" wrapText="1"/>
    </xf>
    <xf numFmtId="171" fontId="8" fillId="0" borderId="24" xfId="35" applyNumberFormat="1" applyFont="1" applyFill="1" applyBorder="1" applyAlignment="1">
      <alignment horizontal="right" vertical="center" wrapText="1"/>
    </xf>
    <xf numFmtId="171" fontId="8" fillId="0" borderId="80" xfId="35" applyNumberFormat="1" applyFont="1" applyFill="1" applyBorder="1" applyAlignment="1">
      <alignment horizontal="right" vertical="center" wrapText="1"/>
    </xf>
    <xf numFmtId="171" fontId="8" fillId="0" borderId="77" xfId="35" applyNumberFormat="1" applyFont="1" applyFill="1" applyBorder="1" applyAlignment="1">
      <alignment horizontal="right" vertical="center" wrapText="1"/>
    </xf>
    <xf numFmtId="41" fontId="4" fillId="0" borderId="97" xfId="35" applyNumberFormat="1" applyFont="1" applyFill="1" applyBorder="1" applyAlignment="1">
      <alignment horizontal="right" vertical="center" wrapText="1"/>
    </xf>
    <xf numFmtId="41" fontId="8" fillId="0" borderId="68" xfId="35" applyNumberFormat="1" applyFont="1" applyFill="1" applyBorder="1" applyAlignment="1">
      <alignment horizontal="right" vertical="center" wrapText="1"/>
    </xf>
    <xf numFmtId="3" fontId="4" fillId="0" borderId="0" xfId="8" applyNumberFormat="1" applyFont="1" applyFill="1" applyAlignment="1">
      <alignment vertical="center" wrapText="1"/>
    </xf>
    <xf numFmtId="0" fontId="4" fillId="0" borderId="0" xfId="35" applyNumberFormat="1" applyFont="1" applyFill="1" applyAlignment="1">
      <alignment horizontal="left" vertical="center" wrapText="1"/>
    </xf>
    <xf numFmtId="0" fontId="4" fillId="0" borderId="13" xfId="35" applyNumberFormat="1" applyFont="1" applyFill="1" applyBorder="1" applyAlignment="1">
      <alignment horizontal="left" vertical="center" wrapText="1"/>
    </xf>
    <xf numFmtId="0" fontId="4" fillId="0" borderId="88" xfId="35" applyNumberFormat="1" applyFont="1" applyFill="1" applyBorder="1" applyAlignment="1">
      <alignment horizontal="left" vertical="center" wrapText="1"/>
    </xf>
    <xf numFmtId="0" fontId="4" fillId="0" borderId="76" xfId="35" applyNumberFormat="1" applyFont="1" applyFill="1" applyBorder="1" applyAlignment="1">
      <alignment horizontal="left" vertical="center" wrapText="1"/>
    </xf>
    <xf numFmtId="3" fontId="4" fillId="12" borderId="0" xfId="35" applyNumberFormat="1" applyFont="1" applyFill="1" applyAlignment="1">
      <alignment vertical="center" wrapText="1"/>
    </xf>
    <xf numFmtId="41" fontId="119" fillId="0" borderId="22" xfId="38" applyNumberFormat="1" applyFont="1" applyFill="1" applyBorder="1" applyAlignment="1">
      <alignment vertical="center"/>
    </xf>
    <xf numFmtId="2" fontId="8" fillId="0" borderId="80" xfId="35" applyNumberFormat="1" applyFont="1" applyFill="1" applyBorder="1" applyAlignment="1">
      <alignment horizontal="right" vertical="center"/>
    </xf>
    <xf numFmtId="171" fontId="8" fillId="0" borderId="80" xfId="8" applyNumberFormat="1" applyFont="1" applyFill="1" applyBorder="1" applyAlignment="1">
      <alignment horizontal="right" vertical="center" wrapText="1"/>
    </xf>
    <xf numFmtId="41" fontId="4" fillId="0" borderId="0" xfId="35" applyNumberFormat="1" applyFont="1" applyFill="1" applyBorder="1" applyAlignment="1">
      <alignment horizontal="center" vertical="center"/>
    </xf>
    <xf numFmtId="0" fontId="4" fillId="0" borderId="0" xfId="0" quotePrefix="1" applyFont="1" applyAlignment="1">
      <alignment vertical="center" wrapText="1"/>
    </xf>
    <xf numFmtId="0" fontId="8" fillId="0" borderId="4" xfId="38" applyNumberFormat="1" applyFont="1" applyFill="1" applyBorder="1" applyAlignment="1">
      <alignment horizontal="center" vertical="center" wrapText="1"/>
    </xf>
    <xf numFmtId="0" fontId="8" fillId="0" borderId="86" xfId="38" applyNumberFormat="1" applyFont="1" applyFill="1" applyBorder="1" applyAlignment="1">
      <alignment horizontal="center" vertical="center" wrapText="1"/>
    </xf>
    <xf numFmtId="0" fontId="8" fillId="0" borderId="83" xfId="38" applyNumberFormat="1" applyFont="1" applyFill="1" applyBorder="1" applyAlignment="1">
      <alignment horizontal="center" vertical="center" wrapText="1"/>
    </xf>
    <xf numFmtId="0" fontId="9" fillId="0" borderId="22" xfId="39" applyNumberFormat="1" applyFont="1" applyFill="1" applyBorder="1" applyAlignment="1">
      <alignment vertical="center"/>
    </xf>
    <xf numFmtId="10" fontId="4" fillId="0" borderId="0" xfId="35" applyNumberFormat="1" applyFont="1" applyFill="1" applyBorder="1" applyAlignment="1">
      <alignment horizontal="right" vertical="center"/>
    </xf>
    <xf numFmtId="0" fontId="119" fillId="0" borderId="16" xfId="0" applyFont="1" applyFill="1" applyBorder="1" applyAlignment="1">
      <alignment vertical="center"/>
    </xf>
    <xf numFmtId="0" fontId="9" fillId="0" borderId="21" xfId="39" applyNumberFormat="1" applyFont="1" applyFill="1" applyBorder="1" applyAlignment="1">
      <alignment vertical="center"/>
    </xf>
    <xf numFmtId="0" fontId="9" fillId="0" borderId="87" xfId="39" applyNumberFormat="1" applyFont="1" applyFill="1" applyBorder="1" applyAlignment="1">
      <alignment vertical="center"/>
    </xf>
    <xf numFmtId="0" fontId="8" fillId="0" borderId="0" xfId="35" quotePrefix="1" applyNumberFormat="1" applyFont="1" applyFill="1" applyAlignment="1">
      <alignment horizontal="center" vertical="center"/>
    </xf>
    <xf numFmtId="0" fontId="8" fillId="0" borderId="0" xfId="35" applyNumberFormat="1" applyFont="1" applyFill="1" applyAlignment="1">
      <alignment horizontal="right" vertical="center"/>
    </xf>
    <xf numFmtId="0" fontId="8" fillId="0" borderId="21" xfId="38" applyNumberFormat="1" applyFont="1" applyFill="1" applyBorder="1" applyAlignment="1">
      <alignment horizontal="center" vertical="center" wrapText="1"/>
    </xf>
    <xf numFmtId="0" fontId="8" fillId="0" borderId="87" xfId="38" applyNumberFormat="1" applyFont="1" applyFill="1" applyBorder="1" applyAlignment="1">
      <alignment horizontal="center" vertical="center" wrapText="1"/>
    </xf>
    <xf numFmtId="0" fontId="8" fillId="0" borderId="22" xfId="38" applyNumberFormat="1" applyFont="1" applyFill="1" applyBorder="1" applyAlignment="1">
      <alignment horizontal="center" vertical="center" wrapText="1"/>
    </xf>
    <xf numFmtId="0" fontId="8" fillId="0" borderId="13" xfId="35" applyNumberFormat="1" applyFont="1" applyFill="1" applyBorder="1" applyAlignment="1">
      <alignment horizontal="center" vertical="center"/>
    </xf>
    <xf numFmtId="0" fontId="8" fillId="0" borderId="88" xfId="35" applyNumberFormat="1" applyFont="1" applyFill="1" applyBorder="1" applyAlignment="1">
      <alignment horizontal="center" vertical="center"/>
    </xf>
    <xf numFmtId="0" fontId="8" fillId="0" borderId="81" xfId="35" applyNumberFormat="1" applyFont="1" applyFill="1" applyBorder="1" applyAlignment="1">
      <alignment horizontal="center" vertical="center"/>
    </xf>
    <xf numFmtId="171" fontId="119" fillId="0" borderId="21" xfId="8" applyNumberFormat="1" applyFont="1" applyFill="1" applyBorder="1" applyAlignment="1">
      <alignment vertical="center"/>
    </xf>
    <xf numFmtId="171" fontId="119" fillId="0" borderId="87" xfId="8" applyNumberFormat="1" applyFont="1" applyFill="1" applyBorder="1" applyAlignment="1">
      <alignment vertical="center"/>
    </xf>
    <xf numFmtId="37" fontId="8" fillId="0" borderId="24" xfId="35" applyNumberFormat="1" applyFont="1" applyFill="1" applyBorder="1" applyAlignment="1">
      <alignment horizontal="right" vertical="center"/>
    </xf>
    <xf numFmtId="37" fontId="8" fillId="0" borderId="80" xfId="35" applyNumberFormat="1" applyFont="1" applyFill="1" applyBorder="1" applyAlignment="1">
      <alignment horizontal="right" vertical="center"/>
    </xf>
    <xf numFmtId="37" fontId="8" fillId="0" borderId="77" xfId="35" applyNumberFormat="1" applyFont="1" applyFill="1" applyBorder="1" applyAlignment="1">
      <alignment horizontal="right" vertical="center"/>
    </xf>
    <xf numFmtId="41" fontId="4" fillId="0" borderId="8" xfId="35" applyNumberFormat="1" applyFont="1" applyFill="1" applyBorder="1" applyAlignment="1">
      <alignment horizontal="center" vertical="center"/>
    </xf>
    <xf numFmtId="41" fontId="4" fillId="0" borderId="68" xfId="35" applyNumberFormat="1" applyFont="1" applyFill="1" applyBorder="1" applyAlignment="1">
      <alignment horizontal="center" vertical="center"/>
    </xf>
    <xf numFmtId="0" fontId="8" fillId="0" borderId="8" xfId="35" quotePrefix="1" applyNumberFormat="1" applyFont="1" applyFill="1" applyBorder="1" applyAlignment="1">
      <alignment horizontal="center" vertical="center" wrapText="1"/>
    </xf>
    <xf numFmtId="0" fontId="8" fillId="0" borderId="68" xfId="35" quotePrefix="1" applyNumberFormat="1" applyFont="1" applyFill="1" applyBorder="1" applyAlignment="1">
      <alignment horizontal="center" vertical="center" wrapText="1"/>
    </xf>
    <xf numFmtId="3" fontId="7" fillId="0" borderId="0" xfId="35" applyNumberFormat="1" applyFont="1" applyFill="1" applyBorder="1" applyAlignment="1">
      <alignment vertical="center"/>
    </xf>
    <xf numFmtId="49" fontId="4" fillId="0" borderId="0" xfId="35" quotePrefix="1" applyNumberFormat="1" applyFont="1" applyFill="1" applyAlignment="1">
      <alignment vertical="center" wrapText="1"/>
    </xf>
    <xf numFmtId="14" fontId="8" fillId="0" borderId="13" xfId="35" applyNumberFormat="1" applyFont="1" applyFill="1" applyBorder="1" applyAlignment="1">
      <alignment horizontal="right" vertical="center" wrapText="1"/>
    </xf>
    <xf numFmtId="14" fontId="8" fillId="0" borderId="88" xfId="35" applyNumberFormat="1" applyFont="1" applyFill="1" applyBorder="1" applyAlignment="1">
      <alignment horizontal="right" vertical="center" wrapText="1"/>
    </xf>
    <xf numFmtId="37" fontId="7" fillId="0" borderId="0" xfId="35" applyNumberFormat="1" applyFont="1" applyFill="1" applyAlignment="1">
      <alignment horizontal="right" vertical="center" wrapText="1"/>
    </xf>
    <xf numFmtId="0" fontId="4" fillId="0" borderId="24" xfId="35" applyNumberFormat="1" applyFont="1" applyFill="1" applyBorder="1" applyAlignment="1">
      <alignment vertical="center" wrapText="1"/>
    </xf>
    <xf numFmtId="0" fontId="4" fillId="0" borderId="80" xfId="35" applyNumberFormat="1" applyFont="1" applyFill="1" applyBorder="1" applyAlignment="1">
      <alignment vertical="center" wrapText="1"/>
    </xf>
    <xf numFmtId="0" fontId="4" fillId="0" borderId="77" xfId="35" applyNumberFormat="1" applyFont="1" applyFill="1" applyBorder="1" applyAlignment="1">
      <alignment vertical="center" wrapText="1"/>
    </xf>
    <xf numFmtId="0" fontId="8" fillId="0" borderId="0" xfId="35" applyNumberFormat="1" applyFont="1" applyFill="1" applyAlignment="1">
      <alignment vertical="center"/>
    </xf>
    <xf numFmtId="2" fontId="4" fillId="0" borderId="0" xfId="8" applyNumberFormat="1" applyFont="1" applyFill="1" applyAlignment="1">
      <alignment vertical="center"/>
    </xf>
    <xf numFmtId="37" fontId="4" fillId="0" borderId="8" xfId="35" applyNumberFormat="1" applyFont="1" applyFill="1" applyBorder="1" applyAlignment="1">
      <alignment horizontal="right" vertical="center" wrapText="1"/>
    </xf>
    <xf numFmtId="37" fontId="4" fillId="0" borderId="68" xfId="35" applyNumberFormat="1" applyFont="1" applyFill="1" applyBorder="1" applyAlignment="1">
      <alignment horizontal="right" vertical="center" wrapText="1"/>
    </xf>
    <xf numFmtId="41" fontId="8" fillId="0" borderId="13" xfId="35" applyNumberFormat="1" applyFont="1" applyFill="1" applyBorder="1" applyAlignment="1">
      <alignment vertical="center"/>
    </xf>
    <xf numFmtId="41" fontId="8" fillId="0" borderId="88" xfId="35" applyNumberFormat="1" applyFont="1" applyFill="1" applyBorder="1" applyAlignment="1">
      <alignment vertical="center"/>
    </xf>
    <xf numFmtId="41" fontId="8" fillId="0" borderId="76" xfId="35" applyNumberFormat="1" applyFont="1" applyFill="1" applyBorder="1" applyAlignment="1">
      <alignment vertical="center"/>
    </xf>
    <xf numFmtId="39" fontId="4" fillId="0" borderId="0" xfId="8" applyNumberFormat="1" applyFont="1" applyFill="1" applyAlignment="1">
      <alignment horizontal="right" vertical="center" wrapText="1"/>
    </xf>
    <xf numFmtId="2" fontId="4" fillId="0" borderId="0" xfId="35" applyNumberFormat="1" applyFont="1" applyFill="1" applyAlignment="1">
      <alignment vertical="center"/>
    </xf>
    <xf numFmtId="37" fontId="4" fillId="0" borderId="13" xfId="35" applyNumberFormat="1" applyFont="1" applyFill="1" applyBorder="1" applyAlignment="1">
      <alignment horizontal="right" vertical="center" wrapText="1"/>
    </xf>
    <xf numFmtId="37" fontId="4" fillId="0" borderId="88" xfId="35" applyNumberFormat="1" applyFont="1" applyFill="1" applyBorder="1" applyAlignment="1">
      <alignment horizontal="right" vertical="center" wrapText="1"/>
    </xf>
    <xf numFmtId="37" fontId="4" fillId="0" borderId="76" xfId="35" applyNumberFormat="1" applyFont="1" applyFill="1" applyBorder="1" applyAlignment="1">
      <alignment horizontal="right" vertical="center" wrapText="1"/>
    </xf>
    <xf numFmtId="0" fontId="8" fillId="0" borderId="8" xfId="35" applyNumberFormat="1" applyFont="1" applyFill="1" applyBorder="1" applyAlignment="1">
      <alignment horizontal="right" vertical="center" wrapText="1"/>
    </xf>
    <xf numFmtId="3" fontId="8" fillId="0" borderId="80" xfId="35" applyNumberFormat="1" applyFont="1" applyFill="1" applyBorder="1" applyAlignment="1">
      <alignment vertical="center" wrapText="1"/>
    </xf>
    <xf numFmtId="0" fontId="8" fillId="0" borderId="98" xfId="35" quotePrefix="1" applyNumberFormat="1" applyFont="1" applyFill="1" applyBorder="1" applyAlignment="1">
      <alignment horizontal="right" vertical="center" wrapText="1"/>
    </xf>
    <xf numFmtId="38" fontId="4" fillId="0" borderId="0" xfId="35" applyNumberFormat="1" applyFont="1" applyFill="1" applyBorder="1" applyAlignment="1">
      <alignment vertical="center" wrapText="1"/>
    </xf>
    <xf numFmtId="0" fontId="4" fillId="0" borderId="0" xfId="35" applyNumberFormat="1" applyFont="1" applyFill="1" applyBorder="1" applyAlignment="1">
      <alignment vertical="center" wrapText="1"/>
    </xf>
    <xf numFmtId="14" fontId="8" fillId="0" borderId="68" xfId="35" applyNumberFormat="1" applyFont="1" applyFill="1" applyBorder="1" applyAlignment="1">
      <alignment horizontal="right" vertical="center" wrapText="1"/>
    </xf>
    <xf numFmtId="171" fontId="4" fillId="0" borderId="0" xfId="8" applyNumberFormat="1" applyFont="1" applyFill="1" applyBorder="1" applyAlignment="1">
      <alignment vertical="center" wrapText="1"/>
    </xf>
    <xf numFmtId="171" fontId="122" fillId="0" borderId="0" xfId="8" applyNumberFormat="1" applyFont="1" applyFill="1" applyAlignment="1">
      <alignment vertical="center" wrapText="1"/>
    </xf>
    <xf numFmtId="3" fontId="8" fillId="0" borderId="0" xfId="35" applyNumberFormat="1" applyFont="1" applyFill="1" applyBorder="1" applyAlignment="1">
      <alignment vertical="center" wrapText="1"/>
    </xf>
    <xf numFmtId="38" fontId="4" fillId="0" borderId="0" xfId="35" applyNumberFormat="1" applyFont="1" applyFill="1" applyBorder="1" applyAlignment="1">
      <alignment vertical="center"/>
    </xf>
    <xf numFmtId="3" fontId="8" fillId="0" borderId="0" xfId="8" applyNumberFormat="1" applyFont="1" applyFill="1" applyBorder="1" applyAlignment="1">
      <alignment horizontal="right" vertical="center" wrapText="1"/>
    </xf>
    <xf numFmtId="171" fontId="4" fillId="0" borderId="0" xfId="8" applyNumberFormat="1" applyFont="1" applyFill="1" applyBorder="1" applyAlignment="1">
      <alignment vertical="center"/>
    </xf>
    <xf numFmtId="3" fontId="4" fillId="0" borderId="0" xfId="35" applyNumberFormat="1" applyFont="1" applyFill="1" applyBorder="1" applyAlignment="1">
      <alignment horizontal="right" vertical="center"/>
    </xf>
    <xf numFmtId="0" fontId="8" fillId="0" borderId="112" xfId="35" quotePrefix="1" applyNumberFormat="1" applyFont="1" applyFill="1" applyBorder="1" applyAlignment="1">
      <alignment horizontal="right" vertical="center" wrapText="1"/>
    </xf>
    <xf numFmtId="3" fontId="4" fillId="0" borderId="0" xfId="35" applyNumberFormat="1" applyFont="1" applyFill="1" applyBorder="1" applyAlignment="1">
      <alignment vertical="center" wrapText="1"/>
    </xf>
    <xf numFmtId="14" fontId="8" fillId="0" borderId="91" xfId="35" applyNumberFormat="1" applyFont="1" applyFill="1" applyBorder="1" applyAlignment="1">
      <alignment horizontal="right" vertical="center" wrapText="1"/>
    </xf>
    <xf numFmtId="171" fontId="8" fillId="0" borderId="24" xfId="8" applyNumberFormat="1" applyFont="1" applyFill="1" applyBorder="1" applyAlignment="1">
      <alignment vertical="center"/>
    </xf>
    <xf numFmtId="171" fontId="8" fillId="0" borderId="80" xfId="8" applyNumberFormat="1" applyFont="1" applyFill="1" applyBorder="1" applyAlignment="1">
      <alignment vertical="center"/>
    </xf>
    <xf numFmtId="171" fontId="8" fillId="0" borderId="77" xfId="8" applyNumberFormat="1" applyFont="1" applyFill="1" applyBorder="1" applyAlignment="1">
      <alignment vertical="center"/>
    </xf>
    <xf numFmtId="3" fontId="8" fillId="0" borderId="0" xfId="8" applyNumberFormat="1" applyFont="1" applyFill="1" applyBorder="1" applyAlignment="1">
      <alignment vertical="center" wrapText="1"/>
    </xf>
    <xf numFmtId="38" fontId="4" fillId="0" borderId="0" xfId="35" applyNumberFormat="1" applyFont="1" applyFill="1" applyBorder="1" applyAlignment="1">
      <alignment horizontal="right" vertical="center" wrapText="1"/>
    </xf>
    <xf numFmtId="0" fontId="8" fillId="0" borderId="112" xfId="35" applyNumberFormat="1" applyFont="1" applyFill="1" applyBorder="1" applyAlignment="1">
      <alignment horizontal="right" vertical="center" wrapText="1"/>
    </xf>
    <xf numFmtId="0" fontId="8" fillId="0" borderId="91" xfId="35" applyNumberFormat="1" applyFont="1" applyFill="1" applyBorder="1" applyAlignment="1">
      <alignment horizontal="right" vertical="center" wrapText="1"/>
    </xf>
    <xf numFmtId="171" fontId="41" fillId="0" borderId="20" xfId="8" applyNumberFormat="1" applyFont="1" applyFill="1" applyBorder="1" applyAlignment="1">
      <alignment horizontal="center" vertical="center" wrapText="1"/>
    </xf>
    <xf numFmtId="38" fontId="4" fillId="0" borderId="0" xfId="35" quotePrefix="1" applyNumberFormat="1" applyFont="1" applyFill="1" applyBorder="1" applyAlignment="1">
      <alignment horizontal="right" vertical="center" wrapText="1"/>
    </xf>
    <xf numFmtId="0" fontId="8" fillId="0" borderId="91" xfId="35" quotePrefix="1" applyNumberFormat="1" applyFont="1" applyFill="1" applyBorder="1" applyAlignment="1">
      <alignment horizontal="right" vertical="center" wrapText="1"/>
    </xf>
    <xf numFmtId="38" fontId="41" fillId="0" borderId="20" xfId="35" quotePrefix="1" applyNumberFormat="1" applyFont="1" applyFill="1" applyBorder="1" applyAlignment="1">
      <alignment vertical="center" wrapText="1"/>
    </xf>
    <xf numFmtId="0" fontId="41" fillId="0" borderId="20" xfId="35" applyNumberFormat="1" applyFont="1" applyFill="1" applyBorder="1" applyAlignment="1">
      <alignment vertical="center" wrapText="1"/>
    </xf>
    <xf numFmtId="171" fontId="41" fillId="0" borderId="20" xfId="8" applyNumberFormat="1" applyFont="1" applyFill="1" applyBorder="1" applyAlignment="1">
      <alignment vertical="center" wrapText="1"/>
    </xf>
    <xf numFmtId="171" fontId="122" fillId="0" borderId="0" xfId="8" applyNumberFormat="1" applyFont="1" applyFill="1" applyBorder="1" applyAlignment="1">
      <alignment vertical="center" wrapText="1"/>
    </xf>
    <xf numFmtId="3" fontId="41" fillId="0" borderId="20" xfId="35" applyNumberFormat="1" applyFont="1" applyFill="1" applyBorder="1" applyAlignment="1">
      <alignment vertical="center" wrapText="1"/>
    </xf>
    <xf numFmtId="0" fontId="8" fillId="0" borderId="7" xfId="35" applyNumberFormat="1" applyFont="1" applyFill="1" applyBorder="1" applyAlignment="1">
      <alignment vertical="center" wrapText="1"/>
    </xf>
    <xf numFmtId="0" fontId="8" fillId="0" borderId="68" xfId="35" applyNumberFormat="1" applyFont="1" applyFill="1" applyBorder="1" applyAlignment="1">
      <alignment horizontal="left" vertical="center" wrapText="1"/>
    </xf>
    <xf numFmtId="171" fontId="8" fillId="0" borderId="0" xfId="8" applyNumberFormat="1" applyFont="1" applyFill="1" applyBorder="1" applyAlignment="1">
      <alignment vertical="center" wrapText="1"/>
    </xf>
    <xf numFmtId="0" fontId="4" fillId="0" borderId="13" xfId="35" applyNumberFormat="1" applyFont="1" applyFill="1" applyBorder="1" applyAlignment="1">
      <alignment vertical="center" wrapText="1"/>
    </xf>
    <xf numFmtId="0" fontId="4" fillId="0" borderId="88" xfId="35" applyNumberFormat="1" applyFont="1" applyFill="1" applyBorder="1" applyAlignment="1">
      <alignment vertical="center" wrapText="1"/>
    </xf>
    <xf numFmtId="0" fontId="4" fillId="0" borderId="76" xfId="35" applyNumberFormat="1" applyFont="1" applyFill="1" applyBorder="1" applyAlignment="1">
      <alignment vertical="center" wrapText="1"/>
    </xf>
    <xf numFmtId="41" fontId="8" fillId="0" borderId="76" xfId="35" applyNumberFormat="1" applyFont="1" applyFill="1" applyBorder="1" applyAlignment="1">
      <alignment horizontal="right" vertical="center" wrapText="1"/>
    </xf>
    <xf numFmtId="3" fontId="8" fillId="0" borderId="0" xfId="35" applyNumberFormat="1" applyFont="1" applyFill="1" applyBorder="1" applyAlignment="1">
      <alignment horizontal="right" vertical="center" wrapText="1"/>
    </xf>
    <xf numFmtId="0" fontId="4" fillId="13" borderId="0" xfId="35" applyNumberFormat="1" applyFont="1" applyFill="1" applyAlignment="1">
      <alignment vertical="center"/>
    </xf>
    <xf numFmtId="171" fontId="8" fillId="0" borderId="0" xfId="8" applyNumberFormat="1" applyFont="1" applyFill="1" applyAlignment="1">
      <alignment horizontal="center" vertical="center" wrapText="1"/>
    </xf>
    <xf numFmtId="3" fontId="7" fillId="12" borderId="0" xfId="35" applyNumberFormat="1" applyFont="1" applyFill="1" applyBorder="1" applyAlignment="1">
      <alignment vertical="center" shrinkToFit="1"/>
    </xf>
    <xf numFmtId="41" fontId="4" fillId="0" borderId="68" xfId="35" applyNumberFormat="1" applyFont="1" applyFill="1" applyBorder="1" applyAlignment="1">
      <alignment horizontal="right" vertical="justify" wrapText="1"/>
    </xf>
    <xf numFmtId="41" fontId="8" fillId="0" borderId="115" xfId="35" applyNumberFormat="1" applyFont="1" applyFill="1" applyBorder="1" applyAlignment="1">
      <alignment horizontal="right" vertical="center" wrapText="1"/>
    </xf>
    <xf numFmtId="3" fontId="41" fillId="0" borderId="80" xfId="35" applyNumberFormat="1" applyFont="1" applyFill="1" applyBorder="1" applyAlignment="1">
      <alignment vertical="center"/>
    </xf>
    <xf numFmtId="37" fontId="4" fillId="0" borderId="0" xfId="35" applyNumberFormat="1" applyFont="1" applyFill="1" applyAlignment="1">
      <alignment horizontal="right" vertical="center" wrapText="1"/>
    </xf>
    <xf numFmtId="37" fontId="4" fillId="0" borderId="9" xfId="38" applyNumberFormat="1" applyFont="1" applyFill="1" applyBorder="1" applyAlignment="1">
      <alignment vertical="center" shrinkToFit="1"/>
    </xf>
    <xf numFmtId="37" fontId="4" fillId="0" borderId="68" xfId="38" applyNumberFormat="1" applyFont="1" applyFill="1" applyBorder="1" applyAlignment="1">
      <alignment vertical="center" shrinkToFit="1"/>
    </xf>
    <xf numFmtId="37" fontId="4" fillId="0" borderId="18" xfId="38" applyNumberFormat="1" applyFont="1" applyFill="1" applyBorder="1" applyAlignment="1">
      <alignment vertical="center" shrinkToFit="1"/>
    </xf>
    <xf numFmtId="0" fontId="8" fillId="0" borderId="98" xfId="35" applyNumberFormat="1" applyFont="1" applyFill="1" applyBorder="1" applyAlignment="1">
      <alignment horizontal="right" vertical="center" wrapText="1"/>
    </xf>
    <xf numFmtId="41" fontId="4" fillId="0" borderId="97" xfId="35" applyNumberFormat="1" applyFont="1" applyFill="1" applyBorder="1" applyAlignment="1">
      <alignment horizontal="right" vertical="justify" wrapText="1"/>
    </xf>
    <xf numFmtId="9" fontId="4" fillId="0" borderId="0" xfId="35" applyNumberFormat="1" applyFont="1" applyFill="1" applyBorder="1" applyAlignment="1">
      <alignment horizontal="right" vertical="center" wrapText="1"/>
    </xf>
    <xf numFmtId="41" fontId="7" fillId="0" borderId="0" xfId="35" applyNumberFormat="1" applyFont="1" applyFill="1" applyBorder="1" applyAlignment="1">
      <alignment horizontal="right" vertical="center" wrapText="1"/>
    </xf>
    <xf numFmtId="0" fontId="7" fillId="0" borderId="0" xfId="35" applyNumberFormat="1" applyFont="1" applyFill="1" applyBorder="1" applyAlignment="1">
      <alignment horizontal="right" vertical="center" wrapText="1"/>
    </xf>
    <xf numFmtId="3" fontId="4" fillId="0" borderId="97" xfId="35" applyNumberFormat="1" applyFont="1" applyFill="1" applyBorder="1" applyAlignment="1">
      <alignment vertical="center"/>
    </xf>
    <xf numFmtId="3" fontId="4" fillId="0" borderId="76" xfId="35" applyNumberFormat="1" applyFont="1" applyFill="1" applyBorder="1" applyAlignment="1">
      <alignment vertical="center"/>
    </xf>
    <xf numFmtId="0" fontId="8" fillId="0" borderId="0" xfId="0" quotePrefix="1" applyFont="1" applyAlignment="1">
      <alignment horizontal="center" vertical="center"/>
    </xf>
    <xf numFmtId="0" fontId="4" fillId="0" borderId="57" xfId="35" applyNumberFormat="1" applyFont="1" applyFill="1" applyBorder="1" applyAlignment="1">
      <alignment vertical="center"/>
    </xf>
    <xf numFmtId="41" fontId="4" fillId="0" borderId="110" xfId="35" applyNumberFormat="1" applyFont="1" applyFill="1" applyBorder="1" applyAlignment="1">
      <alignment horizontal="right" vertical="center" wrapText="1"/>
    </xf>
    <xf numFmtId="0" fontId="122" fillId="0" borderId="0" xfId="0" quotePrefix="1" applyFont="1" applyFill="1" applyAlignment="1">
      <alignment horizontal="left" vertical="center" wrapText="1"/>
    </xf>
    <xf numFmtId="171" fontId="8" fillId="0" borderId="0" xfId="8" applyNumberFormat="1" applyFont="1" applyFill="1" applyAlignment="1">
      <alignment horizontal="right" vertical="center"/>
    </xf>
    <xf numFmtId="171" fontId="8" fillId="0" borderId="114" xfId="8" quotePrefix="1" applyNumberFormat="1" applyFont="1" applyFill="1" applyBorder="1" applyAlignment="1">
      <alignment horizontal="center" vertical="center" wrapText="1"/>
    </xf>
    <xf numFmtId="0" fontId="8" fillId="0" borderId="0" xfId="0" applyFont="1" applyBorder="1" applyAlignment="1">
      <alignment horizontal="left" vertical="center" wrapText="1"/>
    </xf>
    <xf numFmtId="171" fontId="8" fillId="0" borderId="0" xfId="8" applyNumberFormat="1" applyFont="1" applyFill="1" applyAlignment="1">
      <alignment horizontal="right" vertical="center" wrapText="1" shrinkToFit="1"/>
    </xf>
    <xf numFmtId="0" fontId="8" fillId="0" borderId="0" xfId="35" applyNumberFormat="1" applyFont="1" applyFill="1" applyBorder="1" applyAlignment="1">
      <alignment horizontal="right" vertical="center"/>
    </xf>
    <xf numFmtId="0" fontId="8" fillId="0" borderId="0" xfId="35" applyNumberFormat="1" applyFont="1" applyFill="1" applyBorder="1" applyAlignment="1">
      <alignment horizontal="left" vertical="center" wrapText="1"/>
    </xf>
    <xf numFmtId="0" fontId="7" fillId="0" borderId="0" xfId="35" applyNumberFormat="1" applyFont="1" applyFill="1" applyAlignment="1">
      <alignment vertical="center" wrapText="1"/>
    </xf>
    <xf numFmtId="41" fontId="4" fillId="0" borderId="97" xfId="35" applyNumberFormat="1" applyFont="1" applyFill="1" applyBorder="1" applyAlignment="1">
      <alignment horizontal="right" vertical="justify"/>
    </xf>
    <xf numFmtId="171" fontId="4" fillId="0" borderId="0" xfId="8" applyNumberFormat="1" applyFont="1" applyFill="1" applyAlignment="1">
      <alignment horizontal="center" vertical="center" shrinkToFit="1"/>
    </xf>
    <xf numFmtId="171" fontId="4" fillId="0" borderId="96" xfId="8" applyNumberFormat="1" applyFont="1" applyFill="1" applyBorder="1" applyAlignment="1">
      <alignment horizontal="right" vertical="center" wrapText="1"/>
    </xf>
    <xf numFmtId="171" fontId="4" fillId="0" borderId="96" xfId="8" applyNumberFormat="1" applyFont="1" applyFill="1" applyBorder="1" applyAlignment="1">
      <alignment horizontal="right" vertical="center" wrapText="1" shrinkToFit="1"/>
    </xf>
    <xf numFmtId="171" fontId="8" fillId="0" borderId="68" xfId="8" applyNumberFormat="1" applyFont="1" applyFill="1" applyBorder="1" applyAlignment="1">
      <alignment horizontal="right" vertical="center" shrinkToFit="1"/>
    </xf>
    <xf numFmtId="14" fontId="8" fillId="0" borderId="0" xfId="35" applyNumberFormat="1" applyFont="1" applyFill="1" applyAlignment="1">
      <alignment horizontal="right" vertical="center" wrapText="1"/>
    </xf>
    <xf numFmtId="0" fontId="8" fillId="0" borderId="0" xfId="35" applyNumberFormat="1" applyFont="1" applyFill="1" applyAlignment="1">
      <alignment horizontal="right" vertical="center" wrapText="1"/>
    </xf>
    <xf numFmtId="0" fontId="8" fillId="0" borderId="97" xfId="35" applyNumberFormat="1" applyFont="1" applyFill="1" applyBorder="1" applyAlignment="1">
      <alignment horizontal="left" vertical="center" wrapText="1"/>
    </xf>
    <xf numFmtId="171" fontId="8" fillId="0" borderId="0" xfId="8" applyNumberFormat="1" applyFont="1" applyFill="1" applyAlignment="1">
      <alignment horizontal="right" vertical="center" wrapText="1"/>
    </xf>
    <xf numFmtId="3" fontId="41" fillId="0" borderId="80" xfId="35" applyNumberFormat="1" applyFont="1" applyFill="1" applyBorder="1" applyAlignment="1">
      <alignment vertical="center" wrapText="1"/>
    </xf>
    <xf numFmtId="171" fontId="8" fillId="0" borderId="68" xfId="8" applyNumberFormat="1" applyFont="1" applyFill="1" applyBorder="1" applyAlignment="1">
      <alignment horizontal="right" vertical="center" wrapText="1"/>
    </xf>
    <xf numFmtId="3" fontId="4" fillId="12" borderId="0" xfId="8" applyNumberFormat="1" applyFont="1" applyFill="1" applyBorder="1" applyAlignment="1">
      <alignment vertical="center" wrapText="1"/>
    </xf>
    <xf numFmtId="0" fontId="4" fillId="0" borderId="0" xfId="35" applyNumberFormat="1" applyFont="1" applyFill="1" applyBorder="1" applyAlignment="1">
      <alignment horizontal="justify" vertical="center" wrapText="1"/>
    </xf>
    <xf numFmtId="0" fontId="40" fillId="0" borderId="0" xfId="0" quotePrefix="1" applyFont="1" applyFill="1" applyAlignment="1">
      <alignment vertical="center" wrapText="1"/>
    </xf>
    <xf numFmtId="0" fontId="40" fillId="0" borderId="0" xfId="0" applyFont="1" applyFill="1" applyAlignment="1">
      <alignment vertical="center" wrapText="1"/>
    </xf>
    <xf numFmtId="0" fontId="4" fillId="12" borderId="0" xfId="35" quotePrefix="1" applyNumberFormat="1" applyFont="1" applyFill="1" applyAlignment="1">
      <alignment horizontal="justify" vertical="center" wrapText="1"/>
    </xf>
    <xf numFmtId="0" fontId="4" fillId="12" borderId="0" xfId="35" applyNumberFormat="1" applyFont="1" applyFill="1" applyAlignment="1">
      <alignment horizontal="justify" vertical="center" wrapText="1"/>
    </xf>
    <xf numFmtId="0" fontId="4" fillId="12" borderId="0" xfId="35" applyNumberFormat="1" applyFont="1" applyFill="1" applyBorder="1" applyAlignment="1">
      <alignment vertical="center" wrapText="1"/>
    </xf>
    <xf numFmtId="171" fontId="4" fillId="0" borderId="0" xfId="8" applyNumberFormat="1" applyFont="1" applyFill="1" applyAlignment="1">
      <alignment horizontal="right" vertical="center" wrapText="1" shrinkToFit="1"/>
    </xf>
    <xf numFmtId="3" fontId="4" fillId="0" borderId="0" xfId="35" applyNumberFormat="1" applyFont="1" applyFill="1" applyAlignment="1">
      <alignment vertical="top" wrapText="1"/>
    </xf>
    <xf numFmtId="0" fontId="10" fillId="0" borderId="0" xfId="35" applyNumberFormat="1" applyFont="1" applyFill="1" applyAlignment="1">
      <alignment horizontal="center" vertical="center"/>
    </xf>
    <xf numFmtId="3" fontId="8" fillId="0" borderId="0" xfId="35" applyNumberFormat="1" applyFont="1" applyFill="1" applyAlignment="1">
      <alignment vertical="center" wrapText="1"/>
    </xf>
    <xf numFmtId="0" fontId="71" fillId="0" borderId="0" xfId="35" applyNumberFormat="1" applyFont="1" applyFill="1" applyAlignment="1">
      <alignment horizontal="justify" vertical="center" wrapText="1"/>
    </xf>
    <xf numFmtId="0" fontId="8" fillId="0" borderId="0" xfId="0" applyFont="1" applyFill="1" applyAlignment="1">
      <alignment vertical="center"/>
    </xf>
    <xf numFmtId="14" fontId="8" fillId="0" borderId="97" xfId="35" applyNumberFormat="1" applyFont="1" applyFill="1" applyBorder="1" applyAlignment="1">
      <alignment horizontal="right" vertical="center" wrapText="1"/>
    </xf>
    <xf numFmtId="3" fontId="8" fillId="0" borderId="80" xfId="35" applyNumberFormat="1" applyFont="1" applyFill="1" applyBorder="1" applyAlignment="1">
      <alignment vertical="center"/>
    </xf>
    <xf numFmtId="171" fontId="7" fillId="0" borderId="0" xfId="8" applyNumberFormat="1" applyFont="1" applyFill="1" applyAlignment="1">
      <alignment horizontal="right" vertical="center"/>
    </xf>
    <xf numFmtId="171" fontId="4" fillId="0" borderId="96" xfId="8" applyNumberFormat="1" applyFont="1" applyFill="1" applyBorder="1" applyAlignment="1">
      <alignment horizontal="right" vertical="center"/>
    </xf>
    <xf numFmtId="3" fontId="8" fillId="0" borderId="0" xfId="35" applyNumberFormat="1" applyFont="1" applyFill="1" applyBorder="1" applyAlignment="1">
      <alignment horizontal="center" vertical="center" wrapText="1"/>
    </xf>
    <xf numFmtId="171" fontId="8" fillId="0" borderId="13" xfId="8" applyNumberFormat="1" applyFont="1" applyFill="1" applyBorder="1" applyAlignment="1">
      <alignment vertical="center" wrapText="1"/>
    </xf>
    <xf numFmtId="171" fontId="8" fillId="0" borderId="88" xfId="8" applyNumberFormat="1" applyFont="1" applyFill="1" applyBorder="1" applyAlignment="1">
      <alignment vertical="center" wrapText="1"/>
    </xf>
    <xf numFmtId="3" fontId="4" fillId="0" borderId="68" xfId="35" applyNumberFormat="1" applyFont="1" applyFill="1" applyBorder="1" applyAlignment="1">
      <alignment vertical="center" wrapText="1"/>
    </xf>
    <xf numFmtId="3" fontId="40" fillId="0" borderId="80" xfId="35" applyNumberFormat="1" applyFont="1" applyFill="1" applyBorder="1" applyAlignment="1">
      <alignment vertical="center"/>
    </xf>
    <xf numFmtId="171" fontId="41" fillId="0" borderId="80" xfId="8" applyNumberFormat="1" applyFont="1" applyFill="1" applyBorder="1" applyAlignment="1">
      <alignment vertical="center" wrapText="1"/>
    </xf>
    <xf numFmtId="14" fontId="8" fillId="0" borderId="0" xfId="35" applyNumberFormat="1" applyFont="1" applyFill="1" applyBorder="1" applyAlignment="1">
      <alignment horizontal="center" vertical="center" wrapText="1"/>
    </xf>
    <xf numFmtId="3" fontId="41" fillId="0" borderId="24" xfId="35" applyNumberFormat="1" applyFont="1" applyFill="1" applyBorder="1" applyAlignment="1">
      <alignment vertical="center" wrapText="1"/>
    </xf>
    <xf numFmtId="3" fontId="41" fillId="0" borderId="77" xfId="35" applyNumberFormat="1" applyFont="1" applyFill="1" applyBorder="1" applyAlignment="1">
      <alignment vertical="center" wrapText="1"/>
    </xf>
    <xf numFmtId="3" fontId="8" fillId="0" borderId="0" xfId="35" applyNumberFormat="1" applyFont="1" applyFill="1" applyAlignment="1">
      <alignment horizontal="right" vertical="center" wrapText="1"/>
    </xf>
    <xf numFmtId="0" fontId="8" fillId="0" borderId="0" xfId="35" applyNumberFormat="1" applyFont="1" applyFill="1" applyAlignment="1">
      <alignment horizontal="left" vertical="center"/>
    </xf>
    <xf numFmtId="3" fontId="8" fillId="0" borderId="80" xfId="35" applyNumberFormat="1" applyFont="1" applyFill="1" applyBorder="1" applyAlignment="1">
      <alignment horizontal="right" vertical="center"/>
    </xf>
    <xf numFmtId="38" fontId="4" fillId="0" borderId="8" xfId="35" applyNumberFormat="1" applyFont="1" applyFill="1" applyBorder="1" applyAlignment="1">
      <alignment horizontal="right" vertical="center" wrapText="1"/>
    </xf>
    <xf numFmtId="0" fontId="4" fillId="0" borderId="8" xfId="35" applyNumberFormat="1" applyFont="1" applyFill="1" applyBorder="1" applyAlignment="1">
      <alignment horizontal="right" vertical="center" wrapText="1"/>
    </xf>
    <xf numFmtId="0" fontId="4" fillId="0" borderId="68" xfId="35" applyNumberFormat="1" applyFont="1" applyFill="1" applyBorder="1" applyAlignment="1">
      <alignment horizontal="right" vertical="center" wrapText="1"/>
    </xf>
    <xf numFmtId="41" fontId="4" fillId="0" borderId="0" xfId="35" applyNumberFormat="1" applyFont="1" applyFill="1" applyBorder="1" applyAlignment="1">
      <alignment horizontal="right" vertical="justify"/>
    </xf>
    <xf numFmtId="3" fontId="4" fillId="0" borderId="97" xfId="35" applyNumberFormat="1" applyFont="1" applyFill="1" applyBorder="1" applyAlignment="1">
      <alignment horizontal="right" vertical="center"/>
    </xf>
    <xf numFmtId="3" fontId="4" fillId="0" borderId="68" xfId="35" applyNumberFormat="1" applyFont="1" applyFill="1" applyBorder="1" applyAlignment="1">
      <alignment horizontal="right" vertical="center"/>
    </xf>
    <xf numFmtId="41" fontId="4" fillId="0" borderId="76" xfId="35" applyNumberFormat="1" applyFont="1" applyFill="1" applyBorder="1" applyAlignment="1">
      <alignment vertical="center"/>
    </xf>
    <xf numFmtId="41" fontId="4" fillId="0" borderId="88" xfId="35" applyNumberFormat="1" applyFont="1" applyFill="1" applyBorder="1" applyAlignment="1">
      <alignment vertical="center"/>
    </xf>
    <xf numFmtId="3" fontId="4" fillId="0" borderId="0" xfId="35" applyNumberFormat="1" applyFont="1" applyFill="1" applyAlignment="1">
      <alignment vertical="top"/>
    </xf>
    <xf numFmtId="3" fontId="8" fillId="0" borderId="24" xfId="35" applyNumberFormat="1" applyFont="1" applyFill="1" applyBorder="1" applyAlignment="1">
      <alignment horizontal="right" vertical="center"/>
    </xf>
    <xf numFmtId="3" fontId="8" fillId="0" borderId="77" xfId="35" applyNumberFormat="1" applyFont="1" applyFill="1" applyBorder="1" applyAlignment="1">
      <alignment horizontal="right" vertical="center"/>
    </xf>
    <xf numFmtId="37" fontId="8" fillId="0" borderId="56" xfId="38" applyNumberFormat="1" applyFont="1" applyFill="1" applyBorder="1" applyAlignment="1">
      <alignment horizontal="right" vertical="center" shrinkToFit="1"/>
    </xf>
    <xf numFmtId="37" fontId="8" fillId="0" borderId="85" xfId="38" applyNumberFormat="1" applyFont="1" applyFill="1" applyBorder="1" applyAlignment="1">
      <alignment horizontal="right" vertical="center" shrinkToFit="1"/>
    </xf>
    <xf numFmtId="37" fontId="8" fillId="0" borderId="44" xfId="38" applyNumberFormat="1" applyFont="1" applyFill="1" applyBorder="1" applyAlignment="1">
      <alignment horizontal="right" vertical="center" shrinkToFit="1"/>
    </xf>
    <xf numFmtId="37" fontId="8" fillId="0" borderId="24" xfId="38" applyNumberFormat="1" applyFont="1" applyFill="1" applyBorder="1" applyAlignment="1">
      <alignment horizontal="right" vertical="center" shrinkToFit="1"/>
    </xf>
    <xf numFmtId="37" fontId="8" fillId="0" borderId="77" xfId="38" applyNumberFormat="1" applyFont="1" applyFill="1" applyBorder="1" applyAlignment="1">
      <alignment horizontal="right" vertical="center" shrinkToFit="1"/>
    </xf>
    <xf numFmtId="37" fontId="8" fillId="0" borderId="46" xfId="38" applyNumberFormat="1" applyFont="1" applyFill="1" applyBorder="1" applyAlignment="1">
      <alignment horizontal="right" vertical="center" shrinkToFit="1"/>
    </xf>
    <xf numFmtId="0" fontId="8" fillId="0" borderId="6" xfId="38" applyNumberFormat="1" applyFont="1" applyFill="1" applyBorder="1" applyAlignment="1">
      <alignment horizontal="center" vertical="center"/>
    </xf>
    <xf numFmtId="0" fontId="8" fillId="0" borderId="2" xfId="38" applyNumberFormat="1" applyFont="1" applyFill="1" applyBorder="1" applyAlignment="1">
      <alignment horizontal="center" vertical="center"/>
    </xf>
    <xf numFmtId="0" fontId="8" fillId="0" borderId="89" xfId="38" applyNumberFormat="1" applyFont="1" applyFill="1" applyBorder="1" applyAlignment="1">
      <alignment horizontal="center" vertical="center"/>
    </xf>
    <xf numFmtId="0" fontId="8" fillId="0" borderId="15" xfId="38" applyNumberFormat="1" applyFont="1" applyFill="1" applyBorder="1" applyAlignment="1">
      <alignment horizontal="center" vertical="center"/>
    </xf>
    <xf numFmtId="37" fontId="4" fillId="0" borderId="11" xfId="38" applyNumberFormat="1" applyFont="1" applyFill="1" applyBorder="1" applyAlignment="1">
      <alignment vertical="center"/>
    </xf>
    <xf numFmtId="37" fontId="4" fillId="0" borderId="0" xfId="38" applyNumberFormat="1" applyFont="1" applyFill="1" applyBorder="1" applyAlignment="1">
      <alignment vertical="center"/>
    </xf>
    <xf numFmtId="37" fontId="4" fillId="0" borderId="10" xfId="38" applyNumberFormat="1" applyFont="1" applyFill="1" applyBorder="1" applyAlignment="1">
      <alignment vertical="center"/>
    </xf>
    <xf numFmtId="38" fontId="4" fillId="0" borderId="0" xfId="38" applyNumberFormat="1" applyFont="1" applyFill="1" applyAlignment="1">
      <alignment horizontal="right" vertical="center" wrapText="1"/>
    </xf>
    <xf numFmtId="37" fontId="8" fillId="0" borderId="56" xfId="38" applyNumberFormat="1" applyFont="1" applyFill="1" applyBorder="1" applyAlignment="1">
      <alignment horizontal="right" vertical="center"/>
    </xf>
    <xf numFmtId="37" fontId="8" fillId="0" borderId="85" xfId="38" applyNumberFormat="1" applyFont="1" applyFill="1" applyBorder="1" applyAlignment="1">
      <alignment horizontal="right" vertical="center"/>
    </xf>
    <xf numFmtId="171" fontId="8" fillId="0" borderId="78" xfId="8" applyNumberFormat="1" applyFont="1" applyFill="1" applyBorder="1" applyAlignment="1">
      <alignment horizontal="right" vertical="center" shrinkToFit="1"/>
    </xf>
    <xf numFmtId="171" fontId="8" fillId="0" borderId="77" xfId="8" applyNumberFormat="1" applyFont="1" applyFill="1" applyBorder="1" applyAlignment="1">
      <alignment horizontal="right" vertical="center" shrinkToFit="1"/>
    </xf>
    <xf numFmtId="171" fontId="8" fillId="0" borderId="79" xfId="8" applyNumberFormat="1" applyFont="1" applyFill="1" applyBorder="1" applyAlignment="1">
      <alignment horizontal="right" vertical="center" shrinkToFit="1"/>
    </xf>
    <xf numFmtId="37" fontId="7" fillId="0" borderId="0" xfId="35" applyNumberFormat="1" applyFont="1" applyFill="1" applyAlignment="1">
      <alignment vertical="center"/>
    </xf>
    <xf numFmtId="41" fontId="75" fillId="0" borderId="0" xfId="35" applyNumberFormat="1" applyFont="1" applyFill="1" applyBorder="1" applyAlignment="1">
      <alignment horizontal="right" vertical="center" wrapText="1"/>
    </xf>
    <xf numFmtId="41" fontId="8" fillId="0" borderId="0" xfId="35" applyNumberFormat="1" applyFont="1" applyFill="1" applyAlignment="1">
      <alignment horizontal="right" vertical="center" wrapText="1"/>
    </xf>
    <xf numFmtId="3" fontId="4" fillId="0" borderId="68" xfId="35" applyNumberFormat="1" applyFont="1" applyFill="1" applyBorder="1" applyAlignment="1">
      <alignment horizontal="right" vertical="center" wrapText="1"/>
    </xf>
    <xf numFmtId="0" fontId="4" fillId="0" borderId="0" xfId="35" applyNumberFormat="1" applyFont="1" applyFill="1" applyAlignment="1">
      <alignment horizontal="right" vertical="center" wrapText="1"/>
    </xf>
    <xf numFmtId="0" fontId="4" fillId="0" borderId="0" xfId="38" applyNumberFormat="1" applyFont="1" applyFill="1" applyAlignment="1">
      <alignment horizontal="justify" vertical="center" wrapText="1"/>
    </xf>
    <xf numFmtId="38" fontId="4" fillId="0" borderId="0" xfId="35" quotePrefix="1" applyNumberFormat="1" applyFont="1" applyFill="1" applyBorder="1" applyAlignment="1">
      <alignment vertical="center" wrapText="1"/>
    </xf>
    <xf numFmtId="37" fontId="8" fillId="0" borderId="0" xfId="35" applyNumberFormat="1" applyFont="1" applyFill="1" applyBorder="1" applyAlignment="1">
      <alignment horizontal="right" vertical="center" wrapText="1"/>
    </xf>
    <xf numFmtId="10" fontId="4" fillId="0" borderId="0" xfId="35" applyNumberFormat="1" applyFont="1" applyFill="1" applyBorder="1" applyAlignment="1">
      <alignment vertical="center"/>
    </xf>
    <xf numFmtId="41" fontId="119" fillId="0" borderId="22" xfId="0" applyNumberFormat="1" applyFont="1" applyFill="1" applyBorder="1" applyAlignment="1">
      <alignment vertical="center"/>
    </xf>
    <xf numFmtId="41" fontId="8" fillId="0" borderId="116" xfId="35" applyNumberFormat="1" applyFont="1" applyFill="1" applyBorder="1" applyAlignment="1">
      <alignment horizontal="right" vertical="center" wrapText="1"/>
    </xf>
    <xf numFmtId="3" fontId="8" fillId="0" borderId="116" xfId="35" applyNumberFormat="1" applyFont="1" applyFill="1" applyBorder="1" applyAlignment="1">
      <alignment horizontal="right" vertical="center" wrapText="1"/>
    </xf>
    <xf numFmtId="37" fontId="4" fillId="0" borderId="13" xfId="35" applyNumberFormat="1" applyFont="1" applyFill="1" applyBorder="1" applyAlignment="1">
      <alignment vertical="center"/>
    </xf>
    <xf numFmtId="41" fontId="4" fillId="0" borderId="13" xfId="35" applyNumberFormat="1" applyFont="1" applyFill="1" applyBorder="1" applyAlignment="1">
      <alignment vertical="center"/>
    </xf>
    <xf numFmtId="0" fontId="119" fillId="0" borderId="84" xfId="0" applyFont="1" applyFill="1" applyBorder="1" applyAlignment="1">
      <alignment vertical="center"/>
    </xf>
    <xf numFmtId="0" fontId="118" fillId="0" borderId="21" xfId="39" applyNumberFormat="1" applyFont="1" applyFill="1" applyBorder="1" applyAlignment="1">
      <alignment vertical="center"/>
    </xf>
    <xf numFmtId="0" fontId="118" fillId="0" borderId="87" xfId="39" applyNumberFormat="1" applyFont="1" applyFill="1" applyBorder="1" applyAlignment="1">
      <alignment vertical="center"/>
    </xf>
    <xf numFmtId="0" fontId="118" fillId="0" borderId="16" xfId="39" applyNumberFormat="1" applyFont="1" applyFill="1" applyBorder="1" applyAlignment="1">
      <alignment vertical="center"/>
    </xf>
    <xf numFmtId="3" fontId="40" fillId="0" borderId="9" xfId="38" applyNumberFormat="1" applyFont="1" applyFill="1" applyBorder="1" applyAlignment="1">
      <alignment vertical="center"/>
    </xf>
    <xf numFmtId="3" fontId="40" fillId="0" borderId="68" xfId="38" applyNumberFormat="1" applyFont="1" applyFill="1" applyBorder="1" applyAlignment="1">
      <alignment vertical="center"/>
    </xf>
    <xf numFmtId="3" fontId="40" fillId="0" borderId="18" xfId="38" applyNumberFormat="1" applyFont="1" applyFill="1" applyBorder="1" applyAlignment="1">
      <alignment vertical="center"/>
    </xf>
    <xf numFmtId="41" fontId="40" fillId="0" borderId="9" xfId="38" applyNumberFormat="1" applyFont="1" applyFill="1" applyBorder="1" applyAlignment="1">
      <alignment vertical="center"/>
    </xf>
    <xf numFmtId="41" fontId="40" fillId="0" borderId="68" xfId="38" applyNumberFormat="1" applyFont="1" applyFill="1" applyBorder="1" applyAlignment="1">
      <alignment vertical="center"/>
    </xf>
    <xf numFmtId="41" fontId="40" fillId="0" borderId="18" xfId="38" applyNumberFormat="1" applyFont="1" applyFill="1" applyBorder="1" applyAlignment="1">
      <alignment vertical="center"/>
    </xf>
    <xf numFmtId="3" fontId="9" fillId="0" borderId="0" xfId="38" applyNumberFormat="1" applyFont="1" applyFill="1" applyAlignment="1">
      <alignment vertical="center" shrinkToFit="1"/>
    </xf>
    <xf numFmtId="3" fontId="9" fillId="0" borderId="0" xfId="35" applyNumberFormat="1" applyFont="1" applyFill="1" applyAlignment="1">
      <alignment vertical="center" shrinkToFit="1"/>
    </xf>
    <xf numFmtId="3" fontId="40" fillId="0" borderId="92" xfId="38" applyNumberFormat="1" applyFont="1" applyFill="1" applyBorder="1" applyAlignment="1">
      <alignment vertical="center"/>
    </xf>
    <xf numFmtId="3" fontId="40" fillId="0" borderId="90" xfId="38" applyNumberFormat="1" applyFont="1" applyFill="1" applyBorder="1" applyAlignment="1">
      <alignment vertical="center"/>
    </xf>
    <xf numFmtId="3" fontId="40" fillId="0" borderId="93" xfId="38" applyNumberFormat="1" applyFont="1" applyFill="1" applyBorder="1" applyAlignment="1">
      <alignment vertical="center"/>
    </xf>
    <xf numFmtId="0" fontId="140" fillId="0" borderId="21" xfId="39" applyNumberFormat="1" applyFont="1" applyFill="1" applyBorder="1" applyAlignment="1">
      <alignment vertical="center"/>
    </xf>
    <xf numFmtId="0" fontId="140" fillId="0" borderId="87" xfId="39" applyNumberFormat="1" applyFont="1" applyFill="1" applyBorder="1" applyAlignment="1">
      <alignment vertical="center"/>
    </xf>
    <xf numFmtId="3" fontId="19" fillId="0" borderId="0" xfId="38" applyNumberFormat="1" applyFont="1" applyFill="1" applyAlignment="1">
      <alignment vertical="center" shrinkToFit="1"/>
    </xf>
    <xf numFmtId="3" fontId="20" fillId="0" borderId="0" xfId="35" applyNumberFormat="1" applyFont="1" applyFill="1" applyAlignment="1">
      <alignment vertical="center" shrinkToFit="1"/>
    </xf>
    <xf numFmtId="3" fontId="40" fillId="0" borderId="11" xfId="38" applyNumberFormat="1" applyFont="1" applyFill="1" applyBorder="1" applyAlignment="1">
      <alignment vertical="center"/>
    </xf>
    <xf numFmtId="3" fontId="40" fillId="0" borderId="0" xfId="38" applyNumberFormat="1" applyFont="1" applyFill="1" applyBorder="1" applyAlignment="1">
      <alignment vertical="center"/>
    </xf>
    <xf numFmtId="3" fontId="40" fillId="0" borderId="10" xfId="38" applyNumberFormat="1" applyFont="1" applyFill="1" applyBorder="1" applyAlignment="1">
      <alignment vertical="center"/>
    </xf>
    <xf numFmtId="41" fontId="40" fillId="0" borderId="11" xfId="38" applyNumberFormat="1" applyFont="1" applyFill="1" applyBorder="1" applyAlignment="1">
      <alignment vertical="center"/>
    </xf>
    <xf numFmtId="41" fontId="40" fillId="0" borderId="0" xfId="38" applyNumberFormat="1" applyFont="1" applyFill="1" applyBorder="1" applyAlignment="1">
      <alignment vertical="center"/>
    </xf>
    <xf numFmtId="41" fontId="40" fillId="0" borderId="10" xfId="38" applyNumberFormat="1" applyFont="1" applyFill="1" applyBorder="1" applyAlignment="1">
      <alignment vertical="center"/>
    </xf>
    <xf numFmtId="3" fontId="142" fillId="0" borderId="11" xfId="0" applyNumberFormat="1" applyFont="1" applyFill="1" applyBorder="1" applyAlignment="1">
      <alignment vertical="center"/>
    </xf>
    <xf numFmtId="3" fontId="142" fillId="0" borderId="0" xfId="0" applyNumberFormat="1" applyFont="1" applyFill="1" applyBorder="1" applyAlignment="1">
      <alignment vertical="center"/>
    </xf>
    <xf numFmtId="3" fontId="142" fillId="0" borderId="10" xfId="0" applyNumberFormat="1" applyFont="1" applyFill="1" applyBorder="1" applyAlignment="1">
      <alignment vertical="center"/>
    </xf>
    <xf numFmtId="0" fontId="40" fillId="0" borderId="11" xfId="0" applyFont="1" applyFill="1" applyBorder="1" applyAlignment="1">
      <alignment vertical="center"/>
    </xf>
    <xf numFmtId="0" fontId="40" fillId="0" borderId="0" xfId="0" applyFont="1" applyFill="1" applyBorder="1" applyAlignment="1">
      <alignment vertical="center"/>
    </xf>
    <xf numFmtId="0" fontId="40" fillId="0" borderId="10" xfId="0" applyFont="1" applyFill="1" applyBorder="1" applyAlignment="1">
      <alignment vertical="center"/>
    </xf>
    <xf numFmtId="0" fontId="40" fillId="0" borderId="22" xfId="39" applyNumberFormat="1" applyFont="1" applyFill="1" applyBorder="1" applyAlignment="1">
      <alignment vertical="center"/>
    </xf>
    <xf numFmtId="0" fontId="141" fillId="0" borderId="16" xfId="39" applyNumberFormat="1" applyFont="1" applyFill="1" applyBorder="1" applyAlignment="1">
      <alignment vertical="center"/>
    </xf>
    <xf numFmtId="0" fontId="142" fillId="0" borderId="16" xfId="35" applyNumberFormat="1" applyFont="1" applyFill="1" applyBorder="1" applyAlignment="1">
      <alignment vertical="center"/>
    </xf>
    <xf numFmtId="0" fontId="10" fillId="0" borderId="2" xfId="38" applyNumberFormat="1" applyFont="1" applyFill="1" applyBorder="1" applyAlignment="1">
      <alignment vertical="center" shrinkToFit="1"/>
    </xf>
    <xf numFmtId="0" fontId="10" fillId="0" borderId="2" xfId="35" applyNumberFormat="1" applyFont="1" applyFill="1" applyBorder="1" applyAlignment="1">
      <alignment vertical="center" shrinkToFit="1"/>
    </xf>
    <xf numFmtId="3" fontId="40" fillId="0" borderId="21" xfId="38" applyNumberFormat="1" applyFont="1" applyFill="1" applyBorder="1" applyAlignment="1">
      <alignment vertical="center"/>
    </xf>
    <xf numFmtId="3" fontId="40" fillId="0" borderId="87" xfId="38" applyNumberFormat="1" applyFont="1" applyFill="1" applyBorder="1" applyAlignment="1">
      <alignment vertical="center"/>
    </xf>
    <xf numFmtId="0" fontId="40" fillId="0" borderId="92" xfId="0" applyFont="1" applyFill="1" applyBorder="1" applyAlignment="1">
      <alignment vertical="center"/>
    </xf>
    <xf numFmtId="0" fontId="40" fillId="0" borderId="90" xfId="0" applyFont="1" applyFill="1" applyBorder="1" applyAlignment="1">
      <alignment vertical="center"/>
    </xf>
    <xf numFmtId="0" fontId="40" fillId="0" borderId="93" xfId="0" applyFont="1" applyFill="1" applyBorder="1" applyAlignment="1">
      <alignment vertical="center"/>
    </xf>
    <xf numFmtId="3" fontId="41" fillId="0" borderId="4" xfId="0" applyNumberFormat="1" applyFont="1" applyFill="1" applyBorder="1" applyAlignment="1">
      <alignment horizontal="right" vertical="center"/>
    </xf>
    <xf numFmtId="3" fontId="41" fillId="0" borderId="86" xfId="0" applyNumberFormat="1" applyFont="1" applyFill="1" applyBorder="1" applyAlignment="1">
      <alignment horizontal="right" vertical="center"/>
    </xf>
    <xf numFmtId="3" fontId="144" fillId="0" borderId="4" xfId="35" applyNumberFormat="1" applyFont="1" applyFill="1" applyBorder="1" applyAlignment="1">
      <alignment horizontal="right" vertical="center"/>
    </xf>
    <xf numFmtId="3" fontId="144" fillId="0" borderId="86" xfId="35" applyNumberFormat="1" applyFont="1" applyFill="1" applyBorder="1" applyAlignment="1">
      <alignment horizontal="right" vertical="center"/>
    </xf>
    <xf numFmtId="3" fontId="41" fillId="0" borderId="72" xfId="0" applyNumberFormat="1" applyFont="1" applyFill="1" applyBorder="1" applyAlignment="1">
      <alignment horizontal="right" vertical="center"/>
    </xf>
    <xf numFmtId="3" fontId="41" fillId="0" borderId="91" xfId="0" applyNumberFormat="1" applyFont="1" applyFill="1" applyBorder="1" applyAlignment="1">
      <alignment horizontal="right" vertical="center"/>
    </xf>
    <xf numFmtId="3" fontId="41" fillId="0" borderId="74" xfId="0" applyNumberFormat="1" applyFont="1" applyFill="1" applyBorder="1" applyAlignment="1">
      <alignment horizontal="right" vertical="center"/>
    </xf>
    <xf numFmtId="0" fontId="142" fillId="0" borderId="11" xfId="0" applyFont="1" applyFill="1" applyBorder="1" applyAlignment="1">
      <alignment vertical="center"/>
    </xf>
    <xf numFmtId="0" fontId="142" fillId="0" borderId="0" xfId="0" applyFont="1" applyFill="1" applyBorder="1" applyAlignment="1">
      <alignment vertical="center"/>
    </xf>
    <xf numFmtId="0" fontId="142" fillId="0" borderId="10" xfId="0" applyFont="1" applyFill="1" applyBorder="1" applyAlignment="1">
      <alignment vertical="center"/>
    </xf>
    <xf numFmtId="0" fontId="40" fillId="0" borderId="16" xfId="39" applyNumberFormat="1" applyFont="1" applyFill="1" applyBorder="1" applyAlignment="1">
      <alignment vertical="center"/>
    </xf>
    <xf numFmtId="41" fontId="40" fillId="0" borderId="16" xfId="38" applyNumberFormat="1" applyFont="1" applyFill="1" applyBorder="1" applyAlignment="1">
      <alignment vertical="center"/>
    </xf>
    <xf numFmtId="0" fontId="40" fillId="0" borderId="21" xfId="39" applyNumberFormat="1" applyFont="1" applyFill="1" applyBorder="1" applyAlignment="1">
      <alignment vertical="center"/>
    </xf>
    <xf numFmtId="0" fontId="40" fillId="0" borderId="87" xfId="39" applyNumberFormat="1" applyFont="1" applyFill="1" applyBorder="1" applyAlignment="1">
      <alignment vertical="center"/>
    </xf>
    <xf numFmtId="3" fontId="19" fillId="0" borderId="0" xfId="35" applyNumberFormat="1" applyFont="1" applyFill="1" applyAlignment="1">
      <alignment vertical="center" shrinkToFit="1"/>
    </xf>
    <xf numFmtId="3" fontId="142" fillId="0" borderId="11" xfId="38" applyNumberFormat="1" applyFont="1" applyFill="1" applyBorder="1" applyAlignment="1">
      <alignment vertical="center"/>
    </xf>
    <xf numFmtId="3" fontId="142" fillId="0" borderId="0" xfId="38" applyNumberFormat="1" applyFont="1" applyFill="1" applyBorder="1" applyAlignment="1">
      <alignment vertical="center"/>
    </xf>
    <xf numFmtId="3" fontId="142" fillId="0" borderId="10" xfId="38" applyNumberFormat="1" applyFont="1" applyFill="1" applyBorder="1" applyAlignment="1">
      <alignment vertical="center"/>
    </xf>
    <xf numFmtId="0" fontId="140" fillId="0" borderId="22" xfId="39" applyNumberFormat="1" applyFont="1" applyFill="1" applyBorder="1" applyAlignment="1">
      <alignment vertical="center"/>
    </xf>
    <xf numFmtId="3" fontId="40" fillId="0" borderId="22" xfId="38" applyNumberFormat="1" applyFont="1" applyFill="1" applyBorder="1" applyAlignment="1">
      <alignment vertical="center"/>
    </xf>
    <xf numFmtId="41" fontId="143" fillId="0" borderId="9" xfId="38" applyNumberFormat="1" applyFont="1" applyFill="1" applyBorder="1" applyAlignment="1">
      <alignment vertical="center"/>
    </xf>
    <xf numFmtId="41" fontId="143" fillId="0" borderId="68" xfId="38" applyNumberFormat="1" applyFont="1" applyFill="1" applyBorder="1" applyAlignment="1">
      <alignment vertical="center"/>
    </xf>
    <xf numFmtId="41" fontId="143" fillId="0" borderId="18" xfId="38" applyNumberFormat="1" applyFont="1" applyFill="1" applyBorder="1" applyAlignment="1">
      <alignment vertical="center"/>
    </xf>
    <xf numFmtId="41" fontId="142" fillId="0" borderId="16" xfId="38" applyNumberFormat="1" applyFont="1" applyFill="1" applyBorder="1" applyAlignment="1">
      <alignment vertical="center"/>
    </xf>
    <xf numFmtId="37" fontId="122" fillId="0" borderId="0" xfId="35" applyNumberFormat="1" applyFont="1" applyFill="1" applyBorder="1" applyAlignment="1">
      <alignment horizontal="right" vertical="center"/>
    </xf>
    <xf numFmtId="0" fontId="140" fillId="0" borderId="16" xfId="39" applyNumberFormat="1" applyFont="1" applyFill="1" applyBorder="1" applyAlignment="1">
      <alignment vertical="center"/>
    </xf>
    <xf numFmtId="3" fontId="9" fillId="0" borderId="0" xfId="38" applyNumberFormat="1" applyFont="1" applyFill="1" applyBorder="1" applyAlignment="1">
      <alignment vertical="center" shrinkToFit="1"/>
    </xf>
    <xf numFmtId="0" fontId="9" fillId="0" borderId="2" xfId="38" applyNumberFormat="1" applyFont="1" applyFill="1" applyBorder="1" applyAlignment="1">
      <alignment vertical="center" shrinkToFit="1"/>
    </xf>
    <xf numFmtId="0" fontId="9" fillId="0" borderId="2" xfId="35" applyNumberFormat="1" applyFont="1" applyFill="1" applyBorder="1" applyAlignment="1">
      <alignment vertical="center" shrinkToFit="1"/>
    </xf>
    <xf numFmtId="3" fontId="4" fillId="0" borderId="22" xfId="38" applyNumberFormat="1" applyFont="1" applyFill="1" applyBorder="1" applyAlignment="1">
      <alignment horizontal="right" vertical="center" wrapText="1"/>
    </xf>
    <xf numFmtId="3" fontId="4" fillId="0" borderId="22" xfId="38" applyNumberFormat="1" applyFont="1" applyFill="1" applyBorder="1" applyAlignment="1">
      <alignment vertical="center"/>
    </xf>
    <xf numFmtId="3" fontId="4" fillId="0" borderId="9" xfId="38" applyNumberFormat="1" applyFont="1" applyFill="1" applyBorder="1" applyAlignment="1">
      <alignment vertical="center"/>
    </xf>
    <xf numFmtId="3" fontId="4" fillId="0" borderId="68" xfId="38" applyNumberFormat="1" applyFont="1" applyFill="1" applyBorder="1" applyAlignment="1">
      <alignment vertical="center"/>
    </xf>
    <xf numFmtId="3" fontId="4" fillId="0" borderId="18" xfId="38" applyNumberFormat="1" applyFont="1" applyFill="1" applyBorder="1" applyAlignment="1">
      <alignment vertical="center"/>
    </xf>
    <xf numFmtId="0" fontId="4" fillId="0" borderId="108" xfId="0" applyFont="1" applyFill="1" applyBorder="1" applyAlignment="1">
      <alignment vertical="center"/>
    </xf>
    <xf numFmtId="0" fontId="4" fillId="0" borderId="112" xfId="0" applyFont="1" applyFill="1" applyBorder="1" applyAlignment="1">
      <alignment vertical="center"/>
    </xf>
    <xf numFmtId="0" fontId="4" fillId="0" borderId="107" xfId="0" applyFont="1" applyFill="1" applyBorder="1" applyAlignment="1">
      <alignment vertical="center"/>
    </xf>
    <xf numFmtId="3" fontId="4" fillId="0" borderId="109" xfId="38" applyNumberFormat="1" applyFont="1" applyFill="1" applyBorder="1" applyAlignment="1">
      <alignment vertical="center"/>
    </xf>
    <xf numFmtId="3" fontId="4" fillId="0" borderId="110" xfId="38" applyNumberFormat="1" applyFont="1" applyFill="1" applyBorder="1" applyAlignment="1">
      <alignment vertical="center"/>
    </xf>
    <xf numFmtId="3" fontId="4" fillId="0" borderId="111" xfId="38" applyNumberFormat="1" applyFont="1" applyFill="1" applyBorder="1" applyAlignment="1">
      <alignment vertical="center"/>
    </xf>
    <xf numFmtId="3" fontId="4" fillId="0" borderId="4" xfId="38" applyNumberFormat="1" applyFont="1" applyFill="1" applyBorder="1" applyAlignment="1">
      <alignment horizontal="right" vertical="center" wrapText="1"/>
    </xf>
    <xf numFmtId="3" fontId="4" fillId="0" borderId="86" xfId="38" applyNumberFormat="1" applyFont="1" applyFill="1" applyBorder="1" applyAlignment="1">
      <alignment horizontal="right" vertical="center" wrapText="1"/>
    </xf>
    <xf numFmtId="41" fontId="4" fillId="0" borderId="22" xfId="0" applyNumberFormat="1" applyFont="1" applyFill="1" applyBorder="1" applyAlignment="1">
      <alignment horizontal="right" vertical="center" wrapText="1"/>
    </xf>
    <xf numFmtId="0" fontId="4" fillId="0" borderId="13" xfId="38" applyNumberFormat="1" applyFont="1" applyFill="1" applyBorder="1" applyAlignment="1">
      <alignment horizontal="center" vertical="center"/>
    </xf>
    <xf numFmtId="0" fontId="4" fillId="0" borderId="8" xfId="35" applyNumberFormat="1" applyFont="1" applyFill="1" applyBorder="1" applyAlignment="1">
      <alignment horizontal="center" vertical="center"/>
    </xf>
    <xf numFmtId="0" fontId="8" fillId="0" borderId="14" xfId="35" applyNumberFormat="1" applyFont="1" applyFill="1" applyBorder="1" applyAlignment="1">
      <alignment horizontal="center" vertical="center"/>
    </xf>
    <xf numFmtId="0" fontId="8" fillId="0" borderId="12" xfId="35" applyNumberFormat="1" applyFont="1" applyFill="1" applyBorder="1" applyAlignment="1">
      <alignment horizontal="center" vertical="center"/>
    </xf>
    <xf numFmtId="0" fontId="8" fillId="0" borderId="9" xfId="35" applyNumberFormat="1" applyFont="1" applyFill="1" applyBorder="1" applyAlignment="1">
      <alignment horizontal="center" vertical="center"/>
    </xf>
    <xf numFmtId="0" fontId="8" fillId="0" borderId="8" xfId="35" applyNumberFormat="1" applyFont="1" applyFill="1" applyBorder="1" applyAlignment="1">
      <alignment horizontal="center" vertical="center"/>
    </xf>
    <xf numFmtId="0" fontId="8" fillId="0" borderId="18" xfId="35" applyNumberFormat="1" applyFont="1" applyFill="1" applyBorder="1" applyAlignment="1">
      <alignment horizontal="center" vertical="center"/>
    </xf>
    <xf numFmtId="0" fontId="4" fillId="0" borderId="8" xfId="38" applyNumberFormat="1" applyFont="1" applyFill="1" applyBorder="1" applyAlignment="1">
      <alignment horizontal="center" vertical="center"/>
    </xf>
    <xf numFmtId="3" fontId="7" fillId="0" borderId="16" xfId="38" applyNumberFormat="1" applyFont="1" applyFill="1" applyBorder="1" applyAlignment="1">
      <alignment horizontal="right" vertical="center" wrapText="1"/>
    </xf>
    <xf numFmtId="3" fontId="7" fillId="0" borderId="16" xfId="38" applyNumberFormat="1" applyFont="1" applyFill="1" applyBorder="1" applyAlignment="1">
      <alignment vertical="center"/>
    </xf>
    <xf numFmtId="3" fontId="7" fillId="0" borderId="113" xfId="38" applyNumberFormat="1" applyFont="1" applyFill="1" applyBorder="1" applyAlignment="1">
      <alignment vertical="center"/>
    </xf>
    <xf numFmtId="3" fontId="7" fillId="0" borderId="0" xfId="38" applyNumberFormat="1" applyFont="1" applyFill="1" applyBorder="1" applyAlignment="1">
      <alignment vertical="center"/>
    </xf>
    <xf numFmtId="3" fontId="7" fillId="0" borderId="10" xfId="38" applyNumberFormat="1" applyFont="1" applyFill="1" applyBorder="1" applyAlignment="1">
      <alignment vertical="center"/>
    </xf>
    <xf numFmtId="41" fontId="4" fillId="0" borderId="16" xfId="38" applyNumberFormat="1" applyFont="1" applyFill="1" applyBorder="1" applyAlignment="1">
      <alignment vertical="center"/>
    </xf>
    <xf numFmtId="41" fontId="4" fillId="0" borderId="113" xfId="38" applyNumberFormat="1" applyFont="1" applyFill="1" applyBorder="1" applyAlignment="1">
      <alignment vertical="center"/>
    </xf>
    <xf numFmtId="41" fontId="4" fillId="0" borderId="0" xfId="38" applyNumberFormat="1" applyFont="1" applyFill="1" applyBorder="1" applyAlignment="1">
      <alignment vertical="center"/>
    </xf>
    <xf numFmtId="41" fontId="4" fillId="0" borderId="10" xfId="38" applyNumberFormat="1" applyFont="1" applyFill="1" applyBorder="1" applyAlignment="1">
      <alignment vertical="center"/>
    </xf>
    <xf numFmtId="0" fontId="4" fillId="0" borderId="16" xfId="39" applyNumberFormat="1" applyFont="1" applyFill="1" applyBorder="1" applyAlignment="1">
      <alignment vertical="center"/>
    </xf>
    <xf numFmtId="3" fontId="4" fillId="0" borderId="16" xfId="38" applyNumberFormat="1" applyFont="1" applyFill="1" applyBorder="1" applyAlignment="1">
      <alignment vertical="center"/>
    </xf>
    <xf numFmtId="0" fontId="45" fillId="0" borderId="16" xfId="39" applyNumberFormat="1" applyFont="1" applyFill="1" applyBorder="1" applyAlignment="1">
      <alignment vertical="center"/>
    </xf>
    <xf numFmtId="0" fontId="7" fillId="0" borderId="113"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3" fontId="4" fillId="0" borderId="113" xfId="38" applyNumberFormat="1" applyFont="1" applyFill="1" applyBorder="1" applyAlignment="1">
      <alignment vertical="center"/>
    </xf>
    <xf numFmtId="3" fontId="4" fillId="0" borderId="0" xfId="38" applyNumberFormat="1" applyFont="1" applyFill="1" applyBorder="1" applyAlignment="1">
      <alignment vertical="center"/>
    </xf>
    <xf numFmtId="3" fontId="4" fillId="0" borderId="10" xfId="38" applyNumberFormat="1" applyFont="1" applyFill="1" applyBorder="1" applyAlignment="1">
      <alignment vertical="center"/>
    </xf>
    <xf numFmtId="0" fontId="15" fillId="0" borderId="4" xfId="39" applyNumberFormat="1" applyFont="1" applyFill="1" applyBorder="1" applyAlignment="1">
      <alignment vertical="center" wrapText="1"/>
    </xf>
    <xf numFmtId="0" fontId="15" fillId="0" borderId="86" xfId="39" applyNumberFormat="1" applyFont="1" applyFill="1" applyBorder="1" applyAlignment="1">
      <alignment vertical="center" wrapText="1"/>
    </xf>
    <xf numFmtId="3" fontId="8" fillId="0" borderId="4" xfId="38" applyNumberFormat="1" applyFont="1" applyFill="1" applyBorder="1" applyAlignment="1">
      <alignment horizontal="right" vertical="center"/>
    </xf>
    <xf numFmtId="3" fontId="8" fillId="0" borderId="86" xfId="38" applyNumberFormat="1" applyFont="1" applyFill="1" applyBorder="1" applyAlignment="1">
      <alignment horizontal="right" vertical="center"/>
    </xf>
    <xf numFmtId="3" fontId="8" fillId="0" borderId="4" xfId="0" applyNumberFormat="1" applyFont="1" applyFill="1" applyBorder="1" applyAlignment="1">
      <alignment horizontal="right" vertical="center"/>
    </xf>
    <xf numFmtId="3" fontId="8" fillId="0" borderId="86" xfId="0" applyNumberFormat="1" applyFont="1" applyFill="1" applyBorder="1" applyAlignment="1">
      <alignment horizontal="right" vertical="center"/>
    </xf>
    <xf numFmtId="0" fontId="13" fillId="0" borderId="22" xfId="39" applyNumberFormat="1" applyFont="1" applyFill="1" applyBorder="1" applyAlignment="1">
      <alignment vertical="center"/>
    </xf>
    <xf numFmtId="0" fontId="4" fillId="0" borderId="109" xfId="0" applyFont="1" applyFill="1" applyBorder="1" applyAlignment="1">
      <alignment vertical="center"/>
    </xf>
    <xf numFmtId="0" fontId="4" fillId="0" borderId="110" xfId="0" applyFont="1" applyFill="1" applyBorder="1" applyAlignment="1">
      <alignment vertical="center"/>
    </xf>
    <xf numFmtId="0" fontId="4" fillId="0" borderId="111" xfId="0" applyFont="1" applyFill="1" applyBorder="1" applyAlignment="1">
      <alignment vertical="center"/>
    </xf>
    <xf numFmtId="3" fontId="22" fillId="0" borderId="4" xfId="35" applyNumberFormat="1" applyFont="1" applyFill="1" applyBorder="1" applyAlignment="1">
      <alignment horizontal="right" vertical="center" wrapText="1"/>
    </xf>
    <xf numFmtId="3" fontId="22" fillId="0" borderId="86" xfId="35" applyNumberFormat="1" applyFont="1" applyFill="1" applyBorder="1" applyAlignment="1">
      <alignment horizontal="right" vertical="center" wrapText="1"/>
    </xf>
    <xf numFmtId="0" fontId="45" fillId="0" borderId="16" xfId="39" applyNumberFormat="1" applyFont="1" applyFill="1" applyBorder="1" applyAlignment="1">
      <alignment vertical="center" wrapText="1"/>
    </xf>
    <xf numFmtId="41" fontId="7" fillId="0" borderId="16" xfId="38" applyNumberFormat="1" applyFont="1" applyFill="1" applyBorder="1" applyAlignment="1">
      <alignment vertical="center"/>
    </xf>
    <xf numFmtId="0" fontId="13" fillId="0" borderId="16" xfId="39" applyNumberFormat="1" applyFont="1" applyFill="1" applyBorder="1" applyAlignment="1">
      <alignment vertical="center"/>
    </xf>
    <xf numFmtId="0" fontId="7" fillId="0" borderId="113" xfId="35" applyNumberFormat="1" applyFont="1" applyFill="1" applyBorder="1" applyAlignment="1">
      <alignment vertical="center"/>
    </xf>
    <xf numFmtId="0" fontId="7" fillId="0" borderId="0" xfId="35" applyNumberFormat="1" applyFont="1" applyFill="1" applyBorder="1" applyAlignment="1">
      <alignment vertical="center"/>
    </xf>
    <xf numFmtId="0" fontId="7" fillId="0" borderId="10" xfId="35" applyNumberFormat="1" applyFont="1" applyFill="1" applyBorder="1" applyAlignment="1">
      <alignment vertical="center"/>
    </xf>
    <xf numFmtId="3" fontId="142" fillId="0" borderId="16" xfId="35" applyNumberFormat="1" applyFont="1" applyFill="1" applyBorder="1" applyAlignment="1">
      <alignment vertical="center"/>
    </xf>
    <xf numFmtId="3" fontId="40" fillId="0" borderId="14" xfId="38" applyNumberFormat="1" applyFont="1" applyFill="1" applyBorder="1" applyAlignment="1">
      <alignment vertical="center"/>
    </xf>
    <xf numFmtId="3" fontId="40" fillId="0" borderId="13" xfId="38" applyNumberFormat="1" applyFont="1" applyFill="1" applyBorder="1" applyAlignment="1">
      <alignment vertical="center"/>
    </xf>
    <xf numFmtId="3" fontId="40" fillId="0" borderId="88" xfId="38" applyNumberFormat="1" applyFont="1" applyFill="1" applyBorder="1" applyAlignment="1">
      <alignment vertical="center"/>
    </xf>
    <xf numFmtId="3" fontId="40" fillId="0" borderId="12" xfId="38" applyNumberFormat="1" applyFont="1" applyFill="1" applyBorder="1" applyAlignment="1">
      <alignment vertical="center"/>
    </xf>
    <xf numFmtId="41" fontId="40" fillId="0" borderId="22" xfId="0" applyNumberFormat="1" applyFont="1" applyFill="1" applyBorder="1" applyAlignment="1">
      <alignment horizontal="right" vertical="center"/>
    </xf>
    <xf numFmtId="0" fontId="141" fillId="0" borderId="16" xfId="39" quotePrefix="1" applyNumberFormat="1" applyFont="1" applyFill="1" applyBorder="1" applyAlignment="1">
      <alignment vertical="center"/>
    </xf>
    <xf numFmtId="0" fontId="157" fillId="0" borderId="16" xfId="39" quotePrefix="1" applyNumberFormat="1" applyFont="1" applyFill="1" applyBorder="1" applyAlignment="1">
      <alignment vertical="center" wrapText="1"/>
    </xf>
    <xf numFmtId="0" fontId="157" fillId="0" borderId="16" xfId="39" applyNumberFormat="1" applyFont="1" applyFill="1" applyBorder="1" applyAlignment="1">
      <alignment vertical="center" wrapText="1"/>
    </xf>
    <xf numFmtId="41" fontId="40" fillId="0" borderId="9" xfId="38" applyNumberFormat="1" applyFont="1" applyFill="1" applyBorder="1" applyAlignment="1">
      <alignment horizontal="right" vertical="center"/>
    </xf>
    <xf numFmtId="41" fontId="40" fillId="0" borderId="68" xfId="38" applyNumberFormat="1" applyFont="1" applyFill="1" applyBorder="1" applyAlignment="1">
      <alignment horizontal="right" vertical="center"/>
    </xf>
    <xf numFmtId="41" fontId="40" fillId="0" borderId="18" xfId="38" applyNumberFormat="1" applyFont="1" applyFill="1" applyBorder="1" applyAlignment="1">
      <alignment horizontal="right" vertical="center"/>
    </xf>
    <xf numFmtId="37" fontId="8" fillId="0" borderId="13" xfId="35" applyNumberFormat="1" applyFont="1" applyFill="1" applyBorder="1" applyAlignment="1">
      <alignment vertical="center"/>
    </xf>
    <xf numFmtId="37" fontId="40" fillId="0" borderId="22" xfId="8" applyNumberFormat="1" applyFont="1" applyFill="1" applyBorder="1" applyAlignment="1">
      <alignment vertical="center"/>
    </xf>
    <xf numFmtId="37" fontId="40" fillId="0" borderId="11" xfId="38" applyNumberFormat="1" applyFont="1" applyFill="1" applyBorder="1" applyAlignment="1">
      <alignment vertical="center"/>
    </xf>
    <xf numFmtId="37" fontId="40" fillId="0" borderId="0" xfId="38" applyNumberFormat="1" applyFont="1" applyFill="1" applyBorder="1" applyAlignment="1">
      <alignment vertical="center"/>
    </xf>
    <xf numFmtId="37" fontId="40" fillId="0" borderId="10" xfId="38" applyNumberFormat="1" applyFont="1" applyFill="1" applyBorder="1" applyAlignment="1">
      <alignment vertical="center"/>
    </xf>
    <xf numFmtId="3" fontId="4" fillId="0" borderId="21" xfId="38" applyNumberFormat="1" applyFont="1" applyFill="1" applyBorder="1" applyAlignment="1">
      <alignment vertical="center"/>
    </xf>
    <xf numFmtId="3" fontId="4" fillId="0" borderId="87" xfId="38" applyNumberFormat="1" applyFont="1" applyFill="1" applyBorder="1" applyAlignment="1">
      <alignment vertical="center"/>
    </xf>
    <xf numFmtId="0" fontId="13" fillId="0" borderId="21" xfId="39" applyNumberFormat="1" applyFont="1" applyFill="1" applyBorder="1" applyAlignment="1">
      <alignment vertical="center"/>
    </xf>
    <xf numFmtId="0" fontId="13" fillId="0" borderId="87" xfId="39" applyNumberFormat="1" applyFont="1" applyFill="1" applyBorder="1" applyAlignment="1">
      <alignment vertical="center"/>
    </xf>
    <xf numFmtId="3" fontId="8" fillId="0" borderId="108" xfId="0" applyNumberFormat="1" applyFont="1" applyFill="1" applyBorder="1" applyAlignment="1">
      <alignment horizontal="right" vertical="center"/>
    </xf>
    <xf numFmtId="3" fontId="8" fillId="0" borderId="112" xfId="0" applyNumberFormat="1" applyFont="1" applyFill="1" applyBorder="1" applyAlignment="1">
      <alignment horizontal="right" vertical="center"/>
    </xf>
    <xf numFmtId="3" fontId="8" fillId="0" borderId="107" xfId="0" applyNumberFormat="1" applyFont="1" applyFill="1" applyBorder="1" applyAlignment="1">
      <alignment horizontal="right" vertical="center"/>
    </xf>
    <xf numFmtId="41" fontId="73" fillId="0" borderId="9" xfId="38" applyNumberFormat="1" applyFont="1" applyFill="1" applyBorder="1" applyAlignment="1">
      <alignment vertical="center"/>
    </xf>
    <xf numFmtId="41" fontId="73" fillId="0" borderId="68" xfId="38" applyNumberFormat="1" applyFont="1" applyFill="1" applyBorder="1" applyAlignment="1">
      <alignment vertical="center"/>
    </xf>
    <xf numFmtId="41" fontId="73" fillId="0" borderId="18" xfId="38" applyNumberFormat="1" applyFont="1" applyFill="1" applyBorder="1" applyAlignment="1">
      <alignment vertical="center"/>
    </xf>
    <xf numFmtId="37" fontId="4" fillId="0" borderId="113" xfId="38" applyNumberFormat="1" applyFont="1" applyFill="1" applyBorder="1" applyAlignment="1">
      <alignment vertical="center"/>
    </xf>
    <xf numFmtId="0" fontId="4" fillId="0" borderId="21" xfId="39" applyNumberFormat="1" applyFont="1" applyFill="1" applyBorder="1" applyAlignment="1">
      <alignment vertical="center"/>
    </xf>
    <xf numFmtId="0" fontId="4" fillId="0" borderId="87" xfId="39" applyNumberFormat="1" applyFont="1" applyFill="1" applyBorder="1" applyAlignment="1">
      <alignment vertical="center"/>
    </xf>
    <xf numFmtId="171" fontId="4" fillId="0" borderId="21" xfId="8" applyNumberFormat="1" applyFont="1" applyFill="1" applyBorder="1" applyAlignment="1">
      <alignment horizontal="right" vertical="center" wrapText="1"/>
    </xf>
    <xf numFmtId="171" fontId="4" fillId="0" borderId="87" xfId="8" applyNumberFormat="1" applyFont="1" applyFill="1" applyBorder="1" applyAlignment="1">
      <alignment horizontal="right" vertical="center" wrapText="1"/>
    </xf>
    <xf numFmtId="0" fontId="8" fillId="0" borderId="90" xfId="38" applyNumberFormat="1" applyFont="1" applyFill="1" applyBorder="1" applyAlignment="1">
      <alignment horizontal="center" vertical="center" wrapText="1"/>
    </xf>
    <xf numFmtId="0" fontId="8" fillId="0" borderId="93" xfId="38" applyNumberFormat="1" applyFont="1" applyFill="1" applyBorder="1" applyAlignment="1">
      <alignment horizontal="center" vertical="center" wrapText="1"/>
    </xf>
    <xf numFmtId="0" fontId="8" fillId="0" borderId="68" xfId="38" applyNumberFormat="1" applyFont="1" applyFill="1" applyBorder="1" applyAlignment="1">
      <alignment horizontal="center" vertical="center" wrapText="1"/>
    </xf>
    <xf numFmtId="0" fontId="8" fillId="0" borderId="18" xfId="38" applyNumberFormat="1" applyFont="1" applyFill="1" applyBorder="1" applyAlignment="1">
      <alignment horizontal="center" vertical="center" wrapText="1"/>
    </xf>
    <xf numFmtId="0" fontId="40" fillId="0" borderId="72" xfId="38" applyNumberFormat="1" applyFont="1" applyFill="1" applyBorder="1" applyAlignment="1">
      <alignment vertical="center" shrinkToFit="1"/>
    </xf>
    <xf numFmtId="0" fontId="40" fillId="0" borderId="91" xfId="38" applyNumberFormat="1" applyFont="1" applyFill="1" applyBorder="1" applyAlignment="1">
      <alignment vertical="center" shrinkToFit="1"/>
    </xf>
    <xf numFmtId="0" fontId="40" fillId="0" borderId="74" xfId="38" applyNumberFormat="1" applyFont="1" applyFill="1" applyBorder="1" applyAlignment="1">
      <alignment vertical="center" shrinkToFit="1"/>
    </xf>
    <xf numFmtId="0" fontId="40" fillId="0" borderId="4" xfId="38" applyNumberFormat="1" applyFont="1" applyFill="1" applyBorder="1" applyAlignment="1">
      <alignment vertical="center"/>
    </xf>
    <xf numFmtId="0" fontId="40" fillId="0" borderId="86" xfId="38" applyNumberFormat="1" applyFont="1" applyFill="1" applyBorder="1" applyAlignment="1">
      <alignment vertical="center"/>
    </xf>
    <xf numFmtId="0" fontId="40" fillId="0" borderId="4" xfId="38" applyNumberFormat="1" applyFont="1" applyFill="1" applyBorder="1" applyAlignment="1">
      <alignment horizontal="center" vertical="center" shrinkToFit="1"/>
    </xf>
    <xf numFmtId="0" fontId="40" fillId="0" borderId="86" xfId="38" applyNumberFormat="1" applyFont="1" applyFill="1" applyBorder="1" applyAlignment="1">
      <alignment horizontal="center" vertical="center" shrinkToFit="1"/>
    </xf>
    <xf numFmtId="0" fontId="9" fillId="0" borderId="108" xfId="38" applyNumberFormat="1" applyFont="1" applyFill="1" applyBorder="1" applyAlignment="1">
      <alignment vertical="center" shrinkToFit="1"/>
    </xf>
    <xf numFmtId="0" fontId="9" fillId="0" borderId="112" xfId="38" applyNumberFormat="1" applyFont="1" applyFill="1" applyBorder="1" applyAlignment="1">
      <alignment vertical="center" shrinkToFit="1"/>
    </xf>
    <xf numFmtId="0" fontId="9" fillId="0" borderId="107" xfId="38" applyNumberFormat="1" applyFont="1" applyFill="1" applyBorder="1" applyAlignment="1">
      <alignment vertical="center" shrinkToFit="1"/>
    </xf>
    <xf numFmtId="0" fontId="8" fillId="0" borderId="0" xfId="38" applyNumberFormat="1" applyFont="1" applyFill="1" applyAlignment="1">
      <alignment horizontal="center" vertical="center" wrapText="1"/>
    </xf>
    <xf numFmtId="0" fontId="8" fillId="0" borderId="0" xfId="35" quotePrefix="1" applyNumberFormat="1" applyFont="1" applyFill="1" applyBorder="1" applyAlignment="1">
      <alignment vertical="center"/>
    </xf>
    <xf numFmtId="14" fontId="8" fillId="0" borderId="68" xfId="35" applyNumberFormat="1" applyFont="1" applyFill="1" applyBorder="1" applyAlignment="1">
      <alignment horizontal="right" vertical="center"/>
    </xf>
    <xf numFmtId="0" fontId="8" fillId="0" borderId="91" xfId="35" quotePrefix="1" applyNumberFormat="1" applyFont="1" applyFill="1" applyBorder="1" applyAlignment="1">
      <alignment horizontal="center" vertical="center"/>
    </xf>
    <xf numFmtId="14" fontId="8" fillId="0" borderId="13" xfId="35" applyNumberFormat="1" applyFont="1" applyFill="1" applyBorder="1" applyAlignment="1">
      <alignment horizontal="center" vertical="center" wrapText="1"/>
    </xf>
    <xf numFmtId="14" fontId="8" fillId="0" borderId="88" xfId="35" applyNumberFormat="1" applyFont="1" applyFill="1" applyBorder="1" applyAlignment="1">
      <alignment horizontal="center" vertical="center" wrapText="1"/>
    </xf>
    <xf numFmtId="14" fontId="8" fillId="0" borderId="76" xfId="35" applyNumberFormat="1" applyFont="1" applyFill="1" applyBorder="1" applyAlignment="1">
      <alignment horizontal="center" vertical="center" wrapText="1"/>
    </xf>
    <xf numFmtId="0" fontId="139" fillId="0" borderId="72" xfId="39" applyNumberFormat="1" applyFont="1" applyFill="1" applyBorder="1" applyAlignment="1">
      <alignment vertical="center" wrapText="1"/>
    </xf>
    <xf numFmtId="0" fontId="139" fillId="0" borderId="98" xfId="39" applyNumberFormat="1" applyFont="1" applyFill="1" applyBorder="1" applyAlignment="1">
      <alignment vertical="center" wrapText="1"/>
    </xf>
    <xf numFmtId="0" fontId="139" fillId="0" borderId="74" xfId="39" applyNumberFormat="1" applyFont="1" applyFill="1" applyBorder="1" applyAlignment="1">
      <alignment vertical="center" wrapText="1"/>
    </xf>
    <xf numFmtId="0" fontId="8" fillId="0" borderId="14" xfId="38" applyNumberFormat="1" applyFont="1" applyFill="1" applyBorder="1" applyAlignment="1">
      <alignment horizontal="center" vertical="center" wrapText="1"/>
    </xf>
    <xf numFmtId="0" fontId="8" fillId="0" borderId="13" xfId="38" applyNumberFormat="1" applyFont="1" applyFill="1" applyBorder="1" applyAlignment="1">
      <alignment horizontal="center" vertical="center" wrapText="1"/>
    </xf>
    <xf numFmtId="0" fontId="8" fillId="0" borderId="88" xfId="38" applyNumberFormat="1" applyFont="1" applyFill="1" applyBorder="1" applyAlignment="1">
      <alignment horizontal="center" vertical="center" wrapText="1"/>
    </xf>
    <xf numFmtId="0" fontId="8" fillId="0" borderId="12" xfId="38" applyNumberFormat="1" applyFont="1" applyFill="1" applyBorder="1" applyAlignment="1">
      <alignment horizontal="center" vertical="center" wrapText="1"/>
    </xf>
    <xf numFmtId="0" fontId="8" fillId="0" borderId="9" xfId="38" applyNumberFormat="1" applyFont="1" applyFill="1" applyBorder="1" applyAlignment="1">
      <alignment horizontal="center" vertical="center" wrapText="1"/>
    </xf>
    <xf numFmtId="0" fontId="8" fillId="0" borderId="8" xfId="38" applyNumberFormat="1" applyFont="1" applyFill="1" applyBorder="1" applyAlignment="1">
      <alignment horizontal="center" vertical="center" wrapText="1"/>
    </xf>
    <xf numFmtId="0" fontId="8" fillId="0" borderId="81" xfId="38" applyNumberFormat="1" applyFont="1" applyFill="1" applyBorder="1" applyAlignment="1">
      <alignment horizontal="center" vertical="center" wrapText="1"/>
    </xf>
    <xf numFmtId="0" fontId="139" fillId="0" borderId="4" xfId="39" applyNumberFormat="1" applyFont="1" applyFill="1" applyBorder="1" applyAlignment="1">
      <alignment vertical="center"/>
    </xf>
    <xf numFmtId="0" fontId="139" fillId="0" borderId="86" xfId="39" applyNumberFormat="1" applyFont="1" applyFill="1" applyBorder="1" applyAlignment="1">
      <alignment vertical="center"/>
    </xf>
    <xf numFmtId="3" fontId="41" fillId="0" borderId="4" xfId="38" applyNumberFormat="1" applyFont="1" applyFill="1" applyBorder="1" applyAlignment="1">
      <alignment horizontal="right" vertical="center"/>
    </xf>
    <xf numFmtId="3" fontId="41" fillId="0" borderId="86" xfId="38" applyNumberFormat="1" applyFont="1" applyFill="1" applyBorder="1" applyAlignment="1">
      <alignment horizontal="right" vertical="center"/>
    </xf>
    <xf numFmtId="0" fontId="40" fillId="0" borderId="72" xfId="0" applyFont="1" applyFill="1" applyBorder="1" applyAlignment="1">
      <alignment vertical="center"/>
    </xf>
    <xf numFmtId="0" fontId="40" fillId="0" borderId="91" xfId="0" applyFont="1" applyFill="1" applyBorder="1" applyAlignment="1">
      <alignment vertical="center"/>
    </xf>
    <xf numFmtId="0" fontId="40" fillId="0" borderId="74" xfId="0" applyFont="1" applyFill="1" applyBorder="1" applyAlignment="1">
      <alignment vertical="center"/>
    </xf>
    <xf numFmtId="0" fontId="40" fillId="0" borderId="4" xfId="0" applyFont="1" applyFill="1" applyBorder="1" applyAlignment="1">
      <alignment vertical="center"/>
    </xf>
    <xf numFmtId="0" fontId="40" fillId="0" borderId="86" xfId="0" applyFont="1" applyFill="1" applyBorder="1" applyAlignment="1">
      <alignment vertical="center"/>
    </xf>
    <xf numFmtId="37" fontId="119" fillId="0" borderId="16" xfId="38" applyNumberFormat="1" applyFont="1" applyFill="1" applyBorder="1" applyAlignment="1">
      <alignment vertical="center"/>
    </xf>
    <xf numFmtId="41" fontId="73" fillId="0" borderId="22" xfId="38" applyNumberFormat="1" applyFont="1" applyFill="1" applyBorder="1" applyAlignment="1">
      <alignment horizontal="right" vertical="center" wrapText="1"/>
    </xf>
    <xf numFmtId="3" fontId="4" fillId="0" borderId="14" xfId="38" applyNumberFormat="1" applyFont="1" applyFill="1" applyBorder="1" applyAlignment="1">
      <alignment vertical="center"/>
    </xf>
    <xf numFmtId="3" fontId="4" fillId="0" borderId="13" xfId="38" applyNumberFormat="1" applyFont="1" applyFill="1" applyBorder="1" applyAlignment="1">
      <alignment vertical="center"/>
    </xf>
    <xf numFmtId="3" fontId="4" fillId="0" borderId="88" xfId="38" applyNumberFormat="1" applyFont="1" applyFill="1" applyBorder="1" applyAlignment="1">
      <alignment vertical="center"/>
    </xf>
    <xf numFmtId="3" fontId="4" fillId="0" borderId="12" xfId="38" applyNumberFormat="1" applyFont="1" applyFill="1" applyBorder="1" applyAlignment="1">
      <alignment vertical="center"/>
    </xf>
    <xf numFmtId="41" fontId="4" fillId="0" borderId="9" xfId="38" applyNumberFormat="1" applyFont="1" applyFill="1" applyBorder="1" applyAlignment="1">
      <alignment vertical="center"/>
    </xf>
    <xf numFmtId="41" fontId="4" fillId="0" borderId="68" xfId="38" applyNumberFormat="1" applyFont="1" applyFill="1" applyBorder="1" applyAlignment="1">
      <alignment vertical="center"/>
    </xf>
    <xf numFmtId="41" fontId="4" fillId="0" borderId="18" xfId="38" applyNumberFormat="1" applyFont="1" applyFill="1" applyBorder="1" applyAlignment="1">
      <alignment vertical="center"/>
    </xf>
    <xf numFmtId="0" fontId="4" fillId="0" borderId="68" xfId="35" applyNumberFormat="1" applyFont="1" applyFill="1" applyBorder="1" applyAlignment="1">
      <alignment horizontal="right" vertical="center"/>
    </xf>
    <xf numFmtId="3" fontId="40" fillId="0" borderId="92" xfId="0" applyNumberFormat="1" applyFont="1" applyFill="1" applyBorder="1" applyAlignment="1">
      <alignment vertical="center"/>
    </xf>
    <xf numFmtId="3" fontId="40" fillId="0" borderId="90" xfId="0" applyNumberFormat="1" applyFont="1" applyFill="1" applyBorder="1" applyAlignment="1">
      <alignment vertical="center"/>
    </xf>
    <xf numFmtId="3" fontId="40" fillId="0" borderId="93" xfId="0" applyNumberFormat="1" applyFont="1" applyFill="1" applyBorder="1" applyAlignment="1">
      <alignment vertical="center"/>
    </xf>
    <xf numFmtId="3" fontId="142" fillId="0" borderId="11" xfId="0" applyNumberFormat="1" applyFont="1" applyFill="1" applyBorder="1" applyAlignment="1">
      <alignment horizontal="right" vertical="center" wrapText="1"/>
    </xf>
    <xf numFmtId="3" fontId="142" fillId="0" borderId="0" xfId="0" applyNumberFormat="1" applyFont="1" applyFill="1" applyBorder="1" applyAlignment="1">
      <alignment horizontal="right" vertical="center" wrapText="1"/>
    </xf>
    <xf numFmtId="3" fontId="142" fillId="0" borderId="10" xfId="0" applyNumberFormat="1" applyFont="1" applyFill="1" applyBorder="1" applyAlignment="1">
      <alignment horizontal="right" vertical="center" wrapText="1"/>
    </xf>
    <xf numFmtId="41" fontId="40" fillId="0" borderId="16" xfId="38" applyNumberFormat="1" applyFont="1" applyFill="1" applyBorder="1" applyAlignment="1">
      <alignment horizontal="right" vertical="center"/>
    </xf>
    <xf numFmtId="171" fontId="142" fillId="0" borderId="16" xfId="8" applyNumberFormat="1" applyFont="1" applyFill="1" applyBorder="1" applyAlignment="1">
      <alignment horizontal="right" vertical="center"/>
    </xf>
    <xf numFmtId="41" fontId="142" fillId="0" borderId="16" xfId="38" applyNumberFormat="1" applyFont="1" applyFill="1" applyBorder="1" applyAlignment="1">
      <alignment horizontal="right" vertical="center" wrapText="1"/>
    </xf>
    <xf numFmtId="41" fontId="143" fillId="0" borderId="22" xfId="38" applyNumberFormat="1" applyFont="1" applyFill="1" applyBorder="1" applyAlignment="1">
      <alignment horizontal="right" vertical="center"/>
    </xf>
    <xf numFmtId="0" fontId="16" fillId="13" borderId="0" xfId="35" applyNumberFormat="1" applyFont="1" applyFill="1" applyAlignment="1">
      <alignment horizontal="center" vertical="center" wrapText="1"/>
    </xf>
    <xf numFmtId="37" fontId="8" fillId="13" borderId="24" xfId="35" applyNumberFormat="1" applyFont="1" applyFill="1" applyBorder="1" applyAlignment="1">
      <alignment vertical="center"/>
    </xf>
    <xf numFmtId="3" fontId="22" fillId="0" borderId="0" xfId="8" quotePrefix="1" applyNumberFormat="1" applyFont="1" applyFill="1" applyBorder="1" applyAlignment="1">
      <alignment vertical="center"/>
    </xf>
    <xf numFmtId="3" fontId="4" fillId="0" borderId="68" xfId="8" quotePrefix="1" applyNumberFormat="1" applyFont="1" applyFill="1" applyBorder="1" applyAlignment="1">
      <alignment vertical="center"/>
    </xf>
    <xf numFmtId="49" fontId="4" fillId="0" borderId="0" xfId="35" quotePrefix="1" applyNumberFormat="1" applyFont="1" applyFill="1" applyAlignment="1">
      <alignment horizontal="justify" vertical="top" wrapText="1"/>
    </xf>
    <xf numFmtId="0" fontId="4" fillId="0" borderId="0" xfId="35" applyNumberFormat="1" applyFont="1" applyFill="1" applyAlignment="1">
      <alignment horizontal="justify" vertical="top" wrapText="1"/>
    </xf>
    <xf numFmtId="3" fontId="4" fillId="0" borderId="0" xfId="8" applyNumberFormat="1" applyFont="1" applyFill="1" applyAlignment="1">
      <alignment horizontal="right" vertical="top"/>
    </xf>
    <xf numFmtId="0" fontId="8" fillId="0" borderId="0" xfId="35" applyNumberFormat="1" applyFont="1" applyFill="1" applyAlignment="1">
      <alignment horizontal="left" vertical="top"/>
    </xf>
    <xf numFmtId="41" fontId="4" fillId="0" borderId="0" xfId="35" applyNumberFormat="1" applyFont="1" applyFill="1" applyBorder="1" applyAlignment="1">
      <alignment vertical="top"/>
    </xf>
    <xf numFmtId="0" fontId="4" fillId="0" borderId="0" xfId="35" applyNumberFormat="1" applyFont="1" applyFill="1" applyAlignment="1">
      <alignment horizontal="left" vertical="top"/>
    </xf>
    <xf numFmtId="3" fontId="8" fillId="0" borderId="80" xfId="35" applyNumberFormat="1" applyFont="1" applyFill="1" applyBorder="1" applyAlignment="1">
      <alignment horizontal="right" vertical="top"/>
    </xf>
    <xf numFmtId="41" fontId="8" fillId="0" borderId="80" xfId="35" applyNumberFormat="1" applyFont="1" applyFill="1" applyBorder="1" applyAlignment="1">
      <alignment horizontal="right" vertical="top"/>
    </xf>
    <xf numFmtId="3" fontId="4" fillId="0" borderId="0" xfId="35" quotePrefix="1" applyNumberFormat="1" applyFont="1" applyFill="1" applyBorder="1" applyAlignment="1">
      <alignment vertical="center"/>
    </xf>
    <xf numFmtId="38" fontId="16" fillId="13" borderId="0" xfId="35" applyNumberFormat="1" applyFont="1" applyFill="1" applyAlignment="1">
      <alignment horizontal="center" vertical="center" wrapText="1"/>
    </xf>
    <xf numFmtId="37" fontId="4" fillId="13" borderId="32" xfId="35" applyNumberFormat="1" applyFont="1" applyFill="1" applyBorder="1" applyAlignment="1">
      <alignment vertical="center"/>
    </xf>
    <xf numFmtId="3" fontId="8" fillId="0" borderId="24" xfId="35" applyNumberFormat="1" applyFont="1" applyFill="1" applyBorder="1" applyAlignment="1">
      <alignment vertical="center" wrapText="1"/>
    </xf>
    <xf numFmtId="3" fontId="8" fillId="0" borderId="77" xfId="35" applyNumberFormat="1" applyFont="1" applyFill="1" applyBorder="1" applyAlignment="1">
      <alignment vertical="center" wrapText="1"/>
    </xf>
    <xf numFmtId="0" fontId="4" fillId="0" borderId="0" xfId="0" applyFont="1" applyFill="1" applyAlignment="1">
      <alignment vertical="center" wrapText="1"/>
    </xf>
    <xf numFmtId="184" fontId="8" fillId="0" borderId="68" xfId="0" applyNumberFormat="1" applyFont="1" applyFill="1" applyBorder="1" applyAlignment="1">
      <alignment horizontal="right" vertical="center" wrapText="1"/>
    </xf>
    <xf numFmtId="0" fontId="8" fillId="0" borderId="68" xfId="0" applyFont="1" applyFill="1" applyBorder="1" applyAlignment="1">
      <alignment horizontal="right" vertical="center" wrapText="1"/>
    </xf>
    <xf numFmtId="0" fontId="4" fillId="0" borderId="0" xfId="35" quotePrefix="1" applyNumberFormat="1" applyFont="1" applyFill="1" applyAlignment="1">
      <alignment horizontal="justify" vertical="center"/>
    </xf>
    <xf numFmtId="0" fontId="4" fillId="0" borderId="0" xfId="35" applyNumberFormat="1" applyFont="1" applyFill="1" applyAlignment="1">
      <alignment horizontal="justify" vertical="center"/>
    </xf>
    <xf numFmtId="3" fontId="142" fillId="0" borderId="16" xfId="38" applyNumberFormat="1" applyFont="1" applyFill="1" applyBorder="1" applyAlignment="1">
      <alignment horizontal="right" vertical="center"/>
    </xf>
    <xf numFmtId="3" fontId="142" fillId="0" borderId="11" xfId="0" applyNumberFormat="1" applyFont="1" applyFill="1" applyBorder="1" applyAlignment="1">
      <alignment horizontal="right" vertical="center"/>
    </xf>
    <xf numFmtId="3" fontId="142" fillId="0" borderId="0" xfId="0" applyNumberFormat="1" applyFont="1" applyFill="1" applyBorder="1" applyAlignment="1">
      <alignment horizontal="right" vertical="center"/>
    </xf>
    <xf numFmtId="3" fontId="142" fillId="0" borderId="10" xfId="0" applyNumberFormat="1" applyFont="1" applyFill="1" applyBorder="1" applyAlignment="1">
      <alignment horizontal="right" vertical="center"/>
    </xf>
    <xf numFmtId="41" fontId="143" fillId="0" borderId="9" xfId="38" applyNumberFormat="1" applyFont="1" applyFill="1" applyBorder="1" applyAlignment="1">
      <alignment horizontal="right" vertical="center"/>
    </xf>
    <xf numFmtId="41" fontId="143" fillId="0" borderId="68" xfId="38" applyNumberFormat="1" applyFont="1" applyFill="1" applyBorder="1" applyAlignment="1">
      <alignment horizontal="right" vertical="center"/>
    </xf>
    <xf numFmtId="41" fontId="143" fillId="0" borderId="18" xfId="38" applyNumberFormat="1" applyFont="1" applyFill="1" applyBorder="1" applyAlignment="1">
      <alignment horizontal="right" vertical="center"/>
    </xf>
    <xf numFmtId="3" fontId="142" fillId="0" borderId="11" xfId="8" applyNumberFormat="1" applyFont="1" applyFill="1" applyBorder="1" applyAlignment="1">
      <alignment horizontal="right" vertical="center"/>
    </xf>
    <xf numFmtId="3" fontId="142" fillId="0" borderId="0" xfId="8" applyNumberFormat="1" applyFont="1" applyFill="1" applyBorder="1" applyAlignment="1">
      <alignment horizontal="right" vertical="center"/>
    </xf>
    <xf numFmtId="3" fontId="142" fillId="0" borderId="10" xfId="8" applyNumberFormat="1" applyFont="1" applyFill="1" applyBorder="1" applyAlignment="1">
      <alignment horizontal="right" vertical="center"/>
    </xf>
    <xf numFmtId="3" fontId="40" fillId="0" borderId="22" xfId="38" applyNumberFormat="1" applyFont="1" applyFill="1" applyBorder="1" applyAlignment="1">
      <alignment horizontal="right" vertical="center"/>
    </xf>
    <xf numFmtId="41" fontId="142" fillId="0" borderId="16" xfId="38" applyNumberFormat="1" applyFont="1" applyFill="1" applyBorder="1" applyAlignment="1">
      <alignment horizontal="right" vertical="center"/>
    </xf>
    <xf numFmtId="171" fontId="8" fillId="0" borderId="0" xfId="8" quotePrefix="1" applyNumberFormat="1" applyFont="1" applyFill="1" applyBorder="1" applyAlignment="1">
      <alignment vertical="center"/>
    </xf>
    <xf numFmtId="3" fontId="8" fillId="0" borderId="68" xfId="8" quotePrefix="1" applyNumberFormat="1" applyFont="1" applyFill="1" applyBorder="1" applyAlignment="1">
      <alignment vertical="center"/>
    </xf>
    <xf numFmtId="0" fontId="7" fillId="0" borderId="0" xfId="35" applyNumberFormat="1" applyFont="1" applyFill="1" applyAlignment="1">
      <alignment vertical="center"/>
    </xf>
    <xf numFmtId="0" fontId="4" fillId="0" borderId="0" xfId="35" quotePrefix="1" applyNumberFormat="1" applyFont="1" applyFill="1" applyAlignment="1">
      <alignment horizontal="left" vertical="center"/>
    </xf>
    <xf numFmtId="49" fontId="8" fillId="0" borderId="0" xfId="0" quotePrefix="1" applyNumberFormat="1" applyFont="1" applyFill="1" applyBorder="1" applyAlignment="1">
      <alignment horizontal="center" vertical="center" wrapText="1"/>
    </xf>
    <xf numFmtId="171" fontId="4" fillId="0" borderId="0" xfId="8" applyNumberFormat="1" applyFont="1" applyFill="1" applyAlignment="1">
      <alignment vertical="center" wrapText="1"/>
    </xf>
    <xf numFmtId="0" fontId="22" fillId="0" borderId="0" xfId="35" quotePrefix="1" applyNumberFormat="1" applyFont="1" applyFill="1" applyAlignment="1">
      <alignment vertical="center"/>
    </xf>
    <xf numFmtId="3" fontId="22" fillId="0" borderId="0" xfId="35" quotePrefix="1" applyNumberFormat="1" applyFont="1" applyFill="1" applyBorder="1" applyAlignment="1">
      <alignment vertical="center"/>
    </xf>
    <xf numFmtId="171" fontId="8" fillId="0" borderId="80" xfId="8" quotePrefix="1" applyNumberFormat="1" applyFont="1" applyFill="1" applyBorder="1" applyAlignment="1">
      <alignment horizontal="right" vertical="center" wrapText="1"/>
    </xf>
    <xf numFmtId="3" fontId="4" fillId="0" borderId="0" xfId="8" quotePrefix="1" applyNumberFormat="1" applyFont="1" applyFill="1" applyBorder="1" applyAlignment="1">
      <alignment vertical="center"/>
    </xf>
    <xf numFmtId="216" fontId="8" fillId="0" borderId="80" xfId="8" applyNumberFormat="1" applyFont="1" applyFill="1" applyBorder="1" applyAlignment="1">
      <alignment horizontal="right" vertical="center" wrapText="1"/>
    </xf>
    <xf numFmtId="0" fontId="73" fillId="0" borderId="0" xfId="0" quotePrefix="1" applyFont="1" applyBorder="1" applyAlignment="1">
      <alignment horizontal="justify" vertical="center" wrapText="1"/>
    </xf>
    <xf numFmtId="3" fontId="4" fillId="0" borderId="0" xfId="35" quotePrefix="1" applyNumberFormat="1" applyFont="1" applyFill="1" applyBorder="1" applyAlignment="1">
      <alignment horizontal="right" vertical="center"/>
    </xf>
    <xf numFmtId="3" fontId="4" fillId="0" borderId="68" xfId="35" quotePrefix="1" applyNumberFormat="1" applyFont="1" applyFill="1" applyBorder="1" applyAlignment="1">
      <alignment horizontal="right" vertical="center"/>
    </xf>
    <xf numFmtId="3" fontId="8" fillId="0" borderId="0" xfId="35" applyNumberFormat="1" applyFont="1" applyFill="1" applyBorder="1" applyAlignment="1">
      <alignment vertical="center"/>
    </xf>
    <xf numFmtId="171" fontId="4" fillId="0" borderId="0" xfId="8" applyNumberFormat="1" applyFont="1" applyFill="1" applyAlignment="1">
      <alignment horizontal="right" vertical="top"/>
    </xf>
    <xf numFmtId="3" fontId="4" fillId="0" borderId="0" xfId="8" applyNumberFormat="1" applyFont="1" applyFill="1" applyBorder="1" applyAlignment="1">
      <alignment horizontal="right" vertical="top"/>
    </xf>
    <xf numFmtId="41" fontId="8" fillId="0" borderId="63" xfId="35" applyNumberFormat="1" applyFont="1" applyFill="1" applyBorder="1" applyAlignment="1">
      <alignment horizontal="right" vertical="center" wrapText="1"/>
    </xf>
    <xf numFmtId="0" fontId="75" fillId="0" borderId="0" xfId="0" applyFont="1" applyBorder="1" applyAlignment="1">
      <alignment horizontal="center" vertical="center"/>
    </xf>
    <xf numFmtId="0" fontId="16" fillId="0" borderId="0" xfId="35" applyNumberFormat="1" applyFont="1" applyFill="1" applyAlignment="1">
      <alignment vertical="center" wrapText="1"/>
    </xf>
    <xf numFmtId="0" fontId="8" fillId="0" borderId="0" xfId="35" applyNumberFormat="1" applyFont="1" applyFill="1" applyBorder="1" applyAlignment="1">
      <alignment horizontal="left" vertical="center"/>
    </xf>
    <xf numFmtId="41" fontId="8" fillId="0" borderId="68" xfId="35" applyNumberFormat="1" applyFont="1" applyFill="1" applyBorder="1" applyAlignment="1">
      <alignment horizontal="center" vertical="center"/>
    </xf>
    <xf numFmtId="41" fontId="8" fillId="0" borderId="68" xfId="35" applyNumberFormat="1" applyFont="1" applyFill="1" applyBorder="1" applyAlignment="1">
      <alignment horizontal="right" vertical="center"/>
    </xf>
    <xf numFmtId="0" fontId="4" fillId="0" borderId="0" xfId="35" applyNumberFormat="1" applyFont="1" applyFill="1" applyBorder="1" applyAlignment="1">
      <alignment horizontal="left" vertical="center"/>
    </xf>
    <xf numFmtId="0" fontId="8" fillId="0" borderId="68" xfId="35" applyNumberFormat="1" applyFont="1" applyFill="1" applyBorder="1" applyAlignment="1">
      <alignment horizontal="right" vertical="top"/>
    </xf>
    <xf numFmtId="171" fontId="4" fillId="0" borderId="0" xfId="8" applyNumberFormat="1" applyFont="1" applyFill="1" applyBorder="1" applyAlignment="1">
      <alignment horizontal="right" vertical="top" wrapText="1"/>
    </xf>
    <xf numFmtId="171" fontId="4" fillId="0" borderId="68" xfId="8" applyNumberFormat="1" applyFont="1" applyFill="1" applyBorder="1" applyAlignment="1">
      <alignment horizontal="right" vertical="top" wrapText="1"/>
    </xf>
    <xf numFmtId="41" fontId="8" fillId="0" borderId="116" xfId="35" applyNumberFormat="1" applyFont="1" applyFill="1" applyBorder="1" applyAlignment="1">
      <alignment horizontal="right" vertical="top" wrapText="1"/>
    </xf>
    <xf numFmtId="49" fontId="73" fillId="0" borderId="0" xfId="0" applyNumberFormat="1" applyFont="1" applyBorder="1" applyAlignment="1">
      <alignment vertical="center" wrapText="1"/>
    </xf>
    <xf numFmtId="0" fontId="73" fillId="0" borderId="0" xfId="0" applyFont="1" applyBorder="1" applyAlignment="1">
      <alignment vertical="center" wrapText="1"/>
    </xf>
    <xf numFmtId="0" fontId="75" fillId="0" borderId="0" xfId="0" applyFont="1" applyBorder="1" applyAlignment="1">
      <alignment vertical="center" wrapText="1"/>
    </xf>
    <xf numFmtId="184" fontId="8" fillId="0" borderId="8" xfId="35" quotePrefix="1" applyNumberFormat="1" applyFont="1" applyFill="1" applyBorder="1" applyAlignment="1">
      <alignment horizontal="center" vertical="center"/>
    </xf>
    <xf numFmtId="0" fontId="8" fillId="0" borderId="68" xfId="35" quotePrefix="1" applyNumberFormat="1" applyFont="1" applyFill="1" applyBorder="1" applyAlignment="1">
      <alignment horizontal="center" vertical="center"/>
    </xf>
    <xf numFmtId="0" fontId="8" fillId="0" borderId="8" xfId="35" quotePrefix="1" applyNumberFormat="1" applyFont="1" applyFill="1" applyBorder="1" applyAlignment="1">
      <alignment horizontal="center" vertical="center"/>
    </xf>
    <xf numFmtId="41" fontId="8" fillId="0" borderId="70" xfId="35" applyNumberFormat="1" applyFont="1" applyFill="1" applyBorder="1" applyAlignment="1">
      <alignment horizontal="right" vertical="center" wrapText="1"/>
    </xf>
    <xf numFmtId="41" fontId="7" fillId="0" borderId="68" xfId="35" applyNumberFormat="1" applyFont="1" applyFill="1" applyBorder="1" applyAlignment="1">
      <alignment horizontal="right" vertical="center" wrapText="1"/>
    </xf>
    <xf numFmtId="41" fontId="8" fillId="0" borderId="97" xfId="35" applyNumberFormat="1" applyFont="1" applyFill="1" applyBorder="1" applyAlignment="1">
      <alignment vertical="center"/>
    </xf>
    <xf numFmtId="184" fontId="8" fillId="0" borderId="68" xfId="35" applyNumberFormat="1" applyFont="1" applyFill="1" applyBorder="1" applyAlignment="1">
      <alignment horizontal="center" vertical="center"/>
    </xf>
    <xf numFmtId="0" fontId="8" fillId="0" borderId="98" xfId="35" applyNumberFormat="1" applyFont="1" applyFill="1" applyBorder="1" applyAlignment="1">
      <alignment horizontal="center" vertical="center"/>
    </xf>
    <xf numFmtId="49" fontId="4" fillId="0" borderId="0" xfId="0" quotePrefix="1"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49" fontId="4" fillId="0" borderId="0" xfId="0" quotePrefix="1"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8" fillId="0" borderId="0" xfId="35" quotePrefix="1" applyNumberFormat="1" applyFont="1" applyFill="1" applyAlignment="1">
      <alignment horizontal="left" vertical="center" wrapText="1"/>
    </xf>
    <xf numFmtId="49" fontId="4" fillId="0" borderId="0" xfId="35" quotePrefix="1" applyNumberFormat="1" applyFont="1" applyFill="1" applyAlignment="1">
      <alignment horizontal="left" vertical="center" wrapText="1"/>
    </xf>
    <xf numFmtId="184" fontId="8" fillId="0" borderId="0" xfId="35" applyNumberFormat="1" applyFont="1" applyFill="1" applyBorder="1" applyAlignment="1">
      <alignment horizontal="center" vertical="center"/>
    </xf>
    <xf numFmtId="41" fontId="8" fillId="0" borderId="98" xfId="35" applyNumberFormat="1" applyFont="1" applyFill="1" applyBorder="1" applyAlignment="1">
      <alignment horizontal="center" vertical="center"/>
    </xf>
    <xf numFmtId="0" fontId="8" fillId="0" borderId="0" xfId="35" quotePrefix="1" applyNumberFormat="1" applyFont="1" applyFill="1" applyAlignment="1">
      <alignment vertical="center" wrapText="1"/>
    </xf>
    <xf numFmtId="49" fontId="8" fillId="0" borderId="0" xfId="0" quotePrefix="1" applyNumberFormat="1" applyFont="1" applyBorder="1" applyAlignment="1">
      <alignment horizontal="center" vertical="center" wrapText="1"/>
    </xf>
    <xf numFmtId="171" fontId="8" fillId="0" borderId="0" xfId="35" applyNumberFormat="1" applyFont="1" applyFill="1" applyBorder="1" applyAlignment="1">
      <alignment horizontal="right" vertical="center" wrapText="1"/>
    </xf>
    <xf numFmtId="0" fontId="73" fillId="0" borderId="0" xfId="0" quotePrefix="1" applyFont="1" applyBorder="1" applyAlignment="1">
      <alignment vertical="center" wrapText="1"/>
    </xf>
    <xf numFmtId="0" fontId="183" fillId="0" borderId="0" xfId="0" applyFont="1" applyBorder="1" applyAlignment="1">
      <alignment vertical="center" wrapText="1"/>
    </xf>
    <xf numFmtId="49" fontId="4" fillId="0" borderId="0" xfId="0" applyNumberFormat="1" applyFont="1" applyBorder="1" applyAlignment="1">
      <alignment horizontal="left" vertical="center" wrapText="1"/>
    </xf>
    <xf numFmtId="49" fontId="73" fillId="0" borderId="0" xfId="0" quotePrefix="1" applyNumberFormat="1" applyFont="1" applyBorder="1" applyAlignment="1">
      <alignment vertical="center" wrapText="1"/>
    </xf>
    <xf numFmtId="3" fontId="4" fillId="0" borderId="0" xfId="8" quotePrefix="1" applyNumberFormat="1" applyFont="1" applyFill="1" applyBorder="1" applyAlignment="1">
      <alignment horizontal="right" vertical="center"/>
    </xf>
    <xf numFmtId="49" fontId="8" fillId="0" borderId="0" xfId="0" quotePrefix="1" applyNumberFormat="1" applyFont="1" applyFill="1" applyBorder="1" applyAlignment="1">
      <alignment horizontal="left" vertical="center" wrapText="1"/>
    </xf>
    <xf numFmtId="0" fontId="4" fillId="0" borderId="0" xfId="35" applyNumberFormat="1" applyFont="1" applyFill="1" applyBorder="1" applyAlignment="1">
      <alignment horizontal="center" vertical="center" wrapText="1"/>
    </xf>
    <xf numFmtId="38" fontId="16" fillId="0" borderId="0" xfId="35" applyNumberFormat="1" applyFont="1" applyFill="1" applyAlignment="1">
      <alignment vertical="center" wrapText="1"/>
    </xf>
    <xf numFmtId="49" fontId="8" fillId="0" borderId="68" xfId="0" quotePrefix="1" applyNumberFormat="1" applyFont="1" applyFill="1" applyBorder="1" applyAlignment="1">
      <alignment horizontal="left" vertical="center" wrapText="1"/>
    </xf>
    <xf numFmtId="49" fontId="8" fillId="0" borderId="68" xfId="0" applyNumberFormat="1" applyFont="1" applyFill="1" applyBorder="1" applyAlignment="1">
      <alignment horizontal="left" vertical="center" wrapText="1"/>
    </xf>
    <xf numFmtId="171" fontId="8" fillId="0" borderId="97" xfId="8" applyNumberFormat="1" applyFont="1" applyFill="1" applyBorder="1" applyAlignment="1">
      <alignment horizontal="right" vertical="center" shrinkToFit="1"/>
    </xf>
    <xf numFmtId="0" fontId="8" fillId="0" borderId="0" xfId="35" applyNumberFormat="1" applyFont="1" applyFill="1" applyAlignment="1">
      <alignment horizontal="center" vertical="top"/>
    </xf>
    <xf numFmtId="0" fontId="41" fillId="0" borderId="21" xfId="38" applyNumberFormat="1" applyFont="1" applyFill="1" applyBorder="1" applyAlignment="1">
      <alignment horizontal="center" vertical="center" wrapText="1"/>
    </xf>
    <xf numFmtId="0" fontId="41" fillId="0" borderId="87" xfId="38" applyNumberFormat="1" applyFont="1" applyFill="1" applyBorder="1" applyAlignment="1">
      <alignment horizontal="center" vertical="center" wrapText="1"/>
    </xf>
    <xf numFmtId="0" fontId="41" fillId="0" borderId="22" xfId="38" applyNumberFormat="1" applyFont="1" applyFill="1" applyBorder="1" applyAlignment="1">
      <alignment horizontal="center" vertical="center" wrapText="1"/>
    </xf>
    <xf numFmtId="41" fontId="40" fillId="0" borderId="11" xfId="38" applyNumberFormat="1" applyFont="1" applyFill="1" applyBorder="1" applyAlignment="1">
      <alignment horizontal="right" vertical="center"/>
    </xf>
    <xf numFmtId="41" fontId="40" fillId="0" borderId="0" xfId="38" applyNumberFormat="1" applyFont="1" applyFill="1" applyBorder="1" applyAlignment="1">
      <alignment horizontal="right" vertical="center"/>
    </xf>
    <xf numFmtId="41" fontId="40" fillId="0" borderId="10" xfId="38" applyNumberFormat="1" applyFont="1" applyFill="1" applyBorder="1" applyAlignment="1">
      <alignment horizontal="right" vertical="center"/>
    </xf>
    <xf numFmtId="171" fontId="4" fillId="0" borderId="68" xfId="8" applyNumberFormat="1" applyFont="1" applyFill="1" applyBorder="1" applyAlignment="1">
      <alignment vertical="center"/>
    </xf>
    <xf numFmtId="184"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3" fontId="22" fillId="0" borderId="0" xfId="35" applyNumberFormat="1" applyFont="1" applyFill="1" applyBorder="1" applyAlignment="1">
      <alignment vertical="center" wrapText="1"/>
    </xf>
    <xf numFmtId="171" fontId="8" fillId="0" borderId="97" xfId="8" applyNumberFormat="1" applyFont="1" applyFill="1" applyBorder="1" applyAlignment="1">
      <alignment horizontal="right" vertical="center" wrapText="1"/>
    </xf>
    <xf numFmtId="3" fontId="22" fillId="0" borderId="0" xfId="35" applyNumberFormat="1" applyFont="1" applyFill="1" applyAlignment="1">
      <alignment vertical="center" wrapText="1"/>
    </xf>
    <xf numFmtId="0" fontId="8" fillId="0" borderId="98" xfId="35" applyNumberFormat="1" applyFont="1" applyFill="1" applyBorder="1" applyAlignment="1">
      <alignment horizontal="right" vertical="top"/>
    </xf>
    <xf numFmtId="3" fontId="22" fillId="0" borderId="0" xfId="35" applyNumberFormat="1" applyFont="1" applyFill="1" applyBorder="1" applyAlignment="1">
      <alignment vertical="center"/>
    </xf>
    <xf numFmtId="0" fontId="41" fillId="0" borderId="86" xfId="38" applyNumberFormat="1" applyFont="1" applyFill="1" applyBorder="1" applyAlignment="1">
      <alignment horizontal="center" vertical="center" wrapText="1"/>
    </xf>
    <xf numFmtId="37" fontId="40" fillId="0" borderId="11" xfId="8" applyNumberFormat="1" applyFont="1" applyFill="1" applyBorder="1" applyAlignment="1">
      <alignment horizontal="right" vertical="center" wrapText="1"/>
    </xf>
    <xf numFmtId="37" fontId="40" fillId="0" borderId="0" xfId="8" applyNumberFormat="1" applyFont="1" applyFill="1" applyBorder="1" applyAlignment="1">
      <alignment horizontal="right" vertical="center" wrapText="1"/>
    </xf>
    <xf numFmtId="37" fontId="40" fillId="0" borderId="10" xfId="8" applyNumberFormat="1" applyFont="1" applyFill="1" applyBorder="1" applyAlignment="1">
      <alignment horizontal="right" vertical="center" wrapText="1"/>
    </xf>
    <xf numFmtId="3" fontId="40" fillId="0" borderId="11" xfId="38" applyNumberFormat="1" applyFont="1" applyFill="1" applyBorder="1" applyAlignment="1">
      <alignment horizontal="right" vertical="center" wrapText="1"/>
    </xf>
    <xf numFmtId="3" fontId="40" fillId="0" borderId="0" xfId="38" applyNumberFormat="1" applyFont="1" applyFill="1" applyBorder="1" applyAlignment="1">
      <alignment horizontal="right" vertical="center" wrapText="1"/>
    </xf>
    <xf numFmtId="3" fontId="40" fillId="0" borderId="10" xfId="38" applyNumberFormat="1" applyFont="1" applyFill="1" applyBorder="1" applyAlignment="1">
      <alignment horizontal="right" vertical="center" wrapText="1"/>
    </xf>
    <xf numFmtId="3" fontId="40" fillId="0" borderId="92" xfId="0" applyNumberFormat="1" applyFont="1" applyFill="1" applyBorder="1" applyAlignment="1">
      <alignment horizontal="right" vertical="center"/>
    </xf>
    <xf numFmtId="3" fontId="40" fillId="0" borderId="90" xfId="0" applyNumberFormat="1" applyFont="1" applyFill="1" applyBorder="1" applyAlignment="1">
      <alignment horizontal="right" vertical="center"/>
    </xf>
    <xf numFmtId="3" fontId="40" fillId="0" borderId="93" xfId="0" applyNumberFormat="1" applyFont="1" applyFill="1" applyBorder="1" applyAlignment="1">
      <alignment horizontal="right" vertical="center"/>
    </xf>
    <xf numFmtId="3" fontId="40" fillId="0" borderId="109" xfId="38" applyNumberFormat="1" applyFont="1" applyFill="1" applyBorder="1" applyAlignment="1">
      <alignment horizontal="right" vertical="center"/>
    </xf>
    <xf numFmtId="3" fontId="40" fillId="0" borderId="110" xfId="38" applyNumberFormat="1" applyFont="1" applyFill="1" applyBorder="1" applyAlignment="1">
      <alignment horizontal="right" vertical="center"/>
    </xf>
    <xf numFmtId="3" fontId="40" fillId="0" borderId="111" xfId="38" applyNumberFormat="1" applyFont="1" applyFill="1" applyBorder="1" applyAlignment="1">
      <alignment horizontal="right" vertical="center"/>
    </xf>
    <xf numFmtId="0" fontId="4" fillId="0" borderId="0" xfId="38" applyNumberFormat="1" applyFont="1" applyFill="1" applyAlignment="1">
      <alignment horizontal="left" vertical="center" wrapText="1"/>
    </xf>
    <xf numFmtId="3" fontId="142" fillId="0" borderId="16" xfId="35" applyNumberFormat="1" applyFont="1" applyFill="1" applyBorder="1" applyAlignment="1">
      <alignment horizontal="right" vertical="center"/>
    </xf>
    <xf numFmtId="0" fontId="8" fillId="0" borderId="97" xfId="35" quotePrefix="1" applyNumberFormat="1" applyFont="1" applyFill="1" applyBorder="1" applyAlignment="1">
      <alignment horizontal="right" vertical="center"/>
    </xf>
    <xf numFmtId="0" fontId="8" fillId="0" borderId="0" xfId="35" quotePrefix="1" applyNumberFormat="1" applyFont="1" applyFill="1" applyAlignment="1">
      <alignment horizontal="justify" vertical="center" wrapText="1"/>
    </xf>
    <xf numFmtId="171" fontId="8" fillId="0" borderId="24" xfId="8" applyNumberFormat="1" applyFont="1" applyFill="1" applyBorder="1" applyAlignment="1">
      <alignment horizontal="right" vertical="center" wrapText="1"/>
    </xf>
    <xf numFmtId="171" fontId="8" fillId="0" borderId="77" xfId="8" applyNumberFormat="1" applyFont="1" applyFill="1" applyBorder="1" applyAlignment="1">
      <alignment horizontal="right" vertical="center" wrapText="1"/>
    </xf>
    <xf numFmtId="37" fontId="40" fillId="0" borderId="14" xfId="8" applyNumberFormat="1" applyFont="1" applyFill="1" applyBorder="1" applyAlignment="1">
      <alignment vertical="center"/>
    </xf>
    <xf numFmtId="37" fontId="40" fillId="0" borderId="13" xfId="8" applyNumberFormat="1" applyFont="1" applyFill="1" applyBorder="1" applyAlignment="1">
      <alignment vertical="center"/>
    </xf>
    <xf numFmtId="37" fontId="40" fillId="0" borderId="88" xfId="8" applyNumberFormat="1" applyFont="1" applyFill="1" applyBorder="1" applyAlignment="1">
      <alignment vertical="center"/>
    </xf>
    <xf numFmtId="37" fontId="40" fillId="0" borderId="12" xfId="8" applyNumberFormat="1" applyFont="1" applyFill="1" applyBorder="1" applyAlignment="1">
      <alignment vertical="center"/>
    </xf>
    <xf numFmtId="0" fontId="40" fillId="0" borderId="16" xfId="35" applyNumberFormat="1" applyFont="1" applyFill="1" applyBorder="1" applyAlignment="1">
      <alignment vertical="center"/>
    </xf>
    <xf numFmtId="3" fontId="4" fillId="0" borderId="14" xfId="38" applyNumberFormat="1" applyFont="1" applyFill="1" applyBorder="1" applyAlignment="1">
      <alignment horizontal="right" vertical="center" wrapText="1"/>
    </xf>
    <xf numFmtId="3" fontId="4" fillId="0" borderId="13" xfId="38" applyNumberFormat="1" applyFont="1" applyFill="1" applyBorder="1" applyAlignment="1">
      <alignment horizontal="right" vertical="center" wrapText="1"/>
    </xf>
    <xf numFmtId="3" fontId="4" fillId="0" borderId="88" xfId="38" applyNumberFormat="1" applyFont="1" applyFill="1" applyBorder="1" applyAlignment="1">
      <alignment horizontal="right" vertical="center" wrapText="1"/>
    </xf>
    <xf numFmtId="3" fontId="4" fillId="0" borderId="12" xfId="38" applyNumberFormat="1" applyFont="1" applyFill="1" applyBorder="1" applyAlignment="1">
      <alignment horizontal="right" vertical="center" wrapText="1"/>
    </xf>
    <xf numFmtId="0" fontId="45" fillId="0" borderId="113" xfId="39" applyNumberFormat="1" applyFont="1" applyFill="1" applyBorder="1" applyAlignment="1">
      <alignment vertical="center" wrapText="1"/>
    </xf>
    <xf numFmtId="0" fontId="45" fillId="0" borderId="10" xfId="39" applyNumberFormat="1" applyFont="1" applyFill="1" applyBorder="1" applyAlignment="1">
      <alignment vertical="center" wrapText="1"/>
    </xf>
    <xf numFmtId="0" fontId="4" fillId="0" borderId="8" xfId="35" applyNumberFormat="1" applyFont="1" applyFill="1" applyBorder="1" applyAlignment="1">
      <alignment horizontal="right" vertical="center"/>
    </xf>
    <xf numFmtId="0" fontId="40" fillId="0" borderId="4" xfId="38" applyNumberFormat="1" applyFont="1" applyFill="1" applyBorder="1" applyAlignment="1">
      <alignment horizontal="center" vertical="center"/>
    </xf>
    <xf numFmtId="0" fontId="40" fillId="0" borderId="86" xfId="38" applyNumberFormat="1" applyFont="1" applyFill="1" applyBorder="1" applyAlignment="1">
      <alignment horizontal="center" vertical="center"/>
    </xf>
    <xf numFmtId="0" fontId="15" fillId="0" borderId="4" xfId="39" applyNumberFormat="1" applyFont="1" applyFill="1" applyBorder="1" applyAlignment="1">
      <alignment vertical="center"/>
    </xf>
    <xf numFmtId="0" fontId="15" fillId="0" borderId="86" xfId="39" applyNumberFormat="1" applyFont="1" applyFill="1" applyBorder="1" applyAlignment="1">
      <alignment vertical="center"/>
    </xf>
    <xf numFmtId="0" fontId="8" fillId="0" borderId="110" xfId="38" applyNumberFormat="1" applyFont="1" applyFill="1" applyBorder="1" applyAlignment="1">
      <alignment horizontal="center" vertical="center" wrapText="1"/>
    </xf>
    <xf numFmtId="0" fontId="8" fillId="0" borderId="111" xfId="38" applyNumberFormat="1" applyFont="1" applyFill="1" applyBorder="1" applyAlignment="1">
      <alignment horizontal="center" vertical="center" wrapText="1"/>
    </xf>
    <xf numFmtId="212" fontId="119" fillId="0" borderId="16" xfId="38" applyNumberFormat="1" applyFont="1" applyFill="1" applyBorder="1" applyAlignment="1">
      <alignment vertical="center"/>
    </xf>
    <xf numFmtId="0" fontId="142" fillId="0" borderId="16" xfId="35" applyNumberFormat="1" applyFont="1" applyFill="1" applyBorder="1" applyAlignment="1">
      <alignment horizontal="right" vertical="center"/>
    </xf>
    <xf numFmtId="41" fontId="40" fillId="0" borderId="16" xfId="38" applyNumberFormat="1" applyFont="1" applyFill="1" applyBorder="1" applyAlignment="1">
      <alignment horizontal="right" vertical="center" wrapText="1"/>
    </xf>
    <xf numFmtId="3" fontId="40" fillId="0" borderId="11" xfId="38" applyNumberFormat="1" applyFont="1" applyFill="1" applyBorder="1" applyAlignment="1">
      <alignment horizontal="right" vertical="center"/>
    </xf>
    <xf numFmtId="3" fontId="40" fillId="0" borderId="0" xfId="38" applyNumberFormat="1" applyFont="1" applyFill="1" applyBorder="1" applyAlignment="1">
      <alignment horizontal="right" vertical="center"/>
    </xf>
    <xf numFmtId="3" fontId="40" fillId="0" borderId="10" xfId="38" applyNumberFormat="1" applyFont="1" applyFill="1" applyBorder="1" applyAlignment="1">
      <alignment horizontal="right" vertical="center"/>
    </xf>
    <xf numFmtId="3" fontId="40" fillId="0" borderId="4" xfId="38" applyNumberFormat="1" applyFont="1" applyFill="1" applyBorder="1" applyAlignment="1">
      <alignment vertical="center"/>
    </xf>
    <xf numFmtId="3" fontId="40" fillId="0" borderId="86" xfId="38" applyNumberFormat="1" applyFont="1" applyFill="1" applyBorder="1" applyAlignment="1">
      <alignment vertical="center"/>
    </xf>
    <xf numFmtId="0" fontId="141" fillId="0" borderId="16" xfId="39" quotePrefix="1" applyNumberFormat="1" applyFont="1" applyFill="1" applyBorder="1" applyAlignment="1">
      <alignment horizontal="justify" vertical="center" wrapText="1"/>
    </xf>
    <xf numFmtId="0" fontId="141" fillId="0" borderId="16" xfId="39" applyNumberFormat="1" applyFont="1" applyFill="1" applyBorder="1" applyAlignment="1">
      <alignment horizontal="justify" vertical="center" wrapText="1"/>
    </xf>
    <xf numFmtId="41" fontId="4" fillId="0" borderId="81" xfId="35" applyNumberFormat="1" applyFont="1" applyFill="1" applyBorder="1" applyAlignment="1">
      <alignment vertical="center"/>
    </xf>
    <xf numFmtId="0" fontId="139" fillId="0" borderId="72" xfId="39" applyNumberFormat="1" applyFont="1" applyFill="1" applyBorder="1" applyAlignment="1">
      <alignment vertical="center"/>
    </xf>
    <xf numFmtId="0" fontId="139" fillId="0" borderId="91" xfId="39" applyNumberFormat="1" applyFont="1" applyFill="1" applyBorder="1" applyAlignment="1">
      <alignment vertical="center"/>
    </xf>
    <xf numFmtId="0" fontId="139" fillId="0" borderId="74" xfId="39" applyNumberFormat="1" applyFont="1" applyFill="1" applyBorder="1" applyAlignment="1">
      <alignment vertical="center"/>
    </xf>
    <xf numFmtId="9" fontId="8" fillId="0" borderId="80" xfId="35" applyNumberFormat="1" applyFont="1" applyFill="1" applyBorder="1" applyAlignment="1">
      <alignment horizontal="right" vertical="center"/>
    </xf>
    <xf numFmtId="41" fontId="4" fillId="0" borderId="16" xfId="38" applyNumberFormat="1" applyFont="1" applyFill="1" applyBorder="1" applyAlignment="1">
      <alignment horizontal="right" vertical="center" wrapText="1"/>
    </xf>
    <xf numFmtId="3" fontId="4" fillId="12" borderId="0" xfId="35" applyNumberFormat="1" applyFont="1" applyFill="1" applyAlignment="1">
      <alignment horizontal="justify" vertical="center" wrapText="1"/>
    </xf>
    <xf numFmtId="3" fontId="7" fillId="0" borderId="0" xfId="35" applyNumberFormat="1" applyFont="1" applyFill="1" applyBorder="1" applyAlignment="1">
      <alignment horizontal="right" vertical="center" wrapText="1"/>
    </xf>
    <xf numFmtId="3" fontId="8" fillId="0" borderId="0" xfId="35" applyNumberFormat="1" applyFont="1" applyFill="1" applyBorder="1" applyAlignment="1">
      <alignment horizontal="right" vertical="center"/>
    </xf>
    <xf numFmtId="37" fontId="4" fillId="0" borderId="29" xfId="38" applyNumberFormat="1" applyFont="1" applyFill="1" applyBorder="1" applyAlignment="1">
      <alignment vertical="center" shrinkToFit="1"/>
    </xf>
    <xf numFmtId="37" fontId="4" fillId="0" borderId="7" xfId="38" applyNumberFormat="1" applyFont="1" applyFill="1" applyBorder="1" applyAlignment="1">
      <alignment vertical="center" shrinkToFit="1"/>
    </xf>
    <xf numFmtId="37" fontId="4" fillId="0" borderId="26" xfId="38" applyNumberFormat="1" applyFont="1" applyFill="1" applyBorder="1" applyAlignment="1">
      <alignment vertical="center" shrinkToFit="1"/>
    </xf>
    <xf numFmtId="37" fontId="8" fillId="0" borderId="78" xfId="38" applyNumberFormat="1" applyFont="1" applyFill="1" applyBorder="1" applyAlignment="1">
      <alignment horizontal="right" vertical="center" shrinkToFit="1"/>
    </xf>
    <xf numFmtId="37" fontId="8" fillId="0" borderId="79" xfId="38" applyNumberFormat="1" applyFont="1" applyFill="1" applyBorder="1" applyAlignment="1">
      <alignment horizontal="right" vertical="center" shrinkToFit="1"/>
    </xf>
    <xf numFmtId="37" fontId="8" fillId="0" borderId="44" xfId="38" applyNumberFormat="1" applyFont="1" applyFill="1" applyBorder="1" applyAlignment="1">
      <alignment vertical="center" shrinkToFit="1"/>
    </xf>
    <xf numFmtId="37" fontId="8" fillId="0" borderId="24" xfId="38" applyNumberFormat="1" applyFont="1" applyFill="1" applyBorder="1" applyAlignment="1">
      <alignment vertical="center" shrinkToFit="1"/>
    </xf>
    <xf numFmtId="37" fontId="8" fillId="0" borderId="80" xfId="38" applyNumberFormat="1" applyFont="1" applyFill="1" applyBorder="1" applyAlignment="1">
      <alignment vertical="center" shrinkToFit="1"/>
    </xf>
    <xf numFmtId="37" fontId="8" fillId="0" borderId="77" xfId="38" applyNumberFormat="1" applyFont="1" applyFill="1" applyBorder="1" applyAlignment="1">
      <alignment vertical="center" shrinkToFit="1"/>
    </xf>
    <xf numFmtId="49" fontId="8" fillId="0" borderId="0" xfId="0" applyNumberFormat="1" applyFont="1" applyFill="1" applyAlignment="1">
      <alignment vertical="center" wrapText="1"/>
    </xf>
    <xf numFmtId="14" fontId="8" fillId="0" borderId="98" xfId="35" applyNumberFormat="1" applyFont="1" applyFill="1" applyBorder="1" applyAlignment="1">
      <alignment horizontal="right" vertical="center" wrapText="1"/>
    </xf>
    <xf numFmtId="41" fontId="41" fillId="0" borderId="0" xfId="35" applyNumberFormat="1" applyFont="1" applyFill="1" applyBorder="1" applyAlignment="1">
      <alignment horizontal="right" vertical="center" wrapText="1"/>
    </xf>
    <xf numFmtId="0" fontId="8" fillId="0" borderId="97" xfId="35" quotePrefix="1" applyNumberFormat="1" applyFont="1" applyFill="1" applyBorder="1" applyAlignment="1">
      <alignment horizontal="right" vertical="center" wrapText="1"/>
    </xf>
    <xf numFmtId="0" fontId="8" fillId="0" borderId="68" xfId="35" applyNumberFormat="1" applyFont="1" applyFill="1" applyBorder="1" applyAlignment="1">
      <alignment horizontal="left" vertical="center"/>
    </xf>
    <xf numFmtId="41" fontId="4" fillId="0" borderId="0" xfId="35" applyNumberFormat="1" applyFont="1" applyFill="1" applyBorder="1" applyAlignment="1">
      <alignment horizontal="right" vertical="top" wrapText="1"/>
    </xf>
    <xf numFmtId="41" fontId="4" fillId="0" borderId="68" xfId="35" applyNumberFormat="1" applyFont="1" applyFill="1" applyBorder="1" applyAlignment="1">
      <alignment horizontal="right" vertical="top" wrapText="1"/>
    </xf>
    <xf numFmtId="37" fontId="8" fillId="0" borderId="13" xfId="35" applyNumberFormat="1" applyFont="1" applyFill="1" applyBorder="1" applyAlignment="1">
      <alignment horizontal="right" vertical="center" wrapText="1"/>
    </xf>
    <xf numFmtId="37" fontId="8" fillId="0" borderId="88" xfId="35" applyNumberFormat="1" applyFont="1" applyFill="1" applyBorder="1" applyAlignment="1">
      <alignment horizontal="right" vertical="center" wrapText="1"/>
    </xf>
    <xf numFmtId="3" fontId="8" fillId="0" borderId="13" xfId="35" applyNumberFormat="1" applyFont="1" applyFill="1" applyBorder="1" applyAlignment="1">
      <alignment horizontal="right" vertical="center"/>
    </xf>
    <xf numFmtId="3" fontId="8" fillId="0" borderId="88" xfId="35" applyNumberFormat="1" applyFont="1" applyFill="1" applyBorder="1" applyAlignment="1">
      <alignment horizontal="right" vertical="center"/>
    </xf>
    <xf numFmtId="2" fontId="8" fillId="0" borderId="80" xfId="35" applyNumberFormat="1" applyFont="1" applyFill="1" applyBorder="1" applyAlignment="1">
      <alignment vertical="center"/>
    </xf>
    <xf numFmtId="38" fontId="4" fillId="0" borderId="0" xfId="38" applyNumberFormat="1" applyFont="1" applyFill="1" applyBorder="1" applyAlignment="1">
      <alignment horizontal="right" vertical="center" wrapText="1"/>
    </xf>
    <xf numFmtId="41" fontId="4" fillId="0" borderId="0" xfId="38" applyNumberFormat="1" applyFont="1" applyFill="1" applyAlignment="1">
      <alignment horizontal="right" vertical="center" wrapText="1"/>
    </xf>
    <xf numFmtId="0" fontId="8" fillId="0" borderId="68" xfId="38" applyNumberFormat="1" applyFont="1" applyFill="1" applyBorder="1" applyAlignment="1">
      <alignment horizontal="right" vertical="center" wrapText="1"/>
    </xf>
    <xf numFmtId="0" fontId="4" fillId="0" borderId="0" xfId="0" quotePrefix="1" applyFont="1" applyFill="1" applyAlignment="1">
      <alignment vertical="center" wrapText="1"/>
    </xf>
    <xf numFmtId="0" fontId="8" fillId="0" borderId="0" xfId="38" applyNumberFormat="1" applyFont="1" applyFill="1" applyBorder="1" applyAlignment="1">
      <alignment horizontal="right" vertical="center"/>
    </xf>
    <xf numFmtId="171" fontId="8" fillId="0" borderId="44" xfId="8" applyNumberFormat="1" applyFont="1" applyFill="1" applyBorder="1" applyAlignment="1">
      <alignment horizontal="right" vertical="center" shrinkToFit="1"/>
    </xf>
    <xf numFmtId="171" fontId="8" fillId="0" borderId="24" xfId="8" applyNumberFormat="1" applyFont="1" applyFill="1" applyBorder="1" applyAlignment="1">
      <alignment horizontal="right" vertical="center" shrinkToFit="1"/>
    </xf>
    <xf numFmtId="171" fontId="8" fillId="0" borderId="80" xfId="8" applyNumberFormat="1" applyFont="1" applyFill="1" applyBorder="1" applyAlignment="1">
      <alignment horizontal="right" vertical="center" shrinkToFit="1"/>
    </xf>
    <xf numFmtId="171" fontId="8" fillId="0" borderId="46" xfId="8" applyNumberFormat="1" applyFont="1" applyFill="1" applyBorder="1" applyAlignment="1">
      <alignment horizontal="right" vertical="center" shrinkToFit="1"/>
    </xf>
    <xf numFmtId="37" fontId="8" fillId="0" borderId="78" xfId="35" applyNumberFormat="1" applyFont="1" applyFill="1" applyBorder="1" applyAlignment="1">
      <alignment horizontal="right" vertical="center"/>
    </xf>
    <xf numFmtId="37" fontId="8" fillId="0" borderId="79" xfId="35" applyNumberFormat="1" applyFont="1" applyFill="1" applyBorder="1" applyAlignment="1">
      <alignment horizontal="right" vertical="center"/>
    </xf>
    <xf numFmtId="0" fontId="8" fillId="0" borderId="72" xfId="38" applyNumberFormat="1" applyFont="1" applyFill="1" applyBorder="1" applyAlignment="1">
      <alignment horizontal="center" vertical="center" wrapText="1"/>
    </xf>
    <xf numFmtId="0" fontId="8" fillId="0" borderId="73" xfId="38" applyNumberFormat="1" applyFont="1" applyFill="1" applyBorder="1" applyAlignment="1">
      <alignment horizontal="center" vertical="center" wrapText="1"/>
    </xf>
    <xf numFmtId="0" fontId="8" fillId="0" borderId="74" xfId="38" applyNumberFormat="1" applyFont="1" applyFill="1" applyBorder="1" applyAlignment="1">
      <alignment horizontal="center" vertical="center" wrapText="1"/>
    </xf>
    <xf numFmtId="0" fontId="8" fillId="0" borderId="77" xfId="35" quotePrefix="1" applyNumberFormat="1" applyFont="1" applyFill="1" applyBorder="1" applyAlignment="1">
      <alignment vertical="center"/>
    </xf>
    <xf numFmtId="0" fontId="8" fillId="0" borderId="80" xfId="35" quotePrefix="1" applyNumberFormat="1" applyFont="1" applyFill="1" applyBorder="1" applyAlignment="1">
      <alignment vertical="center"/>
    </xf>
    <xf numFmtId="0" fontId="4" fillId="0" borderId="0" xfId="35" applyNumberFormat="1" applyFont="1" applyFill="1" applyBorder="1" applyAlignment="1">
      <alignment horizontal="right" vertical="center"/>
    </xf>
    <xf numFmtId="0" fontId="4" fillId="0" borderId="94" xfId="35" applyNumberFormat="1" applyFont="1" applyFill="1" applyBorder="1" applyAlignment="1">
      <alignment horizontal="left" vertical="center" wrapText="1"/>
    </xf>
    <xf numFmtId="0" fontId="8" fillId="0" borderId="82" xfId="35" applyNumberFormat="1" applyFont="1" applyFill="1" applyBorder="1" applyAlignment="1">
      <alignment horizontal="center" vertical="center" wrapText="1"/>
    </xf>
    <xf numFmtId="10" fontId="4" fillId="0" borderId="0" xfId="35" applyNumberFormat="1" applyFont="1" applyFill="1" applyBorder="1" applyAlignment="1">
      <alignment horizontal="center" vertical="center"/>
    </xf>
    <xf numFmtId="41" fontId="7" fillId="0" borderId="0" xfId="35" applyNumberFormat="1" applyFont="1" applyFill="1" applyAlignment="1">
      <alignment vertical="center"/>
    </xf>
    <xf numFmtId="171" fontId="4" fillId="0" borderId="0" xfId="8" applyNumberFormat="1" applyFont="1" applyFill="1" applyAlignment="1">
      <alignment horizontal="center" vertical="center"/>
    </xf>
    <xf numFmtId="0" fontId="142" fillId="0" borderId="11" xfId="0" applyFont="1" applyFill="1" applyBorder="1" applyAlignment="1">
      <alignment horizontal="right" vertical="center"/>
    </xf>
    <xf numFmtId="0" fontId="142" fillId="0" borderId="0" xfId="0" applyFont="1" applyFill="1" applyBorder="1" applyAlignment="1">
      <alignment horizontal="right" vertical="center"/>
    </xf>
    <xf numFmtId="0" fontId="142" fillId="0" borderId="10" xfId="0" applyFont="1" applyFill="1" applyBorder="1" applyAlignment="1">
      <alignment horizontal="right" vertical="center"/>
    </xf>
    <xf numFmtId="3" fontId="40" fillId="0" borderId="21" xfId="38" applyNumberFormat="1" applyFont="1" applyFill="1" applyBorder="1" applyAlignment="1">
      <alignment horizontal="right" vertical="center"/>
    </xf>
    <xf numFmtId="3" fontId="40" fillId="0" borderId="87" xfId="38" applyNumberFormat="1" applyFont="1" applyFill="1" applyBorder="1" applyAlignment="1">
      <alignment horizontal="right" vertical="center"/>
    </xf>
    <xf numFmtId="0" fontId="41" fillId="0" borderId="14" xfId="35" applyNumberFormat="1" applyFont="1" applyFill="1" applyBorder="1" applyAlignment="1">
      <alignment horizontal="center" vertical="center"/>
    </xf>
    <xf numFmtId="0" fontId="41" fillId="0" borderId="13" xfId="35" applyNumberFormat="1" applyFont="1" applyFill="1" applyBorder="1" applyAlignment="1">
      <alignment horizontal="center" vertical="center"/>
    </xf>
    <xf numFmtId="0" fontId="41" fillId="0" borderId="88" xfId="35" applyNumberFormat="1" applyFont="1" applyFill="1" applyBorder="1" applyAlignment="1">
      <alignment horizontal="center" vertical="center"/>
    </xf>
    <xf numFmtId="0" fontId="41" fillId="0" borderId="76" xfId="35" applyNumberFormat="1" applyFont="1" applyFill="1" applyBorder="1" applyAlignment="1">
      <alignment horizontal="center" vertical="center"/>
    </xf>
    <xf numFmtId="0" fontId="41" fillId="0" borderId="12" xfId="35" applyNumberFormat="1" applyFont="1" applyFill="1" applyBorder="1" applyAlignment="1">
      <alignment horizontal="center" vertical="center"/>
    </xf>
    <xf numFmtId="0" fontId="41" fillId="0" borderId="9" xfId="35" applyNumberFormat="1" applyFont="1" applyFill="1" applyBorder="1" applyAlignment="1">
      <alignment horizontal="center" vertical="center"/>
    </xf>
    <xf numFmtId="0" fontId="41" fillId="0" borderId="8" xfId="35" applyNumberFormat="1" applyFont="1" applyFill="1" applyBorder="1" applyAlignment="1">
      <alignment horizontal="center" vertical="center"/>
    </xf>
    <xf numFmtId="0" fontId="41" fillId="0" borderId="68" xfId="35" applyNumberFormat="1" applyFont="1" applyFill="1" applyBorder="1" applyAlignment="1">
      <alignment horizontal="center" vertical="center"/>
    </xf>
    <xf numFmtId="0" fontId="41" fillId="0" borderId="18" xfId="35" applyNumberFormat="1" applyFont="1" applyFill="1" applyBorder="1" applyAlignment="1">
      <alignment horizontal="center" vertical="center"/>
    </xf>
    <xf numFmtId="0" fontId="41" fillId="0" borderId="21" xfId="38" applyNumberFormat="1" applyFont="1" applyFill="1" applyBorder="1" applyAlignment="1">
      <alignment vertical="center"/>
    </xf>
    <xf numFmtId="0" fontId="41" fillId="0" borderId="87" xfId="38" applyNumberFormat="1" applyFont="1" applyFill="1" applyBorder="1" applyAlignment="1">
      <alignment vertical="center"/>
    </xf>
    <xf numFmtId="0" fontId="41" fillId="0" borderId="22" xfId="38" applyNumberFormat="1" applyFont="1" applyFill="1" applyBorder="1" applyAlignment="1">
      <alignment vertical="center"/>
    </xf>
    <xf numFmtId="41" fontId="8" fillId="0" borderId="68" xfId="35" applyNumberFormat="1" applyFont="1" applyFill="1" applyBorder="1" applyAlignment="1">
      <alignment horizontal="center" vertical="top"/>
    </xf>
    <xf numFmtId="0" fontId="8" fillId="0" borderId="68" xfId="35" applyNumberFormat="1" applyFont="1" applyFill="1" applyBorder="1" applyAlignment="1">
      <alignment horizontal="center" vertical="top"/>
    </xf>
    <xf numFmtId="3" fontId="8" fillId="0" borderId="116" xfId="35" applyNumberFormat="1" applyFont="1" applyFill="1" applyBorder="1" applyAlignment="1">
      <alignment vertical="center"/>
    </xf>
    <xf numFmtId="3" fontId="40" fillId="0" borderId="9" xfId="38" applyNumberFormat="1" applyFont="1" applyFill="1" applyBorder="1" applyAlignment="1">
      <alignment horizontal="right" vertical="center"/>
    </xf>
    <xf numFmtId="3" fontId="40" fillId="0" borderId="68" xfId="38" applyNumberFormat="1" applyFont="1" applyFill="1" applyBorder="1" applyAlignment="1">
      <alignment horizontal="right" vertical="center"/>
    </xf>
    <xf numFmtId="3" fontId="40" fillId="0" borderId="18" xfId="38" applyNumberFormat="1" applyFont="1" applyFill="1" applyBorder="1" applyAlignment="1">
      <alignment horizontal="right" vertical="center"/>
    </xf>
    <xf numFmtId="0" fontId="7" fillId="0" borderId="0" xfId="38" applyNumberFormat="1" applyFont="1" applyFill="1" applyAlignment="1">
      <alignment horizontal="justify" vertical="center" wrapText="1"/>
    </xf>
    <xf numFmtId="3" fontId="8" fillId="0" borderId="116" xfId="35" quotePrefix="1" applyNumberFormat="1" applyFont="1" applyFill="1" applyBorder="1" applyAlignment="1">
      <alignment horizontal="right" vertical="center"/>
    </xf>
    <xf numFmtId="3" fontId="22" fillId="0" borderId="0" xfId="8" applyNumberFormat="1" applyFont="1" applyFill="1" applyBorder="1" applyAlignment="1">
      <alignment vertical="center"/>
    </xf>
    <xf numFmtId="3" fontId="8" fillId="0" borderId="0" xfId="8" applyNumberFormat="1" applyFont="1" applyFill="1" applyBorder="1" applyAlignment="1">
      <alignment vertical="center"/>
    </xf>
    <xf numFmtId="0" fontId="41" fillId="0" borderId="92" xfId="38" applyNumberFormat="1" applyFont="1" applyFill="1" applyBorder="1" applyAlignment="1">
      <alignment horizontal="center" vertical="center" wrapText="1"/>
    </xf>
    <xf numFmtId="0" fontId="41" fillId="0" borderId="90" xfId="38" applyNumberFormat="1" applyFont="1" applyFill="1" applyBorder="1" applyAlignment="1">
      <alignment horizontal="center" vertical="center" wrapText="1"/>
    </xf>
    <xf numFmtId="0" fontId="41" fillId="0" borderId="9" xfId="38" applyNumberFormat="1" applyFont="1" applyFill="1" applyBorder="1" applyAlignment="1">
      <alignment horizontal="center" vertical="center" wrapText="1"/>
    </xf>
    <xf numFmtId="0" fontId="41" fillId="0" borderId="68" xfId="38" applyNumberFormat="1" applyFont="1" applyFill="1" applyBorder="1" applyAlignment="1">
      <alignment horizontal="center" vertical="center" wrapText="1"/>
    </xf>
    <xf numFmtId="171" fontId="8" fillId="0" borderId="80" xfId="8" applyNumberFormat="1" applyFont="1" applyFill="1" applyBorder="1" applyAlignment="1">
      <alignment horizontal="right" vertical="center" wrapText="1" shrinkToFit="1"/>
    </xf>
    <xf numFmtId="171" fontId="8" fillId="0" borderId="116" xfId="8" applyNumberFormat="1" applyFont="1" applyFill="1" applyBorder="1" applyAlignment="1">
      <alignment horizontal="right" vertical="center" wrapText="1" shrinkToFit="1"/>
    </xf>
    <xf numFmtId="171" fontId="4" fillId="0" borderId="0" xfId="8" applyNumberFormat="1" applyFont="1" applyFill="1" applyBorder="1" applyAlignment="1">
      <alignment vertical="top"/>
    </xf>
    <xf numFmtId="41" fontId="8" fillId="0" borderId="116" xfId="35" applyNumberFormat="1" applyFont="1" applyFill="1" applyBorder="1" applyAlignment="1">
      <alignment vertical="top"/>
    </xf>
    <xf numFmtId="41" fontId="8" fillId="0" borderId="98" xfId="35" applyNumberFormat="1" applyFont="1" applyFill="1" applyBorder="1" applyAlignment="1">
      <alignment horizontal="right" vertical="top"/>
    </xf>
    <xf numFmtId="171" fontId="4" fillId="0" borderId="97" xfId="8" applyNumberFormat="1" applyFont="1" applyFill="1" applyBorder="1" applyAlignment="1">
      <alignment horizontal="right" vertical="top" wrapText="1"/>
    </xf>
    <xf numFmtId="14" fontId="8" fillId="0" borderId="112" xfId="35" applyNumberFormat="1" applyFont="1" applyFill="1" applyBorder="1" applyAlignment="1">
      <alignment horizontal="right" vertical="center" wrapText="1"/>
    </xf>
    <xf numFmtId="0" fontId="8" fillId="0" borderId="2" xfId="35" applyNumberFormat="1" applyFont="1" applyFill="1" applyBorder="1" applyAlignment="1">
      <alignment horizontal="right" vertical="center" wrapText="1"/>
    </xf>
    <xf numFmtId="0" fontId="8" fillId="0" borderId="89" xfId="35" applyNumberFormat="1" applyFont="1" applyFill="1" applyBorder="1" applyAlignment="1">
      <alignment horizontal="right" vertical="center" wrapText="1"/>
    </xf>
    <xf numFmtId="0" fontId="8" fillId="0" borderId="73" xfId="35" applyNumberFormat="1" applyFont="1" applyFill="1" applyBorder="1" applyAlignment="1">
      <alignment horizontal="right" vertical="center" wrapText="1"/>
    </xf>
    <xf numFmtId="38" fontId="4" fillId="0" borderId="0" xfId="35" applyNumberFormat="1" applyFont="1" applyFill="1" applyAlignment="1">
      <alignment vertical="center"/>
    </xf>
    <xf numFmtId="3" fontId="8" fillId="0" borderId="81" xfId="35" applyNumberFormat="1" applyFont="1" applyFill="1" applyBorder="1" applyAlignment="1">
      <alignment horizontal="right" vertical="center"/>
    </xf>
    <xf numFmtId="0" fontId="8" fillId="0" borderId="6" xfId="38" applyNumberFormat="1" applyFont="1" applyFill="1" applyBorder="1" applyAlignment="1">
      <alignment horizontal="center" vertical="center" wrapText="1"/>
    </xf>
    <xf numFmtId="0" fontId="8" fillId="0" borderId="15" xfId="38" applyNumberFormat="1" applyFont="1" applyFill="1" applyBorder="1" applyAlignment="1">
      <alignment horizontal="center" vertical="center" wrapText="1"/>
    </xf>
    <xf numFmtId="0" fontId="4" fillId="0" borderId="0" xfId="35" quotePrefix="1" applyNumberFormat="1" applyFont="1" applyFill="1" applyBorder="1" applyAlignment="1">
      <alignment horizontal="left" vertical="center" wrapText="1"/>
    </xf>
    <xf numFmtId="0" fontId="4" fillId="0" borderId="0" xfId="0" applyFont="1" applyAlignment="1">
      <alignment vertical="center" wrapText="1"/>
    </xf>
    <xf numFmtId="3" fontId="7" fillId="0" borderId="71" xfId="35" applyNumberFormat="1" applyFont="1" applyFill="1" applyBorder="1" applyAlignment="1">
      <alignment vertical="center"/>
    </xf>
    <xf numFmtId="3" fontId="7" fillId="0" borderId="88" xfId="35" applyNumberFormat="1" applyFont="1" applyFill="1" applyBorder="1" applyAlignment="1">
      <alignment vertical="center"/>
    </xf>
    <xf numFmtId="3" fontId="7" fillId="0" borderId="81" xfId="35" applyNumberFormat="1" applyFont="1" applyFill="1" applyBorder="1" applyAlignment="1">
      <alignment vertical="center"/>
    </xf>
    <xf numFmtId="171" fontId="8" fillId="0" borderId="116" xfId="35" applyNumberFormat="1" applyFont="1" applyFill="1" applyBorder="1" applyAlignment="1">
      <alignment horizontal="right" vertical="center" wrapText="1"/>
    </xf>
    <xf numFmtId="171" fontId="4" fillId="0" borderId="68" xfId="8" applyNumberFormat="1" applyFont="1" applyFill="1" applyBorder="1" applyAlignment="1">
      <alignment vertical="top"/>
    </xf>
    <xf numFmtId="0" fontId="13" fillId="0" borderId="0" xfId="39" quotePrefix="1" applyNumberFormat="1" applyFont="1" applyFill="1" applyBorder="1" applyAlignment="1">
      <alignment horizontal="justify" vertical="center" wrapText="1"/>
    </xf>
    <xf numFmtId="0" fontId="13" fillId="0" borderId="0" xfId="39" applyNumberFormat="1" applyFont="1" applyFill="1" applyBorder="1" applyAlignment="1">
      <alignment horizontal="justify" vertical="center" wrapText="1"/>
    </xf>
    <xf numFmtId="0" fontId="45" fillId="0" borderId="0" xfId="39" applyNumberFormat="1" applyFont="1" applyFill="1" applyBorder="1" applyAlignment="1">
      <alignment horizontal="justify" vertical="center" wrapText="1"/>
    </xf>
    <xf numFmtId="0" fontId="4" fillId="0" borderId="22" xfId="39" applyNumberFormat="1" applyFont="1" applyFill="1" applyBorder="1" applyAlignment="1">
      <alignment vertical="center"/>
    </xf>
    <xf numFmtId="0" fontId="8" fillId="0" borderId="80" xfId="35" applyNumberFormat="1" applyFont="1" applyFill="1" applyBorder="1" applyAlignment="1">
      <alignment horizontal="right" vertical="center"/>
    </xf>
    <xf numFmtId="10" fontId="4" fillId="0" borderId="94" xfId="35" applyNumberFormat="1" applyFont="1" applyFill="1" applyBorder="1" applyAlignment="1">
      <alignment vertical="center"/>
    </xf>
    <xf numFmtId="10" fontId="4" fillId="0" borderId="94" xfId="35" applyNumberFormat="1" applyFont="1" applyFill="1" applyBorder="1" applyAlignment="1">
      <alignment horizontal="right" vertical="center"/>
    </xf>
    <xf numFmtId="0" fontId="4" fillId="0" borderId="0" xfId="0" quotePrefix="1" applyNumberFormat="1" applyFont="1" applyBorder="1" applyAlignment="1">
      <alignment horizontal="left" vertical="center" wrapText="1"/>
    </xf>
    <xf numFmtId="0" fontId="8" fillId="0" borderId="98" xfId="35" quotePrefix="1" applyNumberFormat="1" applyFont="1" applyFill="1" applyBorder="1" applyAlignment="1">
      <alignment horizontal="right" vertical="top"/>
    </xf>
    <xf numFmtId="0" fontId="8" fillId="0" borderId="0" xfId="38" applyNumberFormat="1" applyFont="1" applyFill="1" applyAlignment="1">
      <alignment horizontal="center" vertical="center"/>
    </xf>
    <xf numFmtId="3" fontId="8" fillId="0" borderId="0" xfId="35" quotePrefix="1" applyNumberFormat="1" applyFont="1" applyFill="1" applyBorder="1" applyAlignment="1">
      <alignment vertical="center"/>
    </xf>
    <xf numFmtId="171" fontId="142" fillId="0" borderId="11" xfId="8" applyNumberFormat="1" applyFont="1" applyFill="1" applyBorder="1" applyAlignment="1">
      <alignment horizontal="right" vertical="center"/>
    </xf>
    <xf numFmtId="171" fontId="142" fillId="0" borderId="0" xfId="8" applyNumberFormat="1" applyFont="1" applyFill="1" applyBorder="1" applyAlignment="1">
      <alignment horizontal="right" vertical="center"/>
    </xf>
    <xf numFmtId="171" fontId="142" fillId="0" borderId="10" xfId="8" applyNumberFormat="1" applyFont="1" applyFill="1" applyBorder="1" applyAlignment="1">
      <alignment horizontal="right" vertical="center"/>
    </xf>
    <xf numFmtId="184" fontId="8" fillId="0" borderId="68" xfId="35" quotePrefix="1" applyNumberFormat="1" applyFont="1" applyFill="1" applyBorder="1" applyAlignment="1">
      <alignment horizontal="center" vertical="center"/>
    </xf>
    <xf numFmtId="171" fontId="4" fillId="0" borderId="97" xfId="8" applyNumberFormat="1" applyFont="1" applyFill="1" applyBorder="1" applyAlignment="1">
      <alignment vertical="top"/>
    </xf>
    <xf numFmtId="0" fontId="68" fillId="0" borderId="64" xfId="206" applyFont="1" applyBorder="1" applyAlignment="1">
      <alignment vertical="top" wrapText="1"/>
    </xf>
    <xf numFmtId="0" fontId="68" fillId="0" borderId="65" xfId="206" applyFont="1" applyBorder="1" applyAlignment="1">
      <alignment vertical="top" wrapText="1"/>
    </xf>
    <xf numFmtId="0" fontId="68" fillId="0" borderId="66" xfId="206" applyFont="1" applyBorder="1" applyAlignment="1">
      <alignment vertical="top" wrapText="1"/>
    </xf>
    <xf numFmtId="0" fontId="18" fillId="0" borderId="0" xfId="206" applyFont="1" applyAlignment="1">
      <alignment vertical="center" wrapText="1"/>
    </xf>
    <xf numFmtId="0" fontId="133" fillId="0" borderId="64" xfId="206" applyFont="1" applyBorder="1" applyAlignment="1">
      <alignment horizontal="center" vertical="top" wrapText="1"/>
    </xf>
    <xf numFmtId="0" fontId="133" fillId="0" borderId="65" xfId="206" applyFont="1" applyBorder="1" applyAlignment="1">
      <alignment horizontal="center" vertical="top" wrapText="1"/>
    </xf>
    <xf numFmtId="0" fontId="133" fillId="0" borderId="64" xfId="206" applyFont="1" applyBorder="1" applyAlignment="1">
      <alignment horizontal="center" vertical="center" wrapText="1"/>
    </xf>
    <xf numFmtId="0" fontId="133" fillId="0" borderId="65" xfId="206" applyFont="1" applyBorder="1" applyAlignment="1">
      <alignment horizontal="center" vertical="center" wrapText="1"/>
    </xf>
    <xf numFmtId="0" fontId="68" fillId="0" borderId="64" xfId="206" applyFont="1" applyBorder="1" applyAlignment="1">
      <alignment vertical="center" wrapText="1"/>
    </xf>
    <xf numFmtId="0" fontId="68" fillId="0" borderId="65" xfId="206" applyFont="1" applyBorder="1" applyAlignment="1">
      <alignment vertical="center" wrapText="1"/>
    </xf>
    <xf numFmtId="0" fontId="68" fillId="0" borderId="66" xfId="206" applyFont="1" applyBorder="1" applyAlignment="1">
      <alignment vertical="center" wrapText="1"/>
    </xf>
    <xf numFmtId="22" fontId="68" fillId="0" borderId="64" xfId="206" applyNumberFormat="1" applyFont="1" applyBorder="1" applyAlignment="1">
      <alignment vertical="top" wrapText="1"/>
    </xf>
    <xf numFmtId="22" fontId="68" fillId="0" borderId="65" xfId="206" applyNumberFormat="1" applyFont="1" applyBorder="1" applyAlignment="1">
      <alignment vertical="top" wrapText="1"/>
    </xf>
    <xf numFmtId="0" fontId="18" fillId="0" borderId="0" xfId="206" applyFont="1" applyAlignment="1">
      <alignment vertical="top" wrapText="1"/>
    </xf>
    <xf numFmtId="0" fontId="68" fillId="0" borderId="0" xfId="205" applyFont="1" applyAlignment="1">
      <alignment vertical="center" wrapText="1"/>
    </xf>
    <xf numFmtId="0" fontId="133" fillId="0" borderId="66" xfId="206" applyFont="1" applyBorder="1" applyAlignment="1">
      <alignment horizontal="center" vertical="top" wrapText="1"/>
    </xf>
    <xf numFmtId="0" fontId="18" fillId="0" borderId="0" xfId="207" applyFont="1" applyFill="1" applyAlignment="1" applyProtection="1">
      <alignment vertical="top" wrapText="1"/>
      <protection locked="0"/>
    </xf>
    <xf numFmtId="3" fontId="18" fillId="0" borderId="0" xfId="206" applyNumberFormat="1" applyFont="1" applyBorder="1" applyAlignment="1">
      <alignment vertical="top"/>
    </xf>
    <xf numFmtId="0" fontId="133" fillId="0" borderId="2" xfId="206" applyFont="1" applyBorder="1" applyAlignment="1">
      <alignment horizontal="center" vertical="top" wrapText="1"/>
    </xf>
    <xf numFmtId="0" fontId="133" fillId="0" borderId="15" xfId="206" applyFont="1" applyBorder="1" applyAlignment="1">
      <alignment horizontal="center" vertical="top" wrapText="1"/>
    </xf>
    <xf numFmtId="14" fontId="18" fillId="0" borderId="59" xfId="205" applyNumberFormat="1" applyFont="1" applyBorder="1" applyAlignment="1">
      <alignment horizontal="center" vertical="center" wrapText="1"/>
    </xf>
    <xf numFmtId="14" fontId="18" fillId="0" borderId="8" xfId="205" applyNumberFormat="1" applyFont="1" applyBorder="1" applyAlignment="1">
      <alignment horizontal="center" vertical="center" wrapText="1"/>
    </xf>
    <xf numFmtId="0" fontId="68" fillId="0" borderId="13" xfId="205" applyFont="1" applyBorder="1" applyAlignment="1">
      <alignment vertical="center" wrapText="1"/>
    </xf>
    <xf numFmtId="0" fontId="18" fillId="0" borderId="10" xfId="206" applyFont="1" applyBorder="1" applyAlignment="1">
      <alignment vertical="center" wrapText="1"/>
    </xf>
    <xf numFmtId="0" fontId="133" fillId="0" borderId="4" xfId="206" applyFont="1" applyBorder="1" applyAlignment="1">
      <alignment horizontal="center" vertical="top" wrapText="1"/>
    </xf>
    <xf numFmtId="0" fontId="68" fillId="0" borderId="4" xfId="206" applyFont="1" applyBorder="1" applyAlignment="1">
      <alignment horizontal="center" vertical="top" wrapText="1"/>
    </xf>
    <xf numFmtId="0" fontId="68" fillId="0" borderId="4" xfId="206" applyFont="1" applyBorder="1" applyAlignment="1">
      <alignment vertical="top" wrapText="1"/>
    </xf>
    <xf numFmtId="0" fontId="18" fillId="0" borderId="0" xfId="206" applyFont="1" applyAlignment="1">
      <alignment horizontal="center" vertical="center" wrapText="1"/>
    </xf>
    <xf numFmtId="0" fontId="8" fillId="0" borderId="14" xfId="38" applyNumberFormat="1" applyFont="1" applyFill="1" applyBorder="1" applyAlignment="1">
      <alignment horizontal="center" vertical="center"/>
    </xf>
    <xf numFmtId="0" fontId="8" fillId="0" borderId="9" xfId="38" applyNumberFormat="1" applyFont="1" applyFill="1" applyBorder="1" applyAlignment="1">
      <alignment horizontal="center" vertical="center"/>
    </xf>
    <xf numFmtId="41" fontId="8" fillId="0" borderId="21" xfId="35" applyNumberFormat="1" applyFont="1" applyFill="1" applyBorder="1" applyAlignment="1">
      <alignment horizontal="center" vertical="center"/>
    </xf>
    <xf numFmtId="41" fontId="8" fillId="0" borderId="22" xfId="35" applyNumberFormat="1" applyFont="1" applyFill="1" applyBorder="1" applyAlignment="1">
      <alignment horizontal="center" vertical="center"/>
    </xf>
    <xf numFmtId="0" fontId="3" fillId="0" borderId="0" xfId="214"/>
    <xf numFmtId="0" fontId="8" fillId="0" borderId="98" xfId="212" applyFont="1" applyFill="1" applyBorder="1" applyAlignment="1">
      <alignment horizontal="center" vertical="center" wrapText="1"/>
    </xf>
    <xf numFmtId="0" fontId="8" fillId="0" borderId="74" xfId="212" applyFont="1" applyFill="1" applyBorder="1" applyAlignment="1">
      <alignment horizontal="center" vertical="center" wrapText="1"/>
    </xf>
    <xf numFmtId="3" fontId="4" fillId="0" borderId="72" xfId="212" applyNumberFormat="1" applyFont="1" applyFill="1" applyBorder="1" applyAlignment="1">
      <alignment vertical="center" wrapText="1"/>
    </xf>
    <xf numFmtId="3" fontId="4" fillId="0" borderId="74" xfId="212" applyNumberFormat="1" applyFont="1" applyFill="1" applyBorder="1" applyAlignment="1">
      <alignment vertical="center" wrapText="1"/>
    </xf>
    <xf numFmtId="10" fontId="4" fillId="0" borderId="86" xfId="212" applyNumberFormat="1" applyFont="1" applyFill="1" applyBorder="1" applyAlignment="1">
      <alignment horizontal="center" vertical="center" wrapText="1"/>
    </xf>
    <xf numFmtId="3" fontId="4" fillId="0" borderId="72" xfId="212" quotePrefix="1" applyNumberFormat="1" applyFont="1" applyFill="1" applyBorder="1" applyAlignment="1">
      <alignment vertical="center" wrapText="1"/>
    </xf>
    <xf numFmtId="3" fontId="4" fillId="0" borderId="98" xfId="212" quotePrefix="1" applyNumberFormat="1" applyFont="1" applyFill="1" applyBorder="1" applyAlignment="1">
      <alignment vertical="center" wrapText="1"/>
    </xf>
    <xf numFmtId="3" fontId="4" fillId="0" borderId="74" xfId="212" quotePrefix="1" applyNumberFormat="1" applyFont="1" applyFill="1" applyBorder="1" applyAlignment="1">
      <alignment vertical="center" wrapText="1"/>
    </xf>
    <xf numFmtId="0" fontId="4" fillId="0" borderId="72" xfId="212" quotePrefix="1" applyFont="1" applyFill="1" applyBorder="1" applyAlignment="1">
      <alignment vertical="center" wrapText="1"/>
    </xf>
    <xf numFmtId="0" fontId="4" fillId="0" borderId="98" xfId="212" quotePrefix="1" applyFont="1" applyFill="1" applyBorder="1" applyAlignment="1">
      <alignment vertical="center" wrapText="1"/>
    </xf>
    <xf numFmtId="0" fontId="4" fillId="0" borderId="74" xfId="212" quotePrefix="1" applyFont="1" applyFill="1" applyBorder="1" applyAlignment="1">
      <alignment vertical="center" wrapText="1"/>
    </xf>
    <xf numFmtId="10" fontId="145" fillId="0" borderId="86" xfId="212" applyNumberFormat="1" applyFont="1" applyFill="1" applyBorder="1" applyAlignment="1">
      <alignment horizontal="center" vertical="center" wrapText="1"/>
    </xf>
    <xf numFmtId="171" fontId="4" fillId="0" borderId="108" xfId="8" applyNumberFormat="1" applyFont="1" applyFill="1" applyBorder="1" applyAlignment="1">
      <alignment horizontal="right" vertical="center" wrapText="1"/>
    </xf>
    <xf numFmtId="171" fontId="4" fillId="0" borderId="107" xfId="8" applyNumberFormat="1" applyFont="1" applyFill="1" applyBorder="1" applyAlignment="1">
      <alignment horizontal="right" vertical="center" wrapText="1"/>
    </xf>
    <xf numFmtId="41" fontId="4" fillId="0" borderId="108" xfId="212" applyNumberFormat="1" applyFont="1" applyFill="1" applyBorder="1" applyAlignment="1">
      <alignment horizontal="right" vertical="center" wrapText="1"/>
    </xf>
    <xf numFmtId="0" fontId="4" fillId="0" borderId="112" xfId="212" applyFont="1" applyFill="1" applyBorder="1" applyAlignment="1">
      <alignment horizontal="right" vertical="center" wrapText="1"/>
    </xf>
    <xf numFmtId="0" fontId="4" fillId="0" borderId="107" xfId="212" applyFont="1" applyFill="1" applyBorder="1" applyAlignment="1">
      <alignment horizontal="right" vertical="center" wrapText="1"/>
    </xf>
    <xf numFmtId="0" fontId="4" fillId="0" borderId="108" xfId="212" quotePrefix="1" applyFont="1" applyFill="1" applyBorder="1" applyAlignment="1">
      <alignment horizontal="left" vertical="center" wrapText="1"/>
    </xf>
    <xf numFmtId="0" fontId="4" fillId="0" borderId="112" xfId="212" applyFont="1" applyFill="1" applyBorder="1" applyAlignment="1">
      <alignment horizontal="left" vertical="center" wrapText="1"/>
    </xf>
    <xf numFmtId="0" fontId="4" fillId="0" borderId="107" xfId="212" applyFont="1" applyFill="1" applyBorder="1" applyAlignment="1">
      <alignment horizontal="left" vertical="center" wrapText="1"/>
    </xf>
    <xf numFmtId="3" fontId="8" fillId="0" borderId="72" xfId="212" applyNumberFormat="1" applyFont="1" applyFill="1" applyBorder="1" applyAlignment="1">
      <alignment vertical="center" wrapText="1"/>
    </xf>
    <xf numFmtId="3" fontId="8" fillId="0" borderId="74" xfId="212" applyNumberFormat="1" applyFont="1" applyFill="1" applyBorder="1" applyAlignment="1">
      <alignment vertical="center" wrapText="1"/>
    </xf>
    <xf numFmtId="0" fontId="3" fillId="0" borderId="0" xfId="214" applyAlignment="1">
      <alignment horizontal="center"/>
    </xf>
    <xf numFmtId="0" fontId="182" fillId="0" borderId="116" xfId="214" applyFont="1" applyBorder="1" applyAlignment="1">
      <alignment horizontal="center"/>
    </xf>
    <xf numFmtId="0" fontId="3" fillId="0" borderId="116" xfId="214" applyBorder="1" applyAlignment="1"/>
    <xf numFmtId="3" fontId="1" fillId="0" borderId="116" xfId="213" applyNumberFormat="1" applyFont="1" applyBorder="1" applyAlignment="1">
      <alignment horizontal="center"/>
    </xf>
    <xf numFmtId="3" fontId="1" fillId="0" borderId="116" xfId="214" applyNumberFormat="1" applyFont="1" applyBorder="1" applyAlignment="1">
      <alignment horizontal="center"/>
    </xf>
    <xf numFmtId="0" fontId="73" fillId="0" borderId="0" xfId="214" applyFont="1" applyFill="1" applyAlignment="1">
      <alignment horizontal="justify" vertical="justify" wrapText="1"/>
    </xf>
    <xf numFmtId="10" fontId="4" fillId="0" borderId="108" xfId="212" applyNumberFormat="1" applyFont="1" applyFill="1" applyBorder="1" applyAlignment="1">
      <alignment horizontal="center" vertical="center" wrapText="1"/>
    </xf>
    <xf numFmtId="10" fontId="4" fillId="0" borderId="107" xfId="212" applyNumberFormat="1" applyFont="1" applyFill="1" applyBorder="1" applyAlignment="1">
      <alignment horizontal="center" vertical="center" wrapText="1"/>
    </xf>
    <xf numFmtId="3" fontId="4" fillId="0" borderId="108" xfId="212" quotePrefix="1" applyNumberFormat="1" applyFont="1" applyFill="1" applyBorder="1" applyAlignment="1">
      <alignment vertical="center" wrapText="1"/>
    </xf>
    <xf numFmtId="3" fontId="4" fillId="0" borderId="107" xfId="212" quotePrefix="1" applyNumberFormat="1" applyFont="1" applyFill="1" applyBorder="1" applyAlignment="1">
      <alignment vertical="center" wrapText="1"/>
    </xf>
    <xf numFmtId="0" fontId="4" fillId="0" borderId="108" xfId="212" quotePrefix="1" applyFont="1" applyFill="1" applyBorder="1" applyAlignment="1">
      <alignment vertical="center" wrapText="1"/>
    </xf>
    <xf numFmtId="0" fontId="4" fillId="0" borderId="107" xfId="212" quotePrefix="1" applyFont="1" applyFill="1" applyBorder="1" applyAlignment="1">
      <alignment vertical="center" wrapText="1"/>
    </xf>
    <xf numFmtId="3" fontId="8" fillId="0" borderId="72" xfId="212" quotePrefix="1" applyNumberFormat="1" applyFont="1" applyFill="1" applyBorder="1" applyAlignment="1">
      <alignment vertical="center" wrapText="1"/>
    </xf>
    <xf numFmtId="3" fontId="8" fillId="0" borderId="98" xfId="212" quotePrefix="1" applyNumberFormat="1" applyFont="1" applyFill="1" applyBorder="1" applyAlignment="1">
      <alignment vertical="center" wrapText="1"/>
    </xf>
    <xf numFmtId="3" fontId="8" fillId="0" borderId="74" xfId="212" quotePrefix="1" applyNumberFormat="1" applyFont="1" applyFill="1" applyBorder="1" applyAlignment="1">
      <alignment vertical="center" wrapText="1"/>
    </xf>
    <xf numFmtId="0" fontId="8" fillId="0" borderId="72" xfId="212" applyFont="1" applyFill="1" applyBorder="1" applyAlignment="1">
      <alignment horizontal="right" vertical="center" wrapText="1"/>
    </xf>
    <xf numFmtId="0" fontId="8" fillId="0" borderId="74" xfId="212" applyFont="1" applyFill="1" applyBorder="1" applyAlignment="1">
      <alignment horizontal="right" vertical="center" wrapText="1"/>
    </xf>
    <xf numFmtId="0" fontId="8" fillId="0" borderId="86" xfId="212" applyFont="1" applyFill="1" applyBorder="1" applyAlignment="1">
      <alignment horizontal="center" vertical="center" wrapText="1"/>
    </xf>
    <xf numFmtId="0" fontId="8" fillId="0" borderId="98" xfId="212" applyFont="1" applyFill="1" applyBorder="1" applyAlignment="1">
      <alignment horizontal="right" vertical="center" wrapText="1"/>
    </xf>
    <xf numFmtId="0" fontId="8" fillId="0" borderId="0" xfId="212" applyFont="1" applyAlignment="1">
      <alignment vertical="center" wrapText="1"/>
    </xf>
    <xf numFmtId="171" fontId="8" fillId="0" borderId="0" xfId="213" applyNumberFormat="1" applyFont="1" applyAlignment="1">
      <alignment horizontal="center" vertical="center"/>
    </xf>
    <xf numFmtId="171" fontId="4" fillId="0" borderId="0" xfId="213" applyNumberFormat="1" applyFont="1" applyAlignment="1">
      <alignment vertical="center"/>
    </xf>
    <xf numFmtId="171" fontId="8" fillId="0" borderId="0" xfId="213" applyNumberFormat="1" applyFont="1" applyFill="1" applyAlignment="1">
      <alignment vertical="center"/>
    </xf>
    <xf numFmtId="171" fontId="73" fillId="0" borderId="0" xfId="213" applyNumberFormat="1" applyFont="1"/>
    <xf numFmtId="10" fontId="8" fillId="0" borderId="72" xfId="212" applyNumberFormat="1" applyFont="1" applyFill="1" applyBorder="1" applyAlignment="1">
      <alignment horizontal="center" vertical="center" wrapText="1"/>
    </xf>
    <xf numFmtId="10" fontId="8" fillId="0" borderId="74" xfId="212" applyNumberFormat="1" applyFont="1" applyFill="1" applyBorder="1" applyAlignment="1">
      <alignment horizontal="center" vertical="center" wrapText="1"/>
    </xf>
    <xf numFmtId="3" fontId="4" fillId="0" borderId="108" xfId="212" applyNumberFormat="1" applyFont="1" applyFill="1" applyBorder="1" applyAlignment="1">
      <alignment vertical="center" wrapText="1"/>
    </xf>
    <xf numFmtId="3" fontId="4" fillId="0" borderId="107" xfId="212" applyNumberFormat="1" applyFont="1" applyFill="1" applyBorder="1" applyAlignment="1">
      <alignment vertical="center" wrapText="1"/>
    </xf>
    <xf numFmtId="0" fontId="7" fillId="0" borderId="0" xfId="35" quotePrefix="1" applyNumberFormat="1" applyFont="1" applyFill="1" applyBorder="1" applyAlignment="1">
      <alignment vertical="center" wrapText="1"/>
    </xf>
    <xf numFmtId="171" fontId="7" fillId="0" borderId="0" xfId="8" applyNumberFormat="1" applyFont="1" applyAlignment="1">
      <alignment horizontal="right" vertical="center" wrapText="1"/>
    </xf>
    <xf numFmtId="0" fontId="40" fillId="0" borderId="116" xfId="0" applyFont="1" applyBorder="1" applyAlignment="1">
      <alignment horizontal="center"/>
    </xf>
    <xf numFmtId="0" fontId="0" fillId="0" borderId="116" xfId="0" applyBorder="1" applyAlignment="1"/>
    <xf numFmtId="3" fontId="4" fillId="0" borderId="116" xfId="0" applyNumberFormat="1" applyFont="1" applyBorder="1" applyAlignment="1">
      <alignment horizontal="center"/>
    </xf>
    <xf numFmtId="37" fontId="4" fillId="0" borderId="0" xfId="0" applyNumberFormat="1" applyFont="1" applyBorder="1" applyAlignment="1">
      <alignment horizontal="right" vertical="center" wrapText="1"/>
    </xf>
    <xf numFmtId="0" fontId="4" fillId="0" borderId="0" xfId="0" applyFont="1" applyBorder="1" applyAlignment="1">
      <alignment horizontal="right" vertical="center" wrapText="1"/>
    </xf>
    <xf numFmtId="171" fontId="4" fillId="0" borderId="0" xfId="8" applyNumberFormat="1" applyFont="1" applyAlignment="1">
      <alignment horizontal="right" vertical="center" wrapText="1"/>
    </xf>
    <xf numFmtId="41" fontId="4" fillId="0" borderId="0" xfId="0" applyNumberFormat="1" applyFont="1" applyBorder="1" applyAlignment="1">
      <alignment horizontal="right" wrapText="1"/>
    </xf>
    <xf numFmtId="0" fontId="4" fillId="0" borderId="0" xfId="0" applyFont="1" applyBorder="1" applyAlignment="1">
      <alignment horizontal="right" wrapText="1"/>
    </xf>
    <xf numFmtId="0" fontId="4" fillId="0" borderId="0" xfId="0" applyFont="1" applyAlignment="1">
      <alignment horizontal="right" wrapText="1"/>
    </xf>
    <xf numFmtId="41" fontId="7" fillId="0" borderId="0" xfId="0" applyNumberFormat="1" applyFont="1" applyBorder="1" applyAlignment="1">
      <alignment horizontal="right" vertical="center" wrapText="1"/>
    </xf>
    <xf numFmtId="0" fontId="7" fillId="0" borderId="0" xfId="0" applyFont="1" applyBorder="1" applyAlignment="1">
      <alignment horizontal="right" vertical="center" wrapText="1"/>
    </xf>
    <xf numFmtId="0" fontId="7" fillId="0" borderId="0" xfId="0" quotePrefix="1" applyFont="1" applyFill="1" applyBorder="1" applyAlignment="1">
      <alignment wrapText="1"/>
    </xf>
    <xf numFmtId="0" fontId="7" fillId="0" borderId="0" xfId="0" applyFont="1" applyFill="1" applyBorder="1" applyAlignment="1">
      <alignment wrapText="1"/>
    </xf>
    <xf numFmtId="0" fontId="7" fillId="0" borderId="0" xfId="0" quotePrefix="1" applyFont="1" applyBorder="1" applyAlignment="1">
      <alignment wrapText="1"/>
    </xf>
    <xf numFmtId="0" fontId="7" fillId="0" borderId="0" xfId="0" applyFont="1" applyBorder="1" applyAlignment="1">
      <alignment wrapText="1"/>
    </xf>
    <xf numFmtId="171" fontId="4" fillId="0" borderId="0" xfId="8" applyNumberFormat="1" applyFont="1" applyAlignment="1">
      <alignment horizontal="right" wrapText="1"/>
    </xf>
    <xf numFmtId="41" fontId="8" fillId="0" borderId="0" xfId="0" applyNumberFormat="1" applyFont="1" applyBorder="1" applyAlignment="1">
      <alignment horizontal="right" wrapText="1"/>
    </xf>
    <xf numFmtId="0" fontId="8" fillId="0" borderId="0" xfId="0" applyFont="1" applyBorder="1" applyAlignment="1">
      <alignment horizontal="right" wrapText="1"/>
    </xf>
    <xf numFmtId="41" fontId="7" fillId="0" borderId="0" xfId="0" applyNumberFormat="1" applyFont="1" applyAlignment="1">
      <alignment horizontal="right" vertical="center" wrapText="1"/>
    </xf>
    <xf numFmtId="0" fontId="7" fillId="0" borderId="0" xfId="0" applyFont="1" applyAlignment="1">
      <alignment horizontal="right" vertical="center" wrapText="1"/>
    </xf>
    <xf numFmtId="37" fontId="4" fillId="0" borderId="0" xfId="0" applyNumberFormat="1" applyFont="1" applyAlignment="1">
      <alignment horizontal="right" vertical="center" wrapText="1"/>
    </xf>
    <xf numFmtId="0" fontId="4" fillId="0" borderId="0" xfId="0" applyFont="1" applyAlignment="1">
      <alignment horizontal="right" vertical="center" wrapText="1"/>
    </xf>
    <xf numFmtId="41" fontId="8" fillId="0" borderId="0" xfId="0" applyNumberFormat="1" applyFont="1" applyAlignment="1">
      <alignment horizontal="right" wrapText="1"/>
    </xf>
    <xf numFmtId="0" fontId="8" fillId="0" borderId="0" xfId="0" applyFont="1" applyAlignment="1">
      <alignment horizontal="right" wrapText="1"/>
    </xf>
    <xf numFmtId="171" fontId="8" fillId="0" borderId="97" xfId="0" applyNumberFormat="1" applyFont="1" applyBorder="1" applyAlignment="1">
      <alignment horizontal="right" vertical="center" wrapText="1"/>
    </xf>
    <xf numFmtId="171" fontId="4" fillId="0" borderId="0" xfId="0" applyNumberFormat="1" applyFont="1" applyAlignment="1">
      <alignment horizontal="right" vertical="center" wrapText="1"/>
    </xf>
    <xf numFmtId="171" fontId="8" fillId="0" borderId="96" xfId="8" applyNumberFormat="1" applyFont="1" applyFill="1" applyBorder="1" applyAlignment="1">
      <alignment horizontal="right" vertical="center" wrapText="1"/>
    </xf>
    <xf numFmtId="37" fontId="7" fillId="0" borderId="0" xfId="0" applyNumberFormat="1" applyFont="1" applyAlignment="1">
      <alignment horizontal="right" vertical="center" wrapText="1"/>
    </xf>
    <xf numFmtId="184" fontId="8" fillId="0" borderId="68" xfId="35" applyNumberFormat="1" applyFont="1" applyFill="1" applyBorder="1" applyAlignment="1">
      <alignment horizontal="center" vertical="top" wrapText="1"/>
    </xf>
    <xf numFmtId="184" fontId="8" fillId="0" borderId="0" xfId="35" applyNumberFormat="1" applyFont="1" applyFill="1" applyBorder="1" applyAlignment="1">
      <alignment horizontal="center" vertical="top" wrapText="1"/>
    </xf>
    <xf numFmtId="0" fontId="8" fillId="0" borderId="68" xfId="0" applyFont="1" applyBorder="1" applyAlignment="1">
      <alignment horizontal="center" wrapText="1"/>
    </xf>
    <xf numFmtId="0" fontId="8" fillId="0" borderId="0" xfId="0" applyFont="1" applyBorder="1" applyAlignment="1">
      <alignment horizontal="center" wrapText="1"/>
    </xf>
    <xf numFmtId="171" fontId="7" fillId="0" borderId="0" xfId="8" applyNumberFormat="1" applyFont="1" applyBorder="1" applyAlignment="1">
      <alignment horizontal="right" vertical="center" wrapText="1"/>
    </xf>
    <xf numFmtId="171" fontId="7" fillId="0" borderId="0" xfId="0" applyNumberFormat="1" applyFont="1" applyAlignment="1">
      <alignment horizontal="right" vertical="center" wrapText="1"/>
    </xf>
    <xf numFmtId="0" fontId="8" fillId="0" borderId="91" xfId="0" applyFont="1" applyBorder="1" applyAlignment="1">
      <alignment horizontal="center" vertical="center" wrapText="1"/>
    </xf>
    <xf numFmtId="184" fontId="8" fillId="0" borderId="91" xfId="35" applyNumberFormat="1" applyFont="1" applyFill="1" applyBorder="1" applyAlignment="1">
      <alignment horizontal="center" vertical="center" wrapText="1"/>
    </xf>
    <xf numFmtId="184" fontId="8" fillId="0" borderId="68" xfId="35" applyNumberFormat="1" applyFont="1" applyFill="1" applyBorder="1" applyAlignment="1">
      <alignment horizontal="center" vertical="center" wrapText="1"/>
    </xf>
    <xf numFmtId="171" fontId="8" fillId="0" borderId="96" xfId="0" applyNumberFormat="1" applyFont="1" applyBorder="1" applyAlignment="1">
      <alignment horizontal="right" vertical="center" wrapText="1"/>
    </xf>
    <xf numFmtId="0" fontId="8" fillId="0" borderId="96" xfId="0" applyFont="1" applyBorder="1" applyAlignment="1">
      <alignment horizontal="right" vertical="center" wrapText="1"/>
    </xf>
    <xf numFmtId="41" fontId="4" fillId="0" borderId="0" xfId="0" applyNumberFormat="1" applyFont="1" applyAlignment="1">
      <alignment horizontal="right" wrapText="1"/>
    </xf>
    <xf numFmtId="171" fontId="8" fillId="0" borderId="80" xfId="0" applyNumberFormat="1" applyFont="1" applyBorder="1" applyAlignment="1">
      <alignment horizontal="right" wrapText="1"/>
    </xf>
    <xf numFmtId="0" fontId="8" fillId="0" borderId="80" xfId="0" applyFont="1" applyBorder="1" applyAlignment="1">
      <alignment horizontal="right" wrapText="1"/>
    </xf>
    <xf numFmtId="171" fontId="8" fillId="0" borderId="116" xfId="0" applyNumberFormat="1" applyFont="1" applyBorder="1" applyAlignment="1">
      <alignment horizontal="right" wrapText="1"/>
    </xf>
    <xf numFmtId="0" fontId="4" fillId="0" borderId="0" xfId="35" applyNumberFormat="1" applyFont="1" applyFill="1" applyAlignment="1">
      <alignment horizontal="center" vertical="center"/>
    </xf>
    <xf numFmtId="0" fontId="40" fillId="0" borderId="116" xfId="35" applyNumberFormat="1" applyFont="1" applyFill="1" applyBorder="1" applyAlignment="1">
      <alignment horizontal="center" vertical="center"/>
    </xf>
    <xf numFmtId="41" fontId="4" fillId="0" borderId="116" xfId="35" applyNumberFormat="1" applyFont="1" applyFill="1" applyBorder="1" applyAlignment="1">
      <alignment vertical="center"/>
    </xf>
    <xf numFmtId="3" fontId="4" fillId="0" borderId="116" xfId="35" applyNumberFormat="1" applyFont="1" applyFill="1" applyBorder="1" applyAlignment="1">
      <alignment horizontal="center" vertical="center"/>
    </xf>
    <xf numFmtId="3" fontId="7" fillId="0" borderId="0" xfId="38" applyNumberFormat="1" applyFont="1" applyFill="1" applyBorder="1" applyAlignment="1">
      <alignment vertical="center" shrinkToFit="1"/>
    </xf>
    <xf numFmtId="3" fontId="7" fillId="0" borderId="0" xfId="35" applyNumberFormat="1" applyFont="1" applyFill="1" applyBorder="1" applyAlignment="1">
      <alignment vertical="center" shrinkToFit="1"/>
    </xf>
    <xf numFmtId="3" fontId="4" fillId="0" borderId="0" xfId="38" applyNumberFormat="1" applyFont="1" applyFill="1" applyBorder="1" applyAlignment="1">
      <alignment vertical="center" shrinkToFit="1"/>
    </xf>
    <xf numFmtId="41" fontId="4" fillId="0" borderId="0" xfId="38" applyNumberFormat="1" applyFont="1" applyFill="1" applyBorder="1" applyAlignment="1">
      <alignment vertical="center" shrinkToFit="1"/>
    </xf>
    <xf numFmtId="3" fontId="22" fillId="0" borderId="0" xfId="38" applyNumberFormat="1" applyFont="1" applyFill="1" applyBorder="1" applyAlignment="1">
      <alignment vertical="center" shrinkToFit="1"/>
    </xf>
    <xf numFmtId="0" fontId="13" fillId="0" borderId="51" xfId="39" applyNumberFormat="1" applyFont="1" applyFill="1" applyBorder="1" applyAlignment="1">
      <alignment horizontal="left" vertical="center"/>
    </xf>
    <xf numFmtId="0" fontId="13" fillId="0" borderId="50" xfId="39" applyNumberFormat="1" applyFont="1" applyFill="1" applyBorder="1" applyAlignment="1">
      <alignment horizontal="left" vertical="center"/>
    </xf>
    <xf numFmtId="0" fontId="13" fillId="0" borderId="48" xfId="39" applyNumberFormat="1" applyFont="1" applyFill="1" applyBorder="1" applyAlignment="1">
      <alignment horizontal="left" vertical="center"/>
    </xf>
    <xf numFmtId="0" fontId="13" fillId="0" borderId="32" xfId="39" applyNumberFormat="1" applyFont="1" applyFill="1" applyBorder="1" applyAlignment="1">
      <alignment horizontal="left" vertical="center"/>
    </xf>
    <xf numFmtId="0" fontId="13" fillId="0" borderId="49" xfId="39" applyNumberFormat="1" applyFont="1" applyFill="1" applyBorder="1" applyAlignment="1">
      <alignment horizontal="left" vertical="center"/>
    </xf>
    <xf numFmtId="0" fontId="15" fillId="0" borderId="53" xfId="39" applyNumberFormat="1" applyFont="1" applyFill="1" applyBorder="1" applyAlignment="1">
      <alignment horizontal="left" vertical="center"/>
    </xf>
    <xf numFmtId="3" fontId="8" fillId="0" borderId="0" xfId="38" applyNumberFormat="1" applyFont="1" applyFill="1" applyBorder="1" applyAlignment="1">
      <alignment vertical="center" shrinkToFit="1"/>
    </xf>
    <xf numFmtId="0" fontId="13" fillId="0" borderId="48" xfId="39" applyNumberFormat="1" applyFont="1" applyFill="1" applyBorder="1" applyAlignment="1">
      <alignment horizontal="left" vertical="center" wrapText="1"/>
    </xf>
    <xf numFmtId="0" fontId="13" fillId="0" borderId="32" xfId="39" applyNumberFormat="1" applyFont="1" applyFill="1" applyBorder="1" applyAlignment="1">
      <alignment horizontal="left" vertical="center" wrapText="1"/>
    </xf>
    <xf numFmtId="0" fontId="13" fillId="0" borderId="49" xfId="39" applyNumberFormat="1" applyFont="1" applyFill="1" applyBorder="1" applyAlignment="1">
      <alignment horizontal="left" vertical="center" wrapText="1"/>
    </xf>
    <xf numFmtId="0" fontId="4" fillId="0" borderId="0" xfId="38" applyNumberFormat="1" applyFont="1" applyFill="1" applyBorder="1" applyAlignment="1">
      <alignment horizontal="center" vertical="center" wrapText="1"/>
    </xf>
    <xf numFmtId="3" fontId="22" fillId="0" borderId="0" xfId="35" applyNumberFormat="1" applyFont="1" applyFill="1" applyBorder="1" applyAlignment="1">
      <alignment vertical="center" shrinkToFit="1"/>
    </xf>
    <xf numFmtId="41" fontId="7" fillId="0" borderId="0" xfId="35" applyNumberFormat="1" applyFont="1" applyFill="1" applyBorder="1" applyAlignment="1">
      <alignment horizontal="right" vertical="center"/>
    </xf>
    <xf numFmtId="0" fontId="7" fillId="0" borderId="8" xfId="35" applyNumberFormat="1" applyFont="1" applyFill="1" applyBorder="1" applyAlignment="1">
      <alignment horizontal="right" vertical="center"/>
    </xf>
    <xf numFmtId="0" fontId="8" fillId="0" borderId="4" xfId="38" applyNumberFormat="1" applyFont="1" applyFill="1" applyBorder="1" applyAlignment="1">
      <alignment horizontal="center" vertical="center"/>
    </xf>
    <xf numFmtId="0" fontId="8" fillId="0" borderId="91" xfId="38" applyNumberFormat="1" applyFont="1" applyFill="1" applyBorder="1" applyAlignment="1">
      <alignment horizontal="center" vertical="center" wrapText="1"/>
    </xf>
    <xf numFmtId="0" fontId="15" fillId="0" borderId="50" xfId="39" applyNumberFormat="1" applyFont="1" applyFill="1" applyBorder="1" applyAlignment="1">
      <alignment horizontal="left" vertical="center"/>
    </xf>
    <xf numFmtId="0" fontId="0" fillId="0" borderId="0" xfId="0" quotePrefix="1" applyAlignment="1">
      <alignment wrapText="1"/>
    </xf>
    <xf numFmtId="0" fontId="0" fillId="0" borderId="0" xfId="0" applyAlignment="1">
      <alignment wrapText="1"/>
    </xf>
    <xf numFmtId="171" fontId="0" fillId="0" borderId="0" xfId="8" applyNumberFormat="1" applyFont="1" applyAlignment="1">
      <alignment wrapText="1"/>
    </xf>
    <xf numFmtId="0" fontId="8" fillId="0" borderId="8" xfId="35" applyNumberFormat="1" applyFont="1" applyFill="1" applyBorder="1" applyAlignment="1">
      <alignment horizontal="center" vertical="top"/>
    </xf>
    <xf numFmtId="184" fontId="8" fillId="0" borderId="8" xfId="35" applyNumberFormat="1" applyFont="1" applyFill="1" applyBorder="1" applyAlignment="1">
      <alignment horizontal="center" vertical="top"/>
    </xf>
    <xf numFmtId="184" fontId="8" fillId="0" borderId="68" xfId="35" applyNumberFormat="1" applyFont="1" applyFill="1" applyBorder="1" applyAlignment="1">
      <alignment horizontal="center" vertical="top"/>
    </xf>
    <xf numFmtId="0" fontId="4" fillId="0" borderId="8" xfId="35" applyNumberFormat="1" applyFont="1" applyFill="1" applyBorder="1" applyAlignment="1">
      <alignment vertical="top"/>
    </xf>
    <xf numFmtId="0" fontId="0" fillId="0" borderId="24" xfId="0" applyBorder="1"/>
    <xf numFmtId="0" fontId="0" fillId="0" borderId="80" xfId="0" applyBorder="1"/>
    <xf numFmtId="0" fontId="4" fillId="0" borderId="0" xfId="35" quotePrefix="1" applyNumberFormat="1" applyFont="1" applyFill="1" applyAlignment="1">
      <alignment horizontal="left" vertical="top" wrapText="1"/>
    </xf>
    <xf numFmtId="0" fontId="8" fillId="0" borderId="13" xfId="35" applyNumberFormat="1" applyFont="1" applyFill="1" applyBorder="1" applyAlignment="1">
      <alignment horizontal="center" vertical="top"/>
    </xf>
    <xf numFmtId="0" fontId="8" fillId="0" borderId="96" xfId="35" applyNumberFormat="1" applyFont="1" applyFill="1" applyBorder="1" applyAlignment="1">
      <alignment horizontal="center" vertical="top"/>
    </xf>
    <xf numFmtId="0" fontId="4" fillId="0" borderId="13" xfId="35" applyNumberFormat="1" applyFont="1" applyFill="1" applyBorder="1" applyAlignment="1">
      <alignment horizontal="right" vertical="top"/>
    </xf>
    <xf numFmtId="0" fontId="4" fillId="0" borderId="96" xfId="35" applyNumberFormat="1" applyFont="1" applyFill="1" applyBorder="1" applyAlignment="1">
      <alignment horizontal="right" vertical="top"/>
    </xf>
    <xf numFmtId="0" fontId="4" fillId="0" borderId="0" xfId="35" applyNumberFormat="1" applyFont="1" applyFill="1" applyAlignment="1">
      <alignment vertical="top"/>
    </xf>
    <xf numFmtId="184" fontId="4" fillId="0" borderId="13" xfId="35" applyNumberFormat="1" applyFont="1" applyFill="1" applyBorder="1" applyAlignment="1">
      <alignment horizontal="right" vertical="top"/>
    </xf>
    <xf numFmtId="184" fontId="4" fillId="0" borderId="96" xfId="35" applyNumberFormat="1" applyFont="1" applyFill="1" applyBorder="1" applyAlignment="1">
      <alignment horizontal="right" vertical="top"/>
    </xf>
    <xf numFmtId="0" fontId="8" fillId="0" borderId="0" xfId="0" applyFont="1" applyAlignment="1">
      <alignment wrapText="1"/>
    </xf>
    <xf numFmtId="0" fontId="4" fillId="0" borderId="0" xfId="35" applyNumberFormat="1" applyFont="1" applyFill="1" applyBorder="1" applyAlignment="1">
      <alignment vertical="top"/>
    </xf>
    <xf numFmtId="184" fontId="8" fillId="0" borderId="2" xfId="35" applyNumberFormat="1" applyFont="1" applyFill="1" applyBorder="1" applyAlignment="1">
      <alignment horizontal="right" vertical="top"/>
    </xf>
    <xf numFmtId="184" fontId="8" fillId="0" borderId="91" xfId="35" applyNumberFormat="1" applyFont="1" applyFill="1" applyBorder="1" applyAlignment="1">
      <alignment horizontal="right" vertical="top"/>
    </xf>
    <xf numFmtId="0" fontId="4" fillId="0" borderId="68" xfId="35" applyNumberFormat="1" applyFont="1" applyFill="1" applyBorder="1" applyAlignment="1">
      <alignment vertical="top"/>
    </xf>
    <xf numFmtId="171" fontId="8" fillId="0" borderId="0" xfId="8" applyNumberFormat="1" applyFont="1"/>
    <xf numFmtId="0" fontId="8" fillId="0" borderId="68" xfId="0" applyFont="1" applyBorder="1" applyAlignment="1">
      <alignment horizontal="center"/>
    </xf>
    <xf numFmtId="0" fontId="0" fillId="0" borderId="96" xfId="0" applyBorder="1"/>
    <xf numFmtId="171" fontId="8" fillId="0" borderId="96" xfId="8" applyNumberFormat="1" applyFont="1" applyBorder="1"/>
    <xf numFmtId="0" fontId="8" fillId="0" borderId="0" xfId="0" applyFont="1" applyFill="1" applyBorder="1" applyAlignment="1">
      <alignment horizontal="center" wrapText="1"/>
    </xf>
    <xf numFmtId="171" fontId="8" fillId="0" borderId="0" xfId="8" applyNumberFormat="1" applyFont="1" applyBorder="1"/>
    <xf numFmtId="171" fontId="8" fillId="0" borderId="0" xfId="8" applyNumberFormat="1" applyFont="1" applyAlignment="1">
      <alignment wrapText="1"/>
    </xf>
  </cellXfs>
  <cellStyles count="316">
    <cellStyle name="%" xfId="84"/>
    <cellStyle name="??" xfId="85"/>
    <cellStyle name="?? [0.00]_ Att. 1- Cover" xfId="86"/>
    <cellStyle name="?? [0]" xfId="87"/>
    <cellStyle name="?_x001d_??%U©÷u&amp;H©÷9_x0008_? s_x000a__x0007__x0001__x0001_" xfId="88"/>
    <cellStyle name="???? [0.00]_BE-BQ" xfId="89"/>
    <cellStyle name="??????????????????? [0]_FTC_OFFER" xfId="90"/>
    <cellStyle name="???????????????????_FTC_OFFER" xfId="91"/>
    <cellStyle name="????_BE-BQ" xfId="92"/>
    <cellStyle name="???[0]_?? DI" xfId="93"/>
    <cellStyle name="???_?? DI" xfId="94"/>
    <cellStyle name="??[0]_BRE" xfId="95"/>
    <cellStyle name="??_ ??? ???? " xfId="96"/>
    <cellStyle name="??A? [0]_laroux_1_¢¬???¢â? " xfId="97"/>
    <cellStyle name="??A?_laroux_1_¢¬???¢â? " xfId="98"/>
    <cellStyle name="?¡±¢¥?_?¨ù??¢´¢¥_¢¬???¢â? " xfId="99"/>
    <cellStyle name="?ðÇ%U?&amp;H?_x0008_?s_x000a__x0007__x0001__x0001_" xfId="100"/>
    <cellStyle name="_Gui Cty CK PVFC" xfId="101"/>
    <cellStyle name="_Gui Cty CK PVFC 2" xfId="102"/>
    <cellStyle name="_Gui Cty CK PVFC_BCKT 2012 SDU" xfId="215"/>
    <cellStyle name="_Gui Cty CK PVFC_BCKT 2012 SDU(PH 25.3.12)" xfId="216"/>
    <cellStyle name="_Gui Cty CK PVFC_BCKT 2012 SDU(sua theo PM19.3)" xfId="217"/>
    <cellStyle name="_Gui Cty CK PVFC_cty FBA sua" xfId="103"/>
    <cellStyle name="_Gui Cty CK PVFC_Soat xet 3 cap" xfId="104"/>
    <cellStyle name="_Gui Cty CK PVFC_Soat xet 3 cap 2" xfId="105"/>
    <cellStyle name="_Gui Cty CK PVFC_Soat xet 3 cap_BCKT 2012 SDU" xfId="218"/>
    <cellStyle name="_Gui Cty CK PVFC_Soat xet 3 cap_BCKT 2012 SDU(PH 25.3.12)" xfId="219"/>
    <cellStyle name="_Gui Cty CK PVFC_Soat xet 3 cap_BCKT 2012 SDU(sua theo PM19.3)" xfId="220"/>
    <cellStyle name="_Gui Cty CK PVFC_Soat xet 3 cap_cty FBA sua" xfId="106"/>
    <cellStyle name="•W?_Format" xfId="107"/>
    <cellStyle name="•W€_Format" xfId="108"/>
    <cellStyle name="0,0_x000d__x000a_NA_x000d__x000a_" xfId="206"/>
    <cellStyle name="1" xfId="109"/>
    <cellStyle name="2" xfId="110"/>
    <cellStyle name="20% - Accent1 2" xfId="221"/>
    <cellStyle name="20% - Accent2 2" xfId="222"/>
    <cellStyle name="20% - Accent3 2" xfId="223"/>
    <cellStyle name="20% - Accent4 2" xfId="224"/>
    <cellStyle name="20% - Accent5 2" xfId="225"/>
    <cellStyle name="20% - Accent6 2" xfId="226"/>
    <cellStyle name="3" xfId="111"/>
    <cellStyle name="4" xfId="112"/>
    <cellStyle name="40% - Accent1 2" xfId="227"/>
    <cellStyle name="40% - Accent2 2" xfId="228"/>
    <cellStyle name="40% - Accent3 2" xfId="229"/>
    <cellStyle name="40% - Accent4 2" xfId="230"/>
    <cellStyle name="40% - Accent5 2" xfId="231"/>
    <cellStyle name="40% - Accent6 2" xfId="232"/>
    <cellStyle name="60% - Accent1 2" xfId="233"/>
    <cellStyle name="60% - Accent2 2" xfId="234"/>
    <cellStyle name="60% - Accent3 2" xfId="235"/>
    <cellStyle name="60% - Accent4 2" xfId="236"/>
    <cellStyle name="60% - Accent5 2" xfId="237"/>
    <cellStyle name="60% - Accent6 2" xfId="238"/>
    <cellStyle name="Accent1 2" xfId="239"/>
    <cellStyle name="Accent2 2" xfId="240"/>
    <cellStyle name="Accent3 2" xfId="241"/>
    <cellStyle name="Accent4 2" xfId="242"/>
    <cellStyle name="Accent5 2" xfId="243"/>
    <cellStyle name="Accent6 2" xfId="244"/>
    <cellStyle name="ÅëÈ­ [0]_      " xfId="113"/>
    <cellStyle name="AeE­ [0]_INQUIRY ¿µ¾÷AßAø " xfId="114"/>
    <cellStyle name="ÅëÈ­ [0]_Sheet1" xfId="115"/>
    <cellStyle name="ÅëÈ­_      " xfId="116"/>
    <cellStyle name="AeE­_INQUIRY ¿µ¾÷AßAø" xfId="117"/>
    <cellStyle name="ÅëÈ­_Sheet1" xfId="118"/>
    <cellStyle name="args.style" xfId="1"/>
    <cellStyle name="args.style 2" xfId="66"/>
    <cellStyle name="args.style 3" xfId="245"/>
    <cellStyle name="ÄÞ¸¶ [0]_      " xfId="119"/>
    <cellStyle name="AÞ¸¶ [0]_INQUIRY ¿?¾÷AßAø " xfId="2"/>
    <cellStyle name="ÄÞ¸¶ [0]_Sheet1" xfId="120"/>
    <cellStyle name="ÄÞ¸¶_      " xfId="121"/>
    <cellStyle name="AÞ¸¶_INQUIRY ¿?¾÷AßAø " xfId="3"/>
    <cellStyle name="ÄÞ¸¶_Sheet1" xfId="122"/>
    <cellStyle name="Bad 2" xfId="246"/>
    <cellStyle name="Body" xfId="4"/>
    <cellStyle name="C?AØ_¿?¾÷CoE² " xfId="5"/>
    <cellStyle name="Ç¥ÁØ_      " xfId="123"/>
    <cellStyle name="C￥AØ_¿μ¾÷CoE² " xfId="6"/>
    <cellStyle name="Ç¥ÁØ_laroux_4_ÃÑÇÕ°è " xfId="124"/>
    <cellStyle name="Calc Currency (0)" xfId="7"/>
    <cellStyle name="Calculation 2" xfId="247"/>
    <cellStyle name="category" xfId="125"/>
    <cellStyle name="CC1" xfId="126"/>
    <cellStyle name="CC2" xfId="127"/>
    <cellStyle name="chchuyen" xfId="128"/>
    <cellStyle name="Check Cell 2" xfId="263"/>
    <cellStyle name="Comma" xfId="8" builtinId="3"/>
    <cellStyle name="Comma  - Style1" xfId="9"/>
    <cellStyle name="Comma  - Style2" xfId="10"/>
    <cellStyle name="Comma  - Style3" xfId="11"/>
    <cellStyle name="Comma  - Style4" xfId="12"/>
    <cellStyle name="Comma  - Style5" xfId="13"/>
    <cellStyle name="Comma  - Style6" xfId="14"/>
    <cellStyle name="Comma  - Style7" xfId="15"/>
    <cellStyle name="Comma  - Style8" xfId="16"/>
    <cellStyle name="Comma [0] 2" xfId="75"/>
    <cellStyle name="Comma [0] 2 2" xfId="248"/>
    <cellStyle name="Comma [0] 3" xfId="249"/>
    <cellStyle name="Comma 10" xfId="250"/>
    <cellStyle name="Comma 11" xfId="251"/>
    <cellStyle name="Comma 12" xfId="252"/>
    <cellStyle name="Comma 13" xfId="253"/>
    <cellStyle name="Comma 14" xfId="254"/>
    <cellStyle name="Comma 15" xfId="255"/>
    <cellStyle name="Comma 16" xfId="256"/>
    <cellStyle name="Comma 17" xfId="257"/>
    <cellStyle name="Comma 17 2" xfId="258"/>
    <cellStyle name="Comma 18" xfId="259"/>
    <cellStyle name="Comma 2" xfId="63"/>
    <cellStyle name="Comma 2 2" xfId="81"/>
    <cellStyle name="Comma 2 3" xfId="208"/>
    <cellStyle name="Comma 3" xfId="74"/>
    <cellStyle name="Comma 3 2" xfId="79"/>
    <cellStyle name="Comma 4" xfId="65"/>
    <cellStyle name="Comma 5" xfId="76"/>
    <cellStyle name="Comma 5 2" xfId="260"/>
    <cellStyle name="Comma 6" xfId="210"/>
    <cellStyle name="Comma 7" xfId="213"/>
    <cellStyle name="Comma 8" xfId="261"/>
    <cellStyle name="Comma 9" xfId="262"/>
    <cellStyle name="Comma0" xfId="17"/>
    <cellStyle name="Comma0 2" xfId="67"/>
    <cellStyle name="Copied" xfId="18"/>
    <cellStyle name="CT1" xfId="129"/>
    <cellStyle name="CT2" xfId="130"/>
    <cellStyle name="CT4" xfId="131"/>
    <cellStyle name="CT5" xfId="132"/>
    <cellStyle name="ct7" xfId="133"/>
    <cellStyle name="ct8" xfId="134"/>
    <cellStyle name="cth1" xfId="135"/>
    <cellStyle name="Cthuc" xfId="136"/>
    <cellStyle name="Cthuc1" xfId="137"/>
    <cellStyle name="Currency0" xfId="19"/>
    <cellStyle name="Currency0 2" xfId="68"/>
    <cellStyle name="d" xfId="138"/>
    <cellStyle name="d%" xfId="139"/>
    <cellStyle name="d1" xfId="140"/>
    <cellStyle name="Date" xfId="20"/>
    <cellStyle name="Date 2" xfId="69"/>
    <cellStyle name="Dezimal [0]_35ERI8T2gbIEMixb4v26icuOo" xfId="141"/>
    <cellStyle name="Dezimal_35ERI8T2gbIEMixb4v26icuOo" xfId="142"/>
    <cellStyle name="e" xfId="143"/>
    <cellStyle name="e 2" xfId="144"/>
    <cellStyle name="eeee" xfId="145"/>
    <cellStyle name="Entered" xfId="21"/>
    <cellStyle name="Euro" xfId="146"/>
    <cellStyle name="Explanatory Text 2" xfId="264"/>
    <cellStyle name="f" xfId="147"/>
    <cellStyle name="f 2" xfId="148"/>
    <cellStyle name="Fixed" xfId="22"/>
    <cellStyle name="Fixed 2" xfId="70"/>
    <cellStyle name="Good 2" xfId="265"/>
    <cellStyle name="Grey" xfId="23"/>
    <cellStyle name="Head 1" xfId="24"/>
    <cellStyle name="HEADER" xfId="149"/>
    <cellStyle name="Header1" xfId="25"/>
    <cellStyle name="Header2" xfId="26"/>
    <cellStyle name="Heading 1" xfId="27" builtinId="16" customBuiltin="1"/>
    <cellStyle name="Heading 1 2" xfId="150"/>
    <cellStyle name="Heading 2" xfId="28" builtinId="17" customBuiltin="1"/>
    <cellStyle name="Heading 2 2" xfId="151"/>
    <cellStyle name="Heading 3 2" xfId="266"/>
    <cellStyle name="Heading 4 2" xfId="267"/>
    <cellStyle name="Heading1" xfId="152"/>
    <cellStyle name="Heading2" xfId="153"/>
    <cellStyle name="Heading3" xfId="154"/>
    <cellStyle name="HEADINGS" xfId="29"/>
    <cellStyle name="HEADINGSTOP" xfId="30"/>
    <cellStyle name="Input [yellow]" xfId="31"/>
    <cellStyle name="Input 10" xfId="268"/>
    <cellStyle name="Input 11" xfId="269"/>
    <cellStyle name="Input 12" xfId="270"/>
    <cellStyle name="Input 2" xfId="271"/>
    <cellStyle name="Input 3" xfId="272"/>
    <cellStyle name="Input 4" xfId="273"/>
    <cellStyle name="Input 5" xfId="274"/>
    <cellStyle name="Input 6" xfId="275"/>
    <cellStyle name="Input 7" xfId="276"/>
    <cellStyle name="Input 8" xfId="277"/>
    <cellStyle name="Input 9" xfId="278"/>
    <cellStyle name="Kiểu 1" xfId="155"/>
    <cellStyle name="left" xfId="156"/>
    <cellStyle name="Linked Cell 2" xfId="279"/>
    <cellStyle name="luc" xfId="157"/>
    <cellStyle name="luc2" xfId="158"/>
    <cellStyle name="Millares [0]_Well Timing" xfId="159"/>
    <cellStyle name="Millares_Well Timing" xfId="160"/>
    <cellStyle name="Milliers [0]_      " xfId="161"/>
    <cellStyle name="Milliers_      " xfId="162"/>
    <cellStyle name="Model" xfId="163"/>
    <cellStyle name="moi" xfId="164"/>
    <cellStyle name="Moneda [0]_Well Timing" xfId="165"/>
    <cellStyle name="Moneda_Well Timing" xfId="166"/>
    <cellStyle name="Monétaire [0]_      " xfId="167"/>
    <cellStyle name="Monétaire_      " xfId="168"/>
    <cellStyle name="n" xfId="32"/>
    <cellStyle name="n1" xfId="169"/>
    <cellStyle name="Neutral 2" xfId="280"/>
    <cellStyle name="Normal" xfId="0" builtinId="0"/>
    <cellStyle name="Normal - Style1" xfId="33"/>
    <cellStyle name="Normal 10" xfId="212"/>
    <cellStyle name="Normal 11" xfId="281"/>
    <cellStyle name="Normal 12" xfId="282"/>
    <cellStyle name="Normal 13" xfId="283"/>
    <cellStyle name="Normal 14" xfId="284"/>
    <cellStyle name="Normal 15" xfId="285"/>
    <cellStyle name="Normal 16" xfId="286"/>
    <cellStyle name="Normal 17" xfId="287"/>
    <cellStyle name="Normal 18" xfId="288"/>
    <cellStyle name="Normal 18 2" xfId="289"/>
    <cellStyle name="Normal 19" xfId="290"/>
    <cellStyle name="Normal 19 2" xfId="291"/>
    <cellStyle name="Normal 2" xfId="64"/>
    <cellStyle name="Normal 2 2" xfId="73"/>
    <cellStyle name="Normal 2 3" xfId="82"/>
    <cellStyle name="Normal 20" xfId="292"/>
    <cellStyle name="Normal 21" xfId="293"/>
    <cellStyle name="Normal 23" xfId="294"/>
    <cellStyle name="Normal 3" xfId="77"/>
    <cellStyle name="Normal 4" xfId="80"/>
    <cellStyle name="Normal 5" xfId="209"/>
    <cellStyle name="Normal 6" xfId="62"/>
    <cellStyle name="Normal 7" xfId="214"/>
    <cellStyle name="Normal 8" xfId="295"/>
    <cellStyle name="Normal 9" xfId="296"/>
    <cellStyle name="Normal_Bao cao tai chinh" xfId="34"/>
    <cellStyle name="Normal_Bao cao tai chinh 280405" xfId="35"/>
    <cellStyle name="Normal_LEADER SHEET" xfId="205"/>
    <cellStyle name="Normal_SHEET" xfId="78"/>
    <cellStyle name="Normal_Sheet1" xfId="36"/>
    <cellStyle name="Normal_Số liệu báo cáo 6 tháng đầu năm" xfId="207"/>
    <cellStyle name="Normal_Thue VP Da Nang" xfId="211"/>
    <cellStyle name="Normal_Thuyet minh" xfId="38"/>
    <cellStyle name="Normal_Thuyet minh TSCD" xfId="39"/>
    <cellStyle name="Normal_Tong hop bao cao (blank) (version 1)" xfId="37"/>
    <cellStyle name="Normal_Tong hop bao cao (blank) (version 1) 2" xfId="83"/>
    <cellStyle name="Note 2" xfId="297"/>
    <cellStyle name="Œ…‹æØ‚è [0.00]_laroux" xfId="170"/>
    <cellStyle name="Œ…‹æØ‚è_laroux" xfId="171"/>
    <cellStyle name="omma [0]_Mktg Prog" xfId="172"/>
    <cellStyle name="ormal_Sheet1_1" xfId="173"/>
    <cellStyle name="Output 2" xfId="298"/>
    <cellStyle name="per.style" xfId="40"/>
    <cellStyle name="per.style 2" xfId="71"/>
    <cellStyle name="per.style 3" xfId="299"/>
    <cellStyle name="Percent" xfId="204" builtinId="5"/>
    <cellStyle name="Percent [2]" xfId="41"/>
    <cellStyle name="Percent [2] 2" xfId="300"/>
    <cellStyle name="Percent 10" xfId="301"/>
    <cellStyle name="Percent 11" xfId="302"/>
    <cellStyle name="Percent 12" xfId="303"/>
    <cellStyle name="Percent 13" xfId="304"/>
    <cellStyle name="Percent 14" xfId="305"/>
    <cellStyle name="Percent 15" xfId="306"/>
    <cellStyle name="Percent 2" xfId="174"/>
    <cellStyle name="Percent 3" xfId="307"/>
    <cellStyle name="Percent 4" xfId="308"/>
    <cellStyle name="Percent 5" xfId="309"/>
    <cellStyle name="Percent 6" xfId="310"/>
    <cellStyle name="Percent 7" xfId="311"/>
    <cellStyle name="Percent 8" xfId="312"/>
    <cellStyle name="Percent 9" xfId="313"/>
    <cellStyle name="PERCENTAGE" xfId="175"/>
    <cellStyle name="regstoresfromspecstores" xfId="42"/>
    <cellStyle name="RevList" xfId="43"/>
    <cellStyle name="SHADEDSTORES" xfId="44"/>
    <cellStyle name="specstores" xfId="45"/>
    <cellStyle name="Standard_AAbgleich" xfId="176"/>
    <cellStyle name="Style 1" xfId="177"/>
    <cellStyle name="subhead" xfId="178"/>
    <cellStyle name="Subtotal" xfId="46"/>
    <cellStyle name="symbol" xfId="179"/>
    <cellStyle name="T" xfId="47"/>
    <cellStyle name="T_Book1" xfId="180"/>
    <cellStyle name="T_Book1_1" xfId="181"/>
    <cellStyle name="T_Book1_1 2" xfId="182"/>
    <cellStyle name="T_Soat xet 3 cap" xfId="183"/>
    <cellStyle name="tde" xfId="184"/>
    <cellStyle name="th" xfId="49"/>
    <cellStyle name="Title 2" xfId="314"/>
    <cellStyle name="Total" xfId="48" builtinId="25" customBuiltin="1"/>
    <cellStyle name="Total 2" xfId="72"/>
    <cellStyle name="TotalGra" xfId="185"/>
    <cellStyle name="viet" xfId="50"/>
    <cellStyle name="viet2" xfId="51"/>
    <cellStyle name="VN new romanNormal" xfId="186"/>
    <cellStyle name="VN time new roman" xfId="187"/>
    <cellStyle name="Währung [0]_ALLE_ITEMS_280800_EV_NL" xfId="188"/>
    <cellStyle name="Währung_AKE_100N" xfId="189"/>
    <cellStyle name="Warning Text 2" xfId="315"/>
    <cellStyle name="wrap" xfId="190"/>
    <cellStyle name="Wไhrung [0]_35ERI8T2gbIEMixb4v26icuOo" xfId="191"/>
    <cellStyle name="Wไhrung_35ERI8T2gbIEMixb4v26icuOo" xfId="192"/>
    <cellStyle name="xuan" xfId="193"/>
    <cellStyle name=" [0.00]_ Att. 1- Cover" xfId="52"/>
    <cellStyle name="_ Att. 1- Cover" xfId="53"/>
    <cellStyle name="?_ Att. 1- Cover" xfId="54"/>
    <cellStyle name="똿뗦먛귟 [0.00]_PRODUCT DETAIL Q1" xfId="55"/>
    <cellStyle name="똿뗦먛귟_PRODUCT DETAIL Q1" xfId="56"/>
    <cellStyle name="믅됞 [0.00]_PRODUCT DETAIL Q1" xfId="57"/>
    <cellStyle name="믅됞_PRODUCT DETAIL Q1" xfId="58"/>
    <cellStyle name="백분율_††††† " xfId="194"/>
    <cellStyle name="뷭?_BOOKSHIP" xfId="59"/>
    <cellStyle name="콤마 [0]_††††† " xfId="195"/>
    <cellStyle name="콤마_††††† " xfId="196"/>
    <cellStyle name="통화 [0]_††††† " xfId="197"/>
    <cellStyle name="통화_††††† " xfId="198"/>
    <cellStyle name="표준_(정보부문)월별인원계획" xfId="60"/>
    <cellStyle name="一般_00Q3902REV.1" xfId="199"/>
    <cellStyle name="千分位[0]_00Q3902REV.1" xfId="200"/>
    <cellStyle name="千分位_00Q3902REV.1" xfId="201"/>
    <cellStyle name="貨幣 [0]_00Q3902REV.1" xfId="202"/>
    <cellStyle name="貨幣[0]_BRE" xfId="61"/>
    <cellStyle name="貨幣_00Q3902REV.1" xfId="203"/>
  </cellStyles>
  <dxfs count="6">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ill>
        <patternFill>
          <bgColor indexed="1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57150</xdr:rowOff>
    </xdr:from>
    <xdr:to>
      <xdr:col>2</xdr:col>
      <xdr:colOff>0</xdr:colOff>
      <xdr:row>23</xdr:row>
      <xdr:rowOff>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2000250" y="3324225"/>
          <a:ext cx="0" cy="4686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10</xdr:row>
      <xdr:rowOff>47625</xdr:rowOff>
    </xdr:from>
    <xdr:to>
      <xdr:col>5</xdr:col>
      <xdr:colOff>1304925</xdr:colOff>
      <xdr:row>22</xdr:row>
      <xdr:rowOff>171450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7610475" y="3314700"/>
          <a:ext cx="0" cy="4657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xdr:row>
      <xdr:rowOff>0</xdr:rowOff>
    </xdr:from>
    <xdr:to>
      <xdr:col>2</xdr:col>
      <xdr:colOff>0</xdr:colOff>
      <xdr:row>59</xdr:row>
      <xdr:rowOff>0</xdr:rowOff>
    </xdr:to>
    <xdr:sp macro="" textlink="">
      <xdr:nvSpPr>
        <xdr:cNvPr id="11" name="Line 10">
          <a:extLst>
            <a:ext uri="{FF2B5EF4-FFF2-40B4-BE49-F238E27FC236}">
              <a16:creationId xmlns:a16="http://schemas.microsoft.com/office/drawing/2014/main" id="{00000000-0008-0000-0E00-00000B000000}"/>
            </a:ext>
          </a:extLst>
        </xdr:cNvPr>
        <xdr:cNvSpPr>
          <a:spLocks noChangeShapeType="1"/>
        </xdr:cNvSpPr>
      </xdr:nvSpPr>
      <xdr:spPr bwMode="auto">
        <a:xfrm>
          <a:off x="2000250" y="13449300"/>
          <a:ext cx="0" cy="6210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38</xdr:row>
      <xdr:rowOff>0</xdr:rowOff>
    </xdr:from>
    <xdr:to>
      <xdr:col>5</xdr:col>
      <xdr:colOff>1304925</xdr:colOff>
      <xdr:row>58</xdr:row>
      <xdr:rowOff>171450</xdr:rowOff>
    </xdr:to>
    <xdr:sp macro="" textlink="">
      <xdr:nvSpPr>
        <xdr:cNvPr id="12" name="Line 11">
          <a:extLst>
            <a:ext uri="{FF2B5EF4-FFF2-40B4-BE49-F238E27FC236}">
              <a16:creationId xmlns:a16="http://schemas.microsoft.com/office/drawing/2014/main" id="{00000000-0008-0000-0E00-00000C000000}"/>
            </a:ext>
          </a:extLst>
        </xdr:cNvPr>
        <xdr:cNvSpPr>
          <a:spLocks noChangeShapeType="1"/>
        </xdr:cNvSpPr>
      </xdr:nvSpPr>
      <xdr:spPr bwMode="auto">
        <a:xfrm>
          <a:off x="7610475" y="13449300"/>
          <a:ext cx="0" cy="61722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95</xdr:row>
      <xdr:rowOff>0</xdr:rowOff>
    </xdr:from>
    <xdr:to>
      <xdr:col>2</xdr:col>
      <xdr:colOff>0</xdr:colOff>
      <xdr:row>103</xdr:row>
      <xdr:rowOff>0</xdr:rowOff>
    </xdr:to>
    <xdr:sp macro="" textlink="">
      <xdr:nvSpPr>
        <xdr:cNvPr id="20" name="Line 19">
          <a:extLst>
            <a:ext uri="{FF2B5EF4-FFF2-40B4-BE49-F238E27FC236}">
              <a16:creationId xmlns:a16="http://schemas.microsoft.com/office/drawing/2014/main" id="{00000000-0008-0000-0E00-000014000000}"/>
            </a:ext>
          </a:extLst>
        </xdr:cNvPr>
        <xdr:cNvSpPr>
          <a:spLocks noChangeShapeType="1"/>
        </xdr:cNvSpPr>
      </xdr:nvSpPr>
      <xdr:spPr bwMode="auto">
        <a:xfrm>
          <a:off x="2000250" y="24669750"/>
          <a:ext cx="0" cy="20097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95</xdr:row>
      <xdr:rowOff>0</xdr:rowOff>
    </xdr:from>
    <xdr:to>
      <xdr:col>5</xdr:col>
      <xdr:colOff>1304925</xdr:colOff>
      <xdr:row>102</xdr:row>
      <xdr:rowOff>171450</xdr:rowOff>
    </xdr:to>
    <xdr:sp macro="" textlink="">
      <xdr:nvSpPr>
        <xdr:cNvPr id="21" name="Line 20">
          <a:extLst>
            <a:ext uri="{FF2B5EF4-FFF2-40B4-BE49-F238E27FC236}">
              <a16:creationId xmlns:a16="http://schemas.microsoft.com/office/drawing/2014/main" id="{00000000-0008-0000-0E00-000015000000}"/>
            </a:ext>
          </a:extLst>
        </xdr:cNvPr>
        <xdr:cNvSpPr>
          <a:spLocks noChangeShapeType="1"/>
        </xdr:cNvSpPr>
      </xdr:nvSpPr>
      <xdr:spPr bwMode="auto">
        <a:xfrm>
          <a:off x="7610475" y="24669750"/>
          <a:ext cx="0" cy="19716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163</xdr:row>
      <xdr:rowOff>0</xdr:rowOff>
    </xdr:from>
    <xdr:to>
      <xdr:col>2</xdr:col>
      <xdr:colOff>0</xdr:colOff>
      <xdr:row>176</xdr:row>
      <xdr:rowOff>0</xdr:rowOff>
    </xdr:to>
    <xdr:sp macro="" textlink="">
      <xdr:nvSpPr>
        <xdr:cNvPr id="29" name="Line 28">
          <a:extLst>
            <a:ext uri="{FF2B5EF4-FFF2-40B4-BE49-F238E27FC236}">
              <a16:creationId xmlns:a16="http://schemas.microsoft.com/office/drawing/2014/main" id="{00000000-0008-0000-0E00-00001D000000}"/>
            </a:ext>
          </a:extLst>
        </xdr:cNvPr>
        <xdr:cNvSpPr>
          <a:spLocks noChangeShapeType="1"/>
        </xdr:cNvSpPr>
      </xdr:nvSpPr>
      <xdr:spPr bwMode="auto">
        <a:xfrm>
          <a:off x="2000250" y="32089725"/>
          <a:ext cx="0" cy="24098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163</xdr:row>
      <xdr:rowOff>0</xdr:rowOff>
    </xdr:from>
    <xdr:to>
      <xdr:col>5</xdr:col>
      <xdr:colOff>1304925</xdr:colOff>
      <xdr:row>175</xdr:row>
      <xdr:rowOff>171450</xdr:rowOff>
    </xdr:to>
    <xdr:sp macro="" textlink="">
      <xdr:nvSpPr>
        <xdr:cNvPr id="30" name="Line 29">
          <a:extLst>
            <a:ext uri="{FF2B5EF4-FFF2-40B4-BE49-F238E27FC236}">
              <a16:creationId xmlns:a16="http://schemas.microsoft.com/office/drawing/2014/main" id="{00000000-0008-0000-0E00-00001E000000}"/>
            </a:ext>
          </a:extLst>
        </xdr:cNvPr>
        <xdr:cNvSpPr>
          <a:spLocks noChangeShapeType="1"/>
        </xdr:cNvSpPr>
      </xdr:nvSpPr>
      <xdr:spPr bwMode="auto">
        <a:xfrm>
          <a:off x="7610475" y="32089725"/>
          <a:ext cx="0" cy="2371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195</xdr:row>
      <xdr:rowOff>0</xdr:rowOff>
    </xdr:from>
    <xdr:to>
      <xdr:col>2</xdr:col>
      <xdr:colOff>0</xdr:colOff>
      <xdr:row>207</xdr:row>
      <xdr:rowOff>0</xdr:rowOff>
    </xdr:to>
    <xdr:sp macro="" textlink="">
      <xdr:nvSpPr>
        <xdr:cNvPr id="31" name="Line 30">
          <a:extLst>
            <a:ext uri="{FF2B5EF4-FFF2-40B4-BE49-F238E27FC236}">
              <a16:creationId xmlns:a16="http://schemas.microsoft.com/office/drawing/2014/main" id="{00000000-0008-0000-0E00-00001F000000}"/>
            </a:ext>
          </a:extLst>
        </xdr:cNvPr>
        <xdr:cNvSpPr>
          <a:spLocks noChangeShapeType="1"/>
        </xdr:cNvSpPr>
      </xdr:nvSpPr>
      <xdr:spPr bwMode="auto">
        <a:xfrm>
          <a:off x="2000250" y="39109650"/>
          <a:ext cx="0" cy="52101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195</xdr:row>
      <xdr:rowOff>0</xdr:rowOff>
    </xdr:from>
    <xdr:to>
      <xdr:col>5</xdr:col>
      <xdr:colOff>1304925</xdr:colOff>
      <xdr:row>206</xdr:row>
      <xdr:rowOff>171450</xdr:rowOff>
    </xdr:to>
    <xdr:sp macro="" textlink="">
      <xdr:nvSpPr>
        <xdr:cNvPr id="32" name="Line 31">
          <a:extLst>
            <a:ext uri="{FF2B5EF4-FFF2-40B4-BE49-F238E27FC236}">
              <a16:creationId xmlns:a16="http://schemas.microsoft.com/office/drawing/2014/main" id="{00000000-0008-0000-0E00-000020000000}"/>
            </a:ext>
          </a:extLst>
        </xdr:cNvPr>
        <xdr:cNvSpPr>
          <a:spLocks noChangeShapeType="1"/>
        </xdr:cNvSpPr>
      </xdr:nvSpPr>
      <xdr:spPr bwMode="auto">
        <a:xfrm>
          <a:off x="7610475" y="39109650"/>
          <a:ext cx="0" cy="5172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270</xdr:row>
      <xdr:rowOff>152400</xdr:rowOff>
    </xdr:from>
    <xdr:to>
      <xdr:col>6</xdr:col>
      <xdr:colOff>66675</xdr:colOff>
      <xdr:row>270</xdr:row>
      <xdr:rowOff>152400</xdr:rowOff>
    </xdr:to>
    <xdr:sp macro="" textlink="">
      <xdr:nvSpPr>
        <xdr:cNvPr id="52" name="Line 51">
          <a:extLst>
            <a:ext uri="{FF2B5EF4-FFF2-40B4-BE49-F238E27FC236}">
              <a16:creationId xmlns:a16="http://schemas.microsoft.com/office/drawing/2014/main" id="{00000000-0008-0000-0E00-000034000000}"/>
            </a:ext>
          </a:extLst>
        </xdr:cNvPr>
        <xdr:cNvSpPr>
          <a:spLocks noChangeShapeType="1"/>
        </xdr:cNvSpPr>
      </xdr:nvSpPr>
      <xdr:spPr bwMode="auto">
        <a:xfrm>
          <a:off x="8048625" y="653034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261</xdr:row>
      <xdr:rowOff>0</xdr:rowOff>
    </xdr:from>
    <xdr:to>
      <xdr:col>2</xdr:col>
      <xdr:colOff>11906</xdr:colOff>
      <xdr:row>266</xdr:row>
      <xdr:rowOff>202406</xdr:rowOff>
    </xdr:to>
    <xdr:sp macro="" textlink="">
      <xdr:nvSpPr>
        <xdr:cNvPr id="53" name="Line 52">
          <a:extLst>
            <a:ext uri="{FF2B5EF4-FFF2-40B4-BE49-F238E27FC236}">
              <a16:creationId xmlns:a16="http://schemas.microsoft.com/office/drawing/2014/main" id="{00000000-0008-0000-0E00-000035000000}"/>
            </a:ext>
          </a:extLst>
        </xdr:cNvPr>
        <xdr:cNvSpPr>
          <a:spLocks noChangeShapeType="1"/>
        </xdr:cNvSpPr>
      </xdr:nvSpPr>
      <xdr:spPr bwMode="auto">
        <a:xfrm>
          <a:off x="2131219" y="59805094"/>
          <a:ext cx="11906" cy="202406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1262062</xdr:colOff>
      <xdr:row>258</xdr:row>
      <xdr:rowOff>190499</xdr:rowOff>
    </xdr:from>
    <xdr:to>
      <xdr:col>6</xdr:col>
      <xdr:colOff>14289</xdr:colOff>
      <xdr:row>266</xdr:row>
      <xdr:rowOff>202406</xdr:rowOff>
    </xdr:to>
    <xdr:sp macro="" textlink="">
      <xdr:nvSpPr>
        <xdr:cNvPr id="54" name="Line 53">
          <a:extLst>
            <a:ext uri="{FF2B5EF4-FFF2-40B4-BE49-F238E27FC236}">
              <a16:creationId xmlns:a16="http://schemas.microsoft.com/office/drawing/2014/main" id="{00000000-0008-0000-0E00-000036000000}"/>
            </a:ext>
          </a:extLst>
        </xdr:cNvPr>
        <xdr:cNvSpPr>
          <a:spLocks noChangeShapeType="1"/>
        </xdr:cNvSpPr>
      </xdr:nvSpPr>
      <xdr:spPr bwMode="auto">
        <a:xfrm flipH="1">
          <a:off x="6905625" y="59185968"/>
          <a:ext cx="26195" cy="4667251"/>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402</xdr:row>
      <xdr:rowOff>0</xdr:rowOff>
    </xdr:from>
    <xdr:to>
      <xdr:col>2</xdr:col>
      <xdr:colOff>0</xdr:colOff>
      <xdr:row>402</xdr:row>
      <xdr:rowOff>0</xdr:rowOff>
    </xdr:to>
    <xdr:sp macro="" textlink="">
      <xdr:nvSpPr>
        <xdr:cNvPr id="69" name="Line 75">
          <a:extLst>
            <a:ext uri="{FF2B5EF4-FFF2-40B4-BE49-F238E27FC236}">
              <a16:creationId xmlns:a16="http://schemas.microsoft.com/office/drawing/2014/main" id="{00000000-0008-0000-0E00-000045000000}"/>
            </a:ext>
          </a:extLst>
        </xdr:cNvPr>
        <xdr:cNvSpPr>
          <a:spLocks noChangeShapeType="1"/>
        </xdr:cNvSpPr>
      </xdr:nvSpPr>
      <xdr:spPr bwMode="auto">
        <a:xfrm>
          <a:off x="2000250"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402</xdr:row>
      <xdr:rowOff>0</xdr:rowOff>
    </xdr:from>
    <xdr:to>
      <xdr:col>5</xdr:col>
      <xdr:colOff>885825</xdr:colOff>
      <xdr:row>402</xdr:row>
      <xdr:rowOff>0</xdr:rowOff>
    </xdr:to>
    <xdr:sp macro="" textlink="">
      <xdr:nvSpPr>
        <xdr:cNvPr id="70" name="Line 76">
          <a:extLst>
            <a:ext uri="{FF2B5EF4-FFF2-40B4-BE49-F238E27FC236}">
              <a16:creationId xmlns:a16="http://schemas.microsoft.com/office/drawing/2014/main" id="{00000000-0008-0000-0E00-000046000000}"/>
            </a:ext>
          </a:extLst>
        </xdr:cNvPr>
        <xdr:cNvSpPr>
          <a:spLocks noChangeShapeType="1"/>
        </xdr:cNvSpPr>
      </xdr:nvSpPr>
      <xdr:spPr bwMode="auto">
        <a:xfrm>
          <a:off x="7610475"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323850</xdr:colOff>
      <xdr:row>438</xdr:row>
      <xdr:rowOff>0</xdr:rowOff>
    </xdr:from>
    <xdr:to>
      <xdr:col>9</xdr:col>
      <xdr:colOff>0</xdr:colOff>
      <xdr:row>438</xdr:row>
      <xdr:rowOff>0</xdr:rowOff>
    </xdr:to>
    <xdr:grpSp>
      <xdr:nvGrpSpPr>
        <xdr:cNvPr id="98" name="Group 118">
          <a:extLst>
            <a:ext uri="{FF2B5EF4-FFF2-40B4-BE49-F238E27FC236}">
              <a16:creationId xmlns:a16="http://schemas.microsoft.com/office/drawing/2014/main" id="{00000000-0008-0000-0E00-000062000000}"/>
            </a:ext>
          </a:extLst>
        </xdr:cNvPr>
        <xdr:cNvGrpSpPr>
          <a:grpSpLocks/>
        </xdr:cNvGrpSpPr>
      </xdr:nvGrpSpPr>
      <xdr:grpSpPr bwMode="auto">
        <a:xfrm>
          <a:off x="323850" y="93237844"/>
          <a:ext cx="8570119" cy="0"/>
          <a:chOff x="27" y="1275"/>
          <a:chExt cx="814" cy="55"/>
        </a:xfrm>
      </xdr:grpSpPr>
      <xdr:grpSp>
        <xdr:nvGrpSpPr>
          <xdr:cNvPr id="99" name="Group 119">
            <a:extLst>
              <a:ext uri="{FF2B5EF4-FFF2-40B4-BE49-F238E27FC236}">
                <a16:creationId xmlns:a16="http://schemas.microsoft.com/office/drawing/2014/main" id="{00000000-0008-0000-0E00-000063000000}"/>
              </a:ext>
            </a:extLst>
          </xdr:cNvPr>
          <xdr:cNvGrpSpPr>
            <a:grpSpLocks/>
          </xdr:cNvGrpSpPr>
        </xdr:nvGrpSpPr>
        <xdr:grpSpPr bwMode="auto">
          <a:xfrm>
            <a:off x="35" y="1280"/>
            <a:ext cx="806" cy="50"/>
            <a:chOff x="35" y="1284"/>
            <a:chExt cx="803" cy="50"/>
          </a:xfrm>
        </xdr:grpSpPr>
        <xdr:sp macro="" textlink="">
          <xdr:nvSpPr>
            <xdr:cNvPr id="101" name="Rectangle 120">
              <a:extLst>
                <a:ext uri="{FF2B5EF4-FFF2-40B4-BE49-F238E27FC236}">
                  <a16:creationId xmlns:a16="http://schemas.microsoft.com/office/drawing/2014/main" id="{00000000-0008-0000-0E00-000065000000}"/>
                </a:ext>
              </a:extLst>
            </xdr:cNvPr>
            <xdr:cNvSpPr>
              <a:spLocks noChangeArrowheads="1"/>
            </xdr:cNvSpPr>
          </xdr:nvSpPr>
          <xdr:spPr bwMode="auto">
            <a:xfrm>
              <a:off x="-15564534514125" y="10607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102" name="Group 121">
              <a:extLst>
                <a:ext uri="{FF2B5EF4-FFF2-40B4-BE49-F238E27FC236}">
                  <a16:creationId xmlns:a16="http://schemas.microsoft.com/office/drawing/2014/main" id="{00000000-0008-0000-0E00-000066000000}"/>
                </a:ext>
              </a:extLst>
            </xdr:cNvPr>
            <xdr:cNvGrpSpPr>
              <a:grpSpLocks/>
            </xdr:cNvGrpSpPr>
          </xdr:nvGrpSpPr>
          <xdr:grpSpPr bwMode="auto">
            <a:xfrm>
              <a:off x="35" y="1286"/>
              <a:ext cx="93" cy="42"/>
              <a:chOff x="13" y="1286"/>
              <a:chExt cx="93" cy="42"/>
            </a:xfrm>
          </xdr:grpSpPr>
          <xdr:pic>
            <xdr:nvPicPr>
              <xdr:cNvPr id="103" name="Picture 122" descr="VACPA-New1 copy">
                <a:extLst>
                  <a:ext uri="{FF2B5EF4-FFF2-40B4-BE49-F238E27FC236}">
                    <a16:creationId xmlns:a16="http://schemas.microsoft.com/office/drawing/2014/main" id="{00000000-0008-0000-0E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4" name="WordArt 123">
                <a:extLst>
                  <a:ext uri="{FF2B5EF4-FFF2-40B4-BE49-F238E27FC236}">
                    <a16:creationId xmlns:a16="http://schemas.microsoft.com/office/drawing/2014/main" id="{00000000-0008-0000-0E00-000068000000}"/>
                  </a:ext>
                </a:extLst>
              </xdr:cNvPr>
              <xdr:cNvSpPr>
                <a:spLocks noChangeArrowheads="1" noChangeShapeType="1" noTextEdit="1"/>
              </xdr:cNvSpPr>
            </xdr:nvSpPr>
            <xdr:spPr bwMode="auto">
              <a:xfrm>
                <a:off x="5740953739050" y="10607040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100" name="Line 124">
            <a:extLst>
              <a:ext uri="{FF2B5EF4-FFF2-40B4-BE49-F238E27FC236}">
                <a16:creationId xmlns:a16="http://schemas.microsoft.com/office/drawing/2014/main" id="{00000000-0008-0000-0E00-00006400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494</xdr:row>
      <xdr:rowOff>0</xdr:rowOff>
    </xdr:from>
    <xdr:to>
      <xdr:col>2</xdr:col>
      <xdr:colOff>0</xdr:colOff>
      <xdr:row>494</xdr:row>
      <xdr:rowOff>0</xdr:rowOff>
    </xdr:to>
    <xdr:sp macro="" textlink="">
      <xdr:nvSpPr>
        <xdr:cNvPr id="115" name="Line 142">
          <a:extLst>
            <a:ext uri="{FF2B5EF4-FFF2-40B4-BE49-F238E27FC236}">
              <a16:creationId xmlns:a16="http://schemas.microsoft.com/office/drawing/2014/main" id="{00000000-0008-0000-0E00-00007300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116" name="Line 143">
          <a:extLst>
            <a:ext uri="{FF2B5EF4-FFF2-40B4-BE49-F238E27FC236}">
              <a16:creationId xmlns:a16="http://schemas.microsoft.com/office/drawing/2014/main" id="{00000000-0008-0000-0E00-00007400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117" name="Line 144">
          <a:extLst>
            <a:ext uri="{FF2B5EF4-FFF2-40B4-BE49-F238E27FC236}">
              <a16:creationId xmlns:a16="http://schemas.microsoft.com/office/drawing/2014/main" id="{00000000-0008-0000-0E00-00007500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118" name="Line 145">
          <a:extLst>
            <a:ext uri="{FF2B5EF4-FFF2-40B4-BE49-F238E27FC236}">
              <a16:creationId xmlns:a16="http://schemas.microsoft.com/office/drawing/2014/main" id="{00000000-0008-0000-0E00-00007600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119" name="Line 146">
          <a:extLst>
            <a:ext uri="{FF2B5EF4-FFF2-40B4-BE49-F238E27FC236}">
              <a16:creationId xmlns:a16="http://schemas.microsoft.com/office/drawing/2014/main" id="{00000000-0008-0000-0E00-00007700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120" name="Line 147">
          <a:extLst>
            <a:ext uri="{FF2B5EF4-FFF2-40B4-BE49-F238E27FC236}">
              <a16:creationId xmlns:a16="http://schemas.microsoft.com/office/drawing/2014/main" id="{00000000-0008-0000-0E00-00007800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123" name="Line 157">
          <a:extLst>
            <a:ext uri="{FF2B5EF4-FFF2-40B4-BE49-F238E27FC236}">
              <a16:creationId xmlns:a16="http://schemas.microsoft.com/office/drawing/2014/main" id="{00000000-0008-0000-0E00-00007B00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124" name="Line 158">
          <a:extLst>
            <a:ext uri="{FF2B5EF4-FFF2-40B4-BE49-F238E27FC236}">
              <a16:creationId xmlns:a16="http://schemas.microsoft.com/office/drawing/2014/main" id="{00000000-0008-0000-0E00-00007C00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125" name="Line 159">
          <a:extLst>
            <a:ext uri="{FF2B5EF4-FFF2-40B4-BE49-F238E27FC236}">
              <a16:creationId xmlns:a16="http://schemas.microsoft.com/office/drawing/2014/main" id="{00000000-0008-0000-0E00-00007D00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126" name="Line 160">
          <a:extLst>
            <a:ext uri="{FF2B5EF4-FFF2-40B4-BE49-F238E27FC236}">
              <a16:creationId xmlns:a16="http://schemas.microsoft.com/office/drawing/2014/main" id="{00000000-0008-0000-0E00-00007E00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127" name="Line 161">
          <a:extLst>
            <a:ext uri="{FF2B5EF4-FFF2-40B4-BE49-F238E27FC236}">
              <a16:creationId xmlns:a16="http://schemas.microsoft.com/office/drawing/2014/main" id="{00000000-0008-0000-0E00-00007F00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128" name="Line 162">
          <a:extLst>
            <a:ext uri="{FF2B5EF4-FFF2-40B4-BE49-F238E27FC236}">
              <a16:creationId xmlns:a16="http://schemas.microsoft.com/office/drawing/2014/main" id="{00000000-0008-0000-0E00-00008000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129" name="Line 163">
          <a:extLst>
            <a:ext uri="{FF2B5EF4-FFF2-40B4-BE49-F238E27FC236}">
              <a16:creationId xmlns:a16="http://schemas.microsoft.com/office/drawing/2014/main" id="{00000000-0008-0000-0E00-00008100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130" name="Line 164">
          <a:extLst>
            <a:ext uri="{FF2B5EF4-FFF2-40B4-BE49-F238E27FC236}">
              <a16:creationId xmlns:a16="http://schemas.microsoft.com/office/drawing/2014/main" id="{00000000-0008-0000-0E00-00008200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131" name="Line 165">
          <a:extLst>
            <a:ext uri="{FF2B5EF4-FFF2-40B4-BE49-F238E27FC236}">
              <a16:creationId xmlns:a16="http://schemas.microsoft.com/office/drawing/2014/main" id="{00000000-0008-0000-0E00-00008300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132" name="Line 166">
          <a:extLst>
            <a:ext uri="{FF2B5EF4-FFF2-40B4-BE49-F238E27FC236}">
              <a16:creationId xmlns:a16="http://schemas.microsoft.com/office/drawing/2014/main" id="{00000000-0008-0000-0E00-00008400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133" name="Line 167">
          <a:extLst>
            <a:ext uri="{FF2B5EF4-FFF2-40B4-BE49-F238E27FC236}">
              <a16:creationId xmlns:a16="http://schemas.microsoft.com/office/drawing/2014/main" id="{00000000-0008-0000-0E00-00008500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134" name="Line 168">
          <a:extLst>
            <a:ext uri="{FF2B5EF4-FFF2-40B4-BE49-F238E27FC236}">
              <a16:creationId xmlns:a16="http://schemas.microsoft.com/office/drawing/2014/main" id="{00000000-0008-0000-0E00-00008600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314325</xdr:colOff>
      <xdr:row>533</xdr:row>
      <xdr:rowOff>66675</xdr:rowOff>
    </xdr:from>
    <xdr:to>
      <xdr:col>9</xdr:col>
      <xdr:colOff>19050</xdr:colOff>
      <xdr:row>536</xdr:row>
      <xdr:rowOff>104775</xdr:rowOff>
    </xdr:to>
    <xdr:grpSp>
      <xdr:nvGrpSpPr>
        <xdr:cNvPr id="147" name="Group 181">
          <a:extLst>
            <a:ext uri="{FF2B5EF4-FFF2-40B4-BE49-F238E27FC236}">
              <a16:creationId xmlns:a16="http://schemas.microsoft.com/office/drawing/2014/main" id="{00000000-0008-0000-0E00-000093000000}"/>
            </a:ext>
          </a:extLst>
        </xdr:cNvPr>
        <xdr:cNvGrpSpPr>
          <a:grpSpLocks/>
        </xdr:cNvGrpSpPr>
      </xdr:nvGrpSpPr>
      <xdr:grpSpPr bwMode="auto">
        <a:xfrm>
          <a:off x="314325" y="114347625"/>
          <a:ext cx="8598694" cy="0"/>
          <a:chOff x="27" y="1275"/>
          <a:chExt cx="814" cy="55"/>
        </a:xfrm>
      </xdr:grpSpPr>
      <xdr:grpSp>
        <xdr:nvGrpSpPr>
          <xdr:cNvPr id="148" name="Group 182">
            <a:extLst>
              <a:ext uri="{FF2B5EF4-FFF2-40B4-BE49-F238E27FC236}">
                <a16:creationId xmlns:a16="http://schemas.microsoft.com/office/drawing/2014/main" id="{00000000-0008-0000-0E00-000094000000}"/>
              </a:ext>
            </a:extLst>
          </xdr:cNvPr>
          <xdr:cNvGrpSpPr>
            <a:grpSpLocks/>
          </xdr:cNvGrpSpPr>
        </xdr:nvGrpSpPr>
        <xdr:grpSpPr bwMode="auto">
          <a:xfrm>
            <a:off x="35" y="1280"/>
            <a:ext cx="806" cy="50"/>
            <a:chOff x="35" y="1284"/>
            <a:chExt cx="803" cy="50"/>
          </a:xfrm>
        </xdr:grpSpPr>
        <xdr:sp macro="" textlink="">
          <xdr:nvSpPr>
            <xdr:cNvPr id="150" name="Rectangle 183">
              <a:extLst>
                <a:ext uri="{FF2B5EF4-FFF2-40B4-BE49-F238E27FC236}">
                  <a16:creationId xmlns:a16="http://schemas.microsoft.com/office/drawing/2014/main" id="{00000000-0008-0000-0E00-000096000000}"/>
                </a:ext>
              </a:extLst>
            </xdr:cNvPr>
            <xdr:cNvSpPr>
              <a:spLocks noChangeArrowheads="1"/>
            </xdr:cNvSpPr>
          </xdr:nvSpPr>
          <xdr:spPr bwMode="auto">
            <a:xfrm>
              <a:off x="4740554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151" name="Group 184">
              <a:extLst>
                <a:ext uri="{FF2B5EF4-FFF2-40B4-BE49-F238E27FC236}">
                  <a16:creationId xmlns:a16="http://schemas.microsoft.com/office/drawing/2014/main" id="{00000000-0008-0000-0E00-000097000000}"/>
                </a:ext>
              </a:extLst>
            </xdr:cNvPr>
            <xdr:cNvGrpSpPr>
              <a:grpSpLocks/>
            </xdr:cNvGrpSpPr>
          </xdr:nvGrpSpPr>
          <xdr:grpSpPr bwMode="auto">
            <a:xfrm>
              <a:off x="35" y="1286"/>
              <a:ext cx="93" cy="42"/>
              <a:chOff x="13" y="1286"/>
              <a:chExt cx="93" cy="42"/>
            </a:xfrm>
          </xdr:grpSpPr>
          <xdr:pic>
            <xdr:nvPicPr>
              <xdr:cNvPr id="152" name="Picture 185" descr="VACPA-New1 copy">
                <a:extLst>
                  <a:ext uri="{FF2B5EF4-FFF2-40B4-BE49-F238E27FC236}">
                    <a16:creationId xmlns:a16="http://schemas.microsoft.com/office/drawing/2014/main" id="{00000000-0008-0000-0E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 name="WordArt 186">
                <a:extLst>
                  <a:ext uri="{FF2B5EF4-FFF2-40B4-BE49-F238E27FC236}">
                    <a16:creationId xmlns:a16="http://schemas.microsoft.com/office/drawing/2014/main" id="{00000000-0008-0000-0E00-000099000000}"/>
                  </a:ext>
                </a:extLst>
              </xdr:cNvPr>
              <xdr:cNvSpPr>
                <a:spLocks noChangeArrowheads="1" noChangeShapeType="1" noTextEdit="1"/>
              </xdr:cNvSpPr>
            </xdr:nvSpPr>
            <xdr:spPr bwMode="auto">
              <a:xfrm>
                <a:off x="-1594777833742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149" name="Line 187">
            <a:extLst>
              <a:ext uri="{FF2B5EF4-FFF2-40B4-BE49-F238E27FC236}">
                <a16:creationId xmlns:a16="http://schemas.microsoft.com/office/drawing/2014/main" id="{00000000-0008-0000-0E00-00009500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552</xdr:row>
      <xdr:rowOff>0</xdr:rowOff>
    </xdr:from>
    <xdr:to>
      <xdr:col>2</xdr:col>
      <xdr:colOff>0</xdr:colOff>
      <xdr:row>553</xdr:row>
      <xdr:rowOff>0</xdr:rowOff>
    </xdr:to>
    <xdr:sp macro="" textlink="">
      <xdr:nvSpPr>
        <xdr:cNvPr id="154" name="Line 188">
          <a:extLst>
            <a:ext uri="{FF2B5EF4-FFF2-40B4-BE49-F238E27FC236}">
              <a16:creationId xmlns:a16="http://schemas.microsoft.com/office/drawing/2014/main" id="{00000000-0008-0000-0E00-00009A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171450</xdr:rowOff>
    </xdr:to>
    <xdr:sp macro="" textlink="">
      <xdr:nvSpPr>
        <xdr:cNvPr id="155" name="Line 189">
          <a:extLst>
            <a:ext uri="{FF2B5EF4-FFF2-40B4-BE49-F238E27FC236}">
              <a16:creationId xmlns:a16="http://schemas.microsoft.com/office/drawing/2014/main" id="{00000000-0008-0000-0E00-00009B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56" name="Line 190">
          <a:extLst>
            <a:ext uri="{FF2B5EF4-FFF2-40B4-BE49-F238E27FC236}">
              <a16:creationId xmlns:a16="http://schemas.microsoft.com/office/drawing/2014/main" id="{00000000-0008-0000-0E00-00009C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57" name="Line 191">
          <a:extLst>
            <a:ext uri="{FF2B5EF4-FFF2-40B4-BE49-F238E27FC236}">
              <a16:creationId xmlns:a16="http://schemas.microsoft.com/office/drawing/2014/main" id="{00000000-0008-0000-0E00-00009D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58" name="Line 192">
          <a:extLst>
            <a:ext uri="{FF2B5EF4-FFF2-40B4-BE49-F238E27FC236}">
              <a16:creationId xmlns:a16="http://schemas.microsoft.com/office/drawing/2014/main" id="{00000000-0008-0000-0E00-00009E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59" name="Line 193">
          <a:extLst>
            <a:ext uri="{FF2B5EF4-FFF2-40B4-BE49-F238E27FC236}">
              <a16:creationId xmlns:a16="http://schemas.microsoft.com/office/drawing/2014/main" id="{00000000-0008-0000-0E00-00009F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60" name="Line 194">
          <a:extLst>
            <a:ext uri="{FF2B5EF4-FFF2-40B4-BE49-F238E27FC236}">
              <a16:creationId xmlns:a16="http://schemas.microsoft.com/office/drawing/2014/main" id="{00000000-0008-0000-0E00-0000A0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61" name="Line 195">
          <a:extLst>
            <a:ext uri="{FF2B5EF4-FFF2-40B4-BE49-F238E27FC236}">
              <a16:creationId xmlns:a16="http://schemas.microsoft.com/office/drawing/2014/main" id="{00000000-0008-0000-0E00-0000A1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62" name="Line 196">
          <a:extLst>
            <a:ext uri="{FF2B5EF4-FFF2-40B4-BE49-F238E27FC236}">
              <a16:creationId xmlns:a16="http://schemas.microsoft.com/office/drawing/2014/main" id="{00000000-0008-0000-0E00-0000A2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63" name="Line 197">
          <a:extLst>
            <a:ext uri="{FF2B5EF4-FFF2-40B4-BE49-F238E27FC236}">
              <a16:creationId xmlns:a16="http://schemas.microsoft.com/office/drawing/2014/main" id="{00000000-0008-0000-0E00-0000A3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64" name="Line 198">
          <a:extLst>
            <a:ext uri="{FF2B5EF4-FFF2-40B4-BE49-F238E27FC236}">
              <a16:creationId xmlns:a16="http://schemas.microsoft.com/office/drawing/2014/main" id="{00000000-0008-0000-0E00-0000A4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65" name="Line 199">
          <a:extLst>
            <a:ext uri="{FF2B5EF4-FFF2-40B4-BE49-F238E27FC236}">
              <a16:creationId xmlns:a16="http://schemas.microsoft.com/office/drawing/2014/main" id="{00000000-0008-0000-0E00-0000A5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551</xdr:row>
      <xdr:rowOff>0</xdr:rowOff>
    </xdr:from>
    <xdr:to>
      <xdr:col>2</xdr:col>
      <xdr:colOff>0</xdr:colOff>
      <xdr:row>552</xdr:row>
      <xdr:rowOff>0</xdr:rowOff>
    </xdr:to>
    <xdr:sp macro="" textlink="">
      <xdr:nvSpPr>
        <xdr:cNvPr id="166" name="Line 200">
          <a:extLst>
            <a:ext uri="{FF2B5EF4-FFF2-40B4-BE49-F238E27FC236}">
              <a16:creationId xmlns:a16="http://schemas.microsoft.com/office/drawing/2014/main" id="{00000000-0008-0000-0E00-0000A6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167" name="Line 201">
          <a:extLst>
            <a:ext uri="{FF2B5EF4-FFF2-40B4-BE49-F238E27FC236}">
              <a16:creationId xmlns:a16="http://schemas.microsoft.com/office/drawing/2014/main" id="{00000000-0008-0000-0E00-0000A7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276225</xdr:colOff>
      <xdr:row>602</xdr:row>
      <xdr:rowOff>19050</xdr:rowOff>
    </xdr:from>
    <xdr:to>
      <xdr:col>9</xdr:col>
      <xdr:colOff>9525</xdr:colOff>
      <xdr:row>605</xdr:row>
      <xdr:rowOff>57150</xdr:rowOff>
    </xdr:to>
    <xdr:grpSp>
      <xdr:nvGrpSpPr>
        <xdr:cNvPr id="168" name="Group 202">
          <a:extLst>
            <a:ext uri="{FF2B5EF4-FFF2-40B4-BE49-F238E27FC236}">
              <a16:creationId xmlns:a16="http://schemas.microsoft.com/office/drawing/2014/main" id="{00000000-0008-0000-0E00-0000A8000000}"/>
            </a:ext>
          </a:extLst>
        </xdr:cNvPr>
        <xdr:cNvGrpSpPr>
          <a:grpSpLocks/>
        </xdr:cNvGrpSpPr>
      </xdr:nvGrpSpPr>
      <xdr:grpSpPr bwMode="auto">
        <a:xfrm>
          <a:off x="276225" y="114347625"/>
          <a:ext cx="8627269" cy="0"/>
          <a:chOff x="27" y="1275"/>
          <a:chExt cx="814" cy="55"/>
        </a:xfrm>
      </xdr:grpSpPr>
      <xdr:grpSp>
        <xdr:nvGrpSpPr>
          <xdr:cNvPr id="169" name="Group 203">
            <a:extLst>
              <a:ext uri="{FF2B5EF4-FFF2-40B4-BE49-F238E27FC236}">
                <a16:creationId xmlns:a16="http://schemas.microsoft.com/office/drawing/2014/main" id="{00000000-0008-0000-0E00-0000A9000000}"/>
              </a:ext>
            </a:extLst>
          </xdr:cNvPr>
          <xdr:cNvGrpSpPr>
            <a:grpSpLocks/>
          </xdr:cNvGrpSpPr>
        </xdr:nvGrpSpPr>
        <xdr:grpSpPr bwMode="auto">
          <a:xfrm>
            <a:off x="35" y="1280"/>
            <a:ext cx="806" cy="50"/>
            <a:chOff x="35" y="1284"/>
            <a:chExt cx="803" cy="50"/>
          </a:xfrm>
        </xdr:grpSpPr>
        <xdr:sp macro="" textlink="">
          <xdr:nvSpPr>
            <xdr:cNvPr id="171" name="Rectangle 204">
              <a:extLst>
                <a:ext uri="{FF2B5EF4-FFF2-40B4-BE49-F238E27FC236}">
                  <a16:creationId xmlns:a16="http://schemas.microsoft.com/office/drawing/2014/main" id="{00000000-0008-0000-0E00-0000AB000000}"/>
                </a:ext>
              </a:extLst>
            </xdr:cNvPr>
            <xdr:cNvSpPr>
              <a:spLocks noChangeArrowheads="1"/>
            </xdr:cNvSpPr>
          </xdr:nvSpPr>
          <xdr:spPr bwMode="auto">
            <a:xfrm>
              <a:off x="13810024856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172" name="Group 205">
              <a:extLst>
                <a:ext uri="{FF2B5EF4-FFF2-40B4-BE49-F238E27FC236}">
                  <a16:creationId xmlns:a16="http://schemas.microsoft.com/office/drawing/2014/main" id="{00000000-0008-0000-0E00-0000AC000000}"/>
                </a:ext>
              </a:extLst>
            </xdr:cNvPr>
            <xdr:cNvGrpSpPr>
              <a:grpSpLocks/>
            </xdr:cNvGrpSpPr>
          </xdr:nvGrpSpPr>
          <xdr:grpSpPr bwMode="auto">
            <a:xfrm>
              <a:off x="35" y="1286"/>
              <a:ext cx="93" cy="42"/>
              <a:chOff x="13" y="1286"/>
              <a:chExt cx="93" cy="42"/>
            </a:xfrm>
          </xdr:grpSpPr>
          <xdr:pic>
            <xdr:nvPicPr>
              <xdr:cNvPr id="173" name="Picture 206" descr="VACPA-New1 copy">
                <a:extLst>
                  <a:ext uri="{FF2B5EF4-FFF2-40B4-BE49-F238E27FC236}">
                    <a16:creationId xmlns:a16="http://schemas.microsoft.com/office/drawing/2014/main" id="{00000000-0008-0000-0E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4" name="WordArt 207">
                <a:extLst>
                  <a:ext uri="{FF2B5EF4-FFF2-40B4-BE49-F238E27FC236}">
                    <a16:creationId xmlns:a16="http://schemas.microsoft.com/office/drawing/2014/main" id="{00000000-0008-0000-0E00-0000AE000000}"/>
                  </a:ext>
                </a:extLst>
              </xdr:cNvPr>
              <xdr:cNvSpPr>
                <a:spLocks noChangeArrowheads="1" noChangeShapeType="1" noTextEdit="1"/>
              </xdr:cNvSpPr>
            </xdr:nvSpPr>
            <xdr:spPr bwMode="auto">
              <a:xfrm>
                <a:off x="430041367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170" name="Line 208">
            <a:extLst>
              <a:ext uri="{FF2B5EF4-FFF2-40B4-BE49-F238E27FC236}">
                <a16:creationId xmlns:a16="http://schemas.microsoft.com/office/drawing/2014/main" id="{00000000-0008-0000-0E00-0000AA00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627</xdr:row>
      <xdr:rowOff>0</xdr:rowOff>
    </xdr:from>
    <xdr:to>
      <xdr:col>2</xdr:col>
      <xdr:colOff>0</xdr:colOff>
      <xdr:row>628</xdr:row>
      <xdr:rowOff>0</xdr:rowOff>
    </xdr:to>
    <xdr:sp macro="" textlink="">
      <xdr:nvSpPr>
        <xdr:cNvPr id="175" name="Line 209">
          <a:extLst>
            <a:ext uri="{FF2B5EF4-FFF2-40B4-BE49-F238E27FC236}">
              <a16:creationId xmlns:a16="http://schemas.microsoft.com/office/drawing/2014/main" id="{00000000-0008-0000-0E00-0000AF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627</xdr:row>
      <xdr:rowOff>0</xdr:rowOff>
    </xdr:from>
    <xdr:to>
      <xdr:col>5</xdr:col>
      <xdr:colOff>857250</xdr:colOff>
      <xdr:row>627</xdr:row>
      <xdr:rowOff>171450</xdr:rowOff>
    </xdr:to>
    <xdr:sp macro="" textlink="">
      <xdr:nvSpPr>
        <xdr:cNvPr id="176" name="Line 210">
          <a:extLst>
            <a:ext uri="{FF2B5EF4-FFF2-40B4-BE49-F238E27FC236}">
              <a16:creationId xmlns:a16="http://schemas.microsoft.com/office/drawing/2014/main" id="{00000000-0008-0000-0E00-0000B0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77" name="Line 211">
          <a:extLst>
            <a:ext uri="{FF2B5EF4-FFF2-40B4-BE49-F238E27FC236}">
              <a16:creationId xmlns:a16="http://schemas.microsoft.com/office/drawing/2014/main" id="{00000000-0008-0000-0E00-0000B1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78" name="Line 212">
          <a:extLst>
            <a:ext uri="{FF2B5EF4-FFF2-40B4-BE49-F238E27FC236}">
              <a16:creationId xmlns:a16="http://schemas.microsoft.com/office/drawing/2014/main" id="{00000000-0008-0000-0E00-0000B2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79" name="Line 213">
          <a:extLst>
            <a:ext uri="{FF2B5EF4-FFF2-40B4-BE49-F238E27FC236}">
              <a16:creationId xmlns:a16="http://schemas.microsoft.com/office/drawing/2014/main" id="{00000000-0008-0000-0E00-0000B3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0" name="Line 214">
          <a:extLst>
            <a:ext uri="{FF2B5EF4-FFF2-40B4-BE49-F238E27FC236}">
              <a16:creationId xmlns:a16="http://schemas.microsoft.com/office/drawing/2014/main" id="{00000000-0008-0000-0E00-0000B4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1" name="Line 215">
          <a:extLst>
            <a:ext uri="{FF2B5EF4-FFF2-40B4-BE49-F238E27FC236}">
              <a16:creationId xmlns:a16="http://schemas.microsoft.com/office/drawing/2014/main" id="{00000000-0008-0000-0E00-0000B5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2" name="Line 216">
          <a:extLst>
            <a:ext uri="{FF2B5EF4-FFF2-40B4-BE49-F238E27FC236}">
              <a16:creationId xmlns:a16="http://schemas.microsoft.com/office/drawing/2014/main" id="{00000000-0008-0000-0E00-0000B6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3" name="Line 217">
          <a:extLst>
            <a:ext uri="{FF2B5EF4-FFF2-40B4-BE49-F238E27FC236}">
              <a16:creationId xmlns:a16="http://schemas.microsoft.com/office/drawing/2014/main" id="{00000000-0008-0000-0E00-0000B7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4" name="Line 218">
          <a:extLst>
            <a:ext uri="{FF2B5EF4-FFF2-40B4-BE49-F238E27FC236}">
              <a16:creationId xmlns:a16="http://schemas.microsoft.com/office/drawing/2014/main" id="{00000000-0008-0000-0E00-0000B8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5" name="Line 219">
          <a:extLst>
            <a:ext uri="{FF2B5EF4-FFF2-40B4-BE49-F238E27FC236}">
              <a16:creationId xmlns:a16="http://schemas.microsoft.com/office/drawing/2014/main" id="{00000000-0008-0000-0E00-0000B9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6" name="Line 220">
          <a:extLst>
            <a:ext uri="{FF2B5EF4-FFF2-40B4-BE49-F238E27FC236}">
              <a16:creationId xmlns:a16="http://schemas.microsoft.com/office/drawing/2014/main" id="{00000000-0008-0000-0E00-0000BA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7" name="Line 221">
          <a:extLst>
            <a:ext uri="{FF2B5EF4-FFF2-40B4-BE49-F238E27FC236}">
              <a16:creationId xmlns:a16="http://schemas.microsoft.com/office/drawing/2014/main" id="{00000000-0008-0000-0E00-0000BB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8" name="Line 222">
          <a:extLst>
            <a:ext uri="{FF2B5EF4-FFF2-40B4-BE49-F238E27FC236}">
              <a16:creationId xmlns:a16="http://schemas.microsoft.com/office/drawing/2014/main" id="{00000000-0008-0000-0E00-0000BC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619</xdr:row>
      <xdr:rowOff>0</xdr:rowOff>
    </xdr:from>
    <xdr:to>
      <xdr:col>2</xdr:col>
      <xdr:colOff>0</xdr:colOff>
      <xdr:row>626</xdr:row>
      <xdr:rowOff>0</xdr:rowOff>
    </xdr:to>
    <xdr:sp macro="" textlink="">
      <xdr:nvSpPr>
        <xdr:cNvPr id="189" name="Line 223">
          <a:extLst>
            <a:ext uri="{FF2B5EF4-FFF2-40B4-BE49-F238E27FC236}">
              <a16:creationId xmlns:a16="http://schemas.microsoft.com/office/drawing/2014/main" id="{00000000-0008-0000-0E00-0000BD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626</xdr:row>
      <xdr:rowOff>0</xdr:rowOff>
    </xdr:to>
    <xdr:sp macro="" textlink="">
      <xdr:nvSpPr>
        <xdr:cNvPr id="190" name="Line 224">
          <a:extLst>
            <a:ext uri="{FF2B5EF4-FFF2-40B4-BE49-F238E27FC236}">
              <a16:creationId xmlns:a16="http://schemas.microsoft.com/office/drawing/2014/main" id="{00000000-0008-0000-0E00-0000BE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683</xdr:row>
      <xdr:rowOff>0</xdr:rowOff>
    </xdr:from>
    <xdr:to>
      <xdr:col>2</xdr:col>
      <xdr:colOff>0</xdr:colOff>
      <xdr:row>684</xdr:row>
      <xdr:rowOff>0</xdr:rowOff>
    </xdr:to>
    <xdr:sp macro="" textlink="">
      <xdr:nvSpPr>
        <xdr:cNvPr id="198" name="Line 232">
          <a:extLst>
            <a:ext uri="{FF2B5EF4-FFF2-40B4-BE49-F238E27FC236}">
              <a16:creationId xmlns:a16="http://schemas.microsoft.com/office/drawing/2014/main" id="{00000000-0008-0000-0E00-0000C6000000}"/>
            </a:ext>
          </a:extLst>
        </xdr:cNvPr>
        <xdr:cNvSpPr>
          <a:spLocks noChangeShapeType="1"/>
        </xdr:cNvSpPr>
      </xdr:nvSpPr>
      <xdr:spPr bwMode="auto">
        <a:xfrm>
          <a:off x="2000250" y="142713075"/>
          <a:ext cx="0" cy="2095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683</xdr:row>
      <xdr:rowOff>0</xdr:rowOff>
    </xdr:from>
    <xdr:to>
      <xdr:col>5</xdr:col>
      <xdr:colOff>866775</xdr:colOff>
      <xdr:row>683</xdr:row>
      <xdr:rowOff>171450</xdr:rowOff>
    </xdr:to>
    <xdr:sp macro="" textlink="">
      <xdr:nvSpPr>
        <xdr:cNvPr id="199" name="Line 233">
          <a:extLst>
            <a:ext uri="{FF2B5EF4-FFF2-40B4-BE49-F238E27FC236}">
              <a16:creationId xmlns:a16="http://schemas.microsoft.com/office/drawing/2014/main" id="{00000000-0008-0000-0E00-0000C7000000}"/>
            </a:ext>
          </a:extLst>
        </xdr:cNvPr>
        <xdr:cNvSpPr>
          <a:spLocks noChangeShapeType="1"/>
        </xdr:cNvSpPr>
      </xdr:nvSpPr>
      <xdr:spPr bwMode="auto">
        <a:xfrm>
          <a:off x="7610475" y="142713075"/>
          <a:ext cx="0" cy="1714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0" name="Line 234">
          <a:extLst>
            <a:ext uri="{FF2B5EF4-FFF2-40B4-BE49-F238E27FC236}">
              <a16:creationId xmlns:a16="http://schemas.microsoft.com/office/drawing/2014/main" id="{00000000-0008-0000-0E00-0000C8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1" name="Line 235">
          <a:extLst>
            <a:ext uri="{FF2B5EF4-FFF2-40B4-BE49-F238E27FC236}">
              <a16:creationId xmlns:a16="http://schemas.microsoft.com/office/drawing/2014/main" id="{00000000-0008-0000-0E00-0000C9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2" name="Line 236">
          <a:extLst>
            <a:ext uri="{FF2B5EF4-FFF2-40B4-BE49-F238E27FC236}">
              <a16:creationId xmlns:a16="http://schemas.microsoft.com/office/drawing/2014/main" id="{00000000-0008-0000-0E00-0000CA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3" name="Line 237">
          <a:extLst>
            <a:ext uri="{FF2B5EF4-FFF2-40B4-BE49-F238E27FC236}">
              <a16:creationId xmlns:a16="http://schemas.microsoft.com/office/drawing/2014/main" id="{00000000-0008-0000-0E00-0000CB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4" name="Line 238">
          <a:extLst>
            <a:ext uri="{FF2B5EF4-FFF2-40B4-BE49-F238E27FC236}">
              <a16:creationId xmlns:a16="http://schemas.microsoft.com/office/drawing/2014/main" id="{00000000-0008-0000-0E00-0000CC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5" name="Line 239">
          <a:extLst>
            <a:ext uri="{FF2B5EF4-FFF2-40B4-BE49-F238E27FC236}">
              <a16:creationId xmlns:a16="http://schemas.microsoft.com/office/drawing/2014/main" id="{00000000-0008-0000-0E00-0000CD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6" name="Line 240">
          <a:extLst>
            <a:ext uri="{FF2B5EF4-FFF2-40B4-BE49-F238E27FC236}">
              <a16:creationId xmlns:a16="http://schemas.microsoft.com/office/drawing/2014/main" id="{00000000-0008-0000-0E00-0000CE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7" name="Line 241">
          <a:extLst>
            <a:ext uri="{FF2B5EF4-FFF2-40B4-BE49-F238E27FC236}">
              <a16:creationId xmlns:a16="http://schemas.microsoft.com/office/drawing/2014/main" id="{00000000-0008-0000-0E00-0000CF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8" name="Line 242">
          <a:extLst>
            <a:ext uri="{FF2B5EF4-FFF2-40B4-BE49-F238E27FC236}">
              <a16:creationId xmlns:a16="http://schemas.microsoft.com/office/drawing/2014/main" id="{00000000-0008-0000-0E00-0000D0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9" name="Line 243">
          <a:extLst>
            <a:ext uri="{FF2B5EF4-FFF2-40B4-BE49-F238E27FC236}">
              <a16:creationId xmlns:a16="http://schemas.microsoft.com/office/drawing/2014/main" id="{00000000-0008-0000-0E00-0000D1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10" name="Line 244">
          <a:extLst>
            <a:ext uri="{FF2B5EF4-FFF2-40B4-BE49-F238E27FC236}">
              <a16:creationId xmlns:a16="http://schemas.microsoft.com/office/drawing/2014/main" id="{00000000-0008-0000-0E00-0000D2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11" name="Line 245">
          <a:extLst>
            <a:ext uri="{FF2B5EF4-FFF2-40B4-BE49-F238E27FC236}">
              <a16:creationId xmlns:a16="http://schemas.microsoft.com/office/drawing/2014/main" id="{00000000-0008-0000-0E00-0000D3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12" name="Line 246">
          <a:extLst>
            <a:ext uri="{FF2B5EF4-FFF2-40B4-BE49-F238E27FC236}">
              <a16:creationId xmlns:a16="http://schemas.microsoft.com/office/drawing/2014/main" id="{00000000-0008-0000-0E00-0000D4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13" name="Line 247">
          <a:extLst>
            <a:ext uri="{FF2B5EF4-FFF2-40B4-BE49-F238E27FC236}">
              <a16:creationId xmlns:a16="http://schemas.microsoft.com/office/drawing/2014/main" id="{00000000-0008-0000-0E00-0000D5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1" name="Line 315">
          <a:extLst>
            <a:ext uri="{FF2B5EF4-FFF2-40B4-BE49-F238E27FC236}">
              <a16:creationId xmlns:a16="http://schemas.microsoft.com/office/drawing/2014/main" id="{00000000-0008-0000-0E00-000019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2" name="Line 316">
          <a:extLst>
            <a:ext uri="{FF2B5EF4-FFF2-40B4-BE49-F238E27FC236}">
              <a16:creationId xmlns:a16="http://schemas.microsoft.com/office/drawing/2014/main" id="{00000000-0008-0000-0E00-00001A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3" name="Line 317">
          <a:extLst>
            <a:ext uri="{FF2B5EF4-FFF2-40B4-BE49-F238E27FC236}">
              <a16:creationId xmlns:a16="http://schemas.microsoft.com/office/drawing/2014/main" id="{00000000-0008-0000-0E00-00001B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4" name="Line 318">
          <a:extLst>
            <a:ext uri="{FF2B5EF4-FFF2-40B4-BE49-F238E27FC236}">
              <a16:creationId xmlns:a16="http://schemas.microsoft.com/office/drawing/2014/main" id="{00000000-0008-0000-0E00-00001C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5" name="Line 319">
          <a:extLst>
            <a:ext uri="{FF2B5EF4-FFF2-40B4-BE49-F238E27FC236}">
              <a16:creationId xmlns:a16="http://schemas.microsoft.com/office/drawing/2014/main" id="{00000000-0008-0000-0E00-00001D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6" name="Line 320">
          <a:extLst>
            <a:ext uri="{FF2B5EF4-FFF2-40B4-BE49-F238E27FC236}">
              <a16:creationId xmlns:a16="http://schemas.microsoft.com/office/drawing/2014/main" id="{00000000-0008-0000-0E00-00001E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7" name="Line 321">
          <a:extLst>
            <a:ext uri="{FF2B5EF4-FFF2-40B4-BE49-F238E27FC236}">
              <a16:creationId xmlns:a16="http://schemas.microsoft.com/office/drawing/2014/main" id="{00000000-0008-0000-0E00-00001F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8" name="Line 322">
          <a:extLst>
            <a:ext uri="{FF2B5EF4-FFF2-40B4-BE49-F238E27FC236}">
              <a16:creationId xmlns:a16="http://schemas.microsoft.com/office/drawing/2014/main" id="{00000000-0008-0000-0E00-000020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9" name="Line 323">
          <a:extLst>
            <a:ext uri="{FF2B5EF4-FFF2-40B4-BE49-F238E27FC236}">
              <a16:creationId xmlns:a16="http://schemas.microsoft.com/office/drawing/2014/main" id="{00000000-0008-0000-0E00-000021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0" name="Line 324">
          <a:extLst>
            <a:ext uri="{FF2B5EF4-FFF2-40B4-BE49-F238E27FC236}">
              <a16:creationId xmlns:a16="http://schemas.microsoft.com/office/drawing/2014/main" id="{00000000-0008-0000-0E00-000022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1" name="Line 325">
          <a:extLst>
            <a:ext uri="{FF2B5EF4-FFF2-40B4-BE49-F238E27FC236}">
              <a16:creationId xmlns:a16="http://schemas.microsoft.com/office/drawing/2014/main" id="{00000000-0008-0000-0E00-000023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2" name="Line 326">
          <a:extLst>
            <a:ext uri="{FF2B5EF4-FFF2-40B4-BE49-F238E27FC236}">
              <a16:creationId xmlns:a16="http://schemas.microsoft.com/office/drawing/2014/main" id="{00000000-0008-0000-0E00-000024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3" name="Line 327">
          <a:extLst>
            <a:ext uri="{FF2B5EF4-FFF2-40B4-BE49-F238E27FC236}">
              <a16:creationId xmlns:a16="http://schemas.microsoft.com/office/drawing/2014/main" id="{00000000-0008-0000-0E00-000025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4" name="Line 328">
          <a:extLst>
            <a:ext uri="{FF2B5EF4-FFF2-40B4-BE49-F238E27FC236}">
              <a16:creationId xmlns:a16="http://schemas.microsoft.com/office/drawing/2014/main" id="{00000000-0008-0000-0E00-000026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5" name="Line 329">
          <a:extLst>
            <a:ext uri="{FF2B5EF4-FFF2-40B4-BE49-F238E27FC236}">
              <a16:creationId xmlns:a16="http://schemas.microsoft.com/office/drawing/2014/main" id="{00000000-0008-0000-0E00-000027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6" name="Line 330">
          <a:extLst>
            <a:ext uri="{FF2B5EF4-FFF2-40B4-BE49-F238E27FC236}">
              <a16:creationId xmlns:a16="http://schemas.microsoft.com/office/drawing/2014/main" id="{00000000-0008-0000-0E00-000028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7" name="Line 331">
          <a:extLst>
            <a:ext uri="{FF2B5EF4-FFF2-40B4-BE49-F238E27FC236}">
              <a16:creationId xmlns:a16="http://schemas.microsoft.com/office/drawing/2014/main" id="{00000000-0008-0000-0E00-000029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8" name="Line 332">
          <a:extLst>
            <a:ext uri="{FF2B5EF4-FFF2-40B4-BE49-F238E27FC236}">
              <a16:creationId xmlns:a16="http://schemas.microsoft.com/office/drawing/2014/main" id="{00000000-0008-0000-0E00-00002A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9" name="Line 333">
          <a:extLst>
            <a:ext uri="{FF2B5EF4-FFF2-40B4-BE49-F238E27FC236}">
              <a16:creationId xmlns:a16="http://schemas.microsoft.com/office/drawing/2014/main" id="{00000000-0008-0000-0E00-00002B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300" name="Line 334">
          <a:extLst>
            <a:ext uri="{FF2B5EF4-FFF2-40B4-BE49-F238E27FC236}">
              <a16:creationId xmlns:a16="http://schemas.microsoft.com/office/drawing/2014/main" id="{00000000-0008-0000-0E00-00002C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481</xdr:row>
      <xdr:rowOff>0</xdr:rowOff>
    </xdr:from>
    <xdr:to>
      <xdr:col>5</xdr:col>
      <xdr:colOff>1304925</xdr:colOff>
      <xdr:row>482</xdr:row>
      <xdr:rowOff>0</xdr:rowOff>
    </xdr:to>
    <xdr:sp macro="" textlink="">
      <xdr:nvSpPr>
        <xdr:cNvPr id="409" name="Line 457">
          <a:extLst>
            <a:ext uri="{FF2B5EF4-FFF2-40B4-BE49-F238E27FC236}">
              <a16:creationId xmlns:a16="http://schemas.microsoft.com/office/drawing/2014/main" id="{00000000-0008-0000-0E00-000099010000}"/>
            </a:ext>
          </a:extLst>
        </xdr:cNvPr>
        <xdr:cNvSpPr>
          <a:spLocks noChangeShapeType="1"/>
        </xdr:cNvSpPr>
      </xdr:nvSpPr>
      <xdr:spPr bwMode="auto">
        <a:xfrm>
          <a:off x="7610475" y="1180719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433" name="Line 481">
          <a:extLst>
            <a:ext uri="{FF2B5EF4-FFF2-40B4-BE49-F238E27FC236}">
              <a16:creationId xmlns:a16="http://schemas.microsoft.com/office/drawing/2014/main" id="{00000000-0008-0000-0E00-0000B1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434" name="Line 482">
          <a:extLst>
            <a:ext uri="{FF2B5EF4-FFF2-40B4-BE49-F238E27FC236}">
              <a16:creationId xmlns:a16="http://schemas.microsoft.com/office/drawing/2014/main" id="{00000000-0008-0000-0E00-0000B2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435" name="Line 483">
          <a:extLst>
            <a:ext uri="{FF2B5EF4-FFF2-40B4-BE49-F238E27FC236}">
              <a16:creationId xmlns:a16="http://schemas.microsoft.com/office/drawing/2014/main" id="{00000000-0008-0000-0E00-0000B3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436" name="Line 484">
          <a:extLst>
            <a:ext uri="{FF2B5EF4-FFF2-40B4-BE49-F238E27FC236}">
              <a16:creationId xmlns:a16="http://schemas.microsoft.com/office/drawing/2014/main" id="{00000000-0008-0000-0E00-0000B4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437" name="Line 485">
          <a:extLst>
            <a:ext uri="{FF2B5EF4-FFF2-40B4-BE49-F238E27FC236}">
              <a16:creationId xmlns:a16="http://schemas.microsoft.com/office/drawing/2014/main" id="{00000000-0008-0000-0E00-0000B5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438" name="Line 486">
          <a:extLst>
            <a:ext uri="{FF2B5EF4-FFF2-40B4-BE49-F238E27FC236}">
              <a16:creationId xmlns:a16="http://schemas.microsoft.com/office/drawing/2014/main" id="{00000000-0008-0000-0E00-0000B6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439" name="Line 487">
          <a:extLst>
            <a:ext uri="{FF2B5EF4-FFF2-40B4-BE49-F238E27FC236}">
              <a16:creationId xmlns:a16="http://schemas.microsoft.com/office/drawing/2014/main" id="{00000000-0008-0000-0E00-0000B7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440" name="Line 488">
          <a:extLst>
            <a:ext uri="{FF2B5EF4-FFF2-40B4-BE49-F238E27FC236}">
              <a16:creationId xmlns:a16="http://schemas.microsoft.com/office/drawing/2014/main" id="{00000000-0008-0000-0E00-0000B8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441" name="Line 489">
          <a:extLst>
            <a:ext uri="{FF2B5EF4-FFF2-40B4-BE49-F238E27FC236}">
              <a16:creationId xmlns:a16="http://schemas.microsoft.com/office/drawing/2014/main" id="{00000000-0008-0000-0E00-0000B9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442" name="Line 490">
          <a:extLst>
            <a:ext uri="{FF2B5EF4-FFF2-40B4-BE49-F238E27FC236}">
              <a16:creationId xmlns:a16="http://schemas.microsoft.com/office/drawing/2014/main" id="{00000000-0008-0000-0E00-0000BA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443" name="Line 491">
          <a:extLst>
            <a:ext uri="{FF2B5EF4-FFF2-40B4-BE49-F238E27FC236}">
              <a16:creationId xmlns:a16="http://schemas.microsoft.com/office/drawing/2014/main" id="{00000000-0008-0000-0E00-0000BB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444" name="Line 492">
          <a:extLst>
            <a:ext uri="{FF2B5EF4-FFF2-40B4-BE49-F238E27FC236}">
              <a16:creationId xmlns:a16="http://schemas.microsoft.com/office/drawing/2014/main" id="{00000000-0008-0000-0E00-0000BC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445" name="Line 493">
          <a:extLst>
            <a:ext uri="{FF2B5EF4-FFF2-40B4-BE49-F238E27FC236}">
              <a16:creationId xmlns:a16="http://schemas.microsoft.com/office/drawing/2014/main" id="{00000000-0008-0000-0E00-0000BD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446" name="Line 494">
          <a:extLst>
            <a:ext uri="{FF2B5EF4-FFF2-40B4-BE49-F238E27FC236}">
              <a16:creationId xmlns:a16="http://schemas.microsoft.com/office/drawing/2014/main" id="{00000000-0008-0000-0E00-0000BE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447" name="Line 495">
          <a:extLst>
            <a:ext uri="{FF2B5EF4-FFF2-40B4-BE49-F238E27FC236}">
              <a16:creationId xmlns:a16="http://schemas.microsoft.com/office/drawing/2014/main" id="{00000000-0008-0000-0E00-0000BF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448" name="Line 496">
          <a:extLst>
            <a:ext uri="{FF2B5EF4-FFF2-40B4-BE49-F238E27FC236}">
              <a16:creationId xmlns:a16="http://schemas.microsoft.com/office/drawing/2014/main" id="{00000000-0008-0000-0E00-0000C0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449" name="Line 497">
          <a:extLst>
            <a:ext uri="{FF2B5EF4-FFF2-40B4-BE49-F238E27FC236}">
              <a16:creationId xmlns:a16="http://schemas.microsoft.com/office/drawing/2014/main" id="{00000000-0008-0000-0E00-0000C1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450" name="Line 498">
          <a:extLst>
            <a:ext uri="{FF2B5EF4-FFF2-40B4-BE49-F238E27FC236}">
              <a16:creationId xmlns:a16="http://schemas.microsoft.com/office/drawing/2014/main" id="{00000000-0008-0000-0E00-0000C2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451" name="Line 499">
          <a:extLst>
            <a:ext uri="{FF2B5EF4-FFF2-40B4-BE49-F238E27FC236}">
              <a16:creationId xmlns:a16="http://schemas.microsoft.com/office/drawing/2014/main" id="{00000000-0008-0000-0E00-0000C3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452" name="Line 500">
          <a:extLst>
            <a:ext uri="{FF2B5EF4-FFF2-40B4-BE49-F238E27FC236}">
              <a16:creationId xmlns:a16="http://schemas.microsoft.com/office/drawing/2014/main" id="{00000000-0008-0000-0E00-0000C4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453" name="Line 501">
          <a:extLst>
            <a:ext uri="{FF2B5EF4-FFF2-40B4-BE49-F238E27FC236}">
              <a16:creationId xmlns:a16="http://schemas.microsoft.com/office/drawing/2014/main" id="{00000000-0008-0000-0E00-0000C5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454" name="Line 502">
          <a:extLst>
            <a:ext uri="{FF2B5EF4-FFF2-40B4-BE49-F238E27FC236}">
              <a16:creationId xmlns:a16="http://schemas.microsoft.com/office/drawing/2014/main" id="{00000000-0008-0000-0E00-0000C6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455" name="Line 503">
          <a:extLst>
            <a:ext uri="{FF2B5EF4-FFF2-40B4-BE49-F238E27FC236}">
              <a16:creationId xmlns:a16="http://schemas.microsoft.com/office/drawing/2014/main" id="{00000000-0008-0000-0E00-0000C7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462" name="Line 510">
          <a:extLst>
            <a:ext uri="{FF2B5EF4-FFF2-40B4-BE49-F238E27FC236}">
              <a16:creationId xmlns:a16="http://schemas.microsoft.com/office/drawing/2014/main" id="{00000000-0008-0000-0E00-0000CE01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463" name="Line 511">
          <a:extLst>
            <a:ext uri="{FF2B5EF4-FFF2-40B4-BE49-F238E27FC236}">
              <a16:creationId xmlns:a16="http://schemas.microsoft.com/office/drawing/2014/main" id="{00000000-0008-0000-0E00-0000CF01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464" name="Line 512">
          <a:extLst>
            <a:ext uri="{FF2B5EF4-FFF2-40B4-BE49-F238E27FC236}">
              <a16:creationId xmlns:a16="http://schemas.microsoft.com/office/drawing/2014/main" id="{00000000-0008-0000-0E00-0000D001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465" name="Line 513">
          <a:extLst>
            <a:ext uri="{FF2B5EF4-FFF2-40B4-BE49-F238E27FC236}">
              <a16:creationId xmlns:a16="http://schemas.microsoft.com/office/drawing/2014/main" id="{00000000-0008-0000-0E00-0000D101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466" name="Line 514">
          <a:extLst>
            <a:ext uri="{FF2B5EF4-FFF2-40B4-BE49-F238E27FC236}">
              <a16:creationId xmlns:a16="http://schemas.microsoft.com/office/drawing/2014/main" id="{00000000-0008-0000-0E00-0000D201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467" name="Line 515">
          <a:extLst>
            <a:ext uri="{FF2B5EF4-FFF2-40B4-BE49-F238E27FC236}">
              <a16:creationId xmlns:a16="http://schemas.microsoft.com/office/drawing/2014/main" id="{00000000-0008-0000-0E00-0000D301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468" name="Line 516">
          <a:extLst>
            <a:ext uri="{FF2B5EF4-FFF2-40B4-BE49-F238E27FC236}">
              <a16:creationId xmlns:a16="http://schemas.microsoft.com/office/drawing/2014/main" id="{00000000-0008-0000-0E00-0000D401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469" name="Line 517">
          <a:extLst>
            <a:ext uri="{FF2B5EF4-FFF2-40B4-BE49-F238E27FC236}">
              <a16:creationId xmlns:a16="http://schemas.microsoft.com/office/drawing/2014/main" id="{00000000-0008-0000-0E00-0000D501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470" name="Line 518">
          <a:extLst>
            <a:ext uri="{FF2B5EF4-FFF2-40B4-BE49-F238E27FC236}">
              <a16:creationId xmlns:a16="http://schemas.microsoft.com/office/drawing/2014/main" id="{00000000-0008-0000-0E00-0000D601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471" name="Line 519">
          <a:extLst>
            <a:ext uri="{FF2B5EF4-FFF2-40B4-BE49-F238E27FC236}">
              <a16:creationId xmlns:a16="http://schemas.microsoft.com/office/drawing/2014/main" id="{00000000-0008-0000-0E00-0000D701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472" name="Line 520">
          <a:extLst>
            <a:ext uri="{FF2B5EF4-FFF2-40B4-BE49-F238E27FC236}">
              <a16:creationId xmlns:a16="http://schemas.microsoft.com/office/drawing/2014/main" id="{00000000-0008-0000-0E00-0000D801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473" name="Line 521">
          <a:extLst>
            <a:ext uri="{FF2B5EF4-FFF2-40B4-BE49-F238E27FC236}">
              <a16:creationId xmlns:a16="http://schemas.microsoft.com/office/drawing/2014/main" id="{00000000-0008-0000-0E00-0000D901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474" name="Line 522">
          <a:extLst>
            <a:ext uri="{FF2B5EF4-FFF2-40B4-BE49-F238E27FC236}">
              <a16:creationId xmlns:a16="http://schemas.microsoft.com/office/drawing/2014/main" id="{00000000-0008-0000-0E00-0000DA01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475" name="Line 523">
          <a:extLst>
            <a:ext uri="{FF2B5EF4-FFF2-40B4-BE49-F238E27FC236}">
              <a16:creationId xmlns:a16="http://schemas.microsoft.com/office/drawing/2014/main" id="{00000000-0008-0000-0E00-0000DB01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476" name="Line 524">
          <a:extLst>
            <a:ext uri="{FF2B5EF4-FFF2-40B4-BE49-F238E27FC236}">
              <a16:creationId xmlns:a16="http://schemas.microsoft.com/office/drawing/2014/main" id="{00000000-0008-0000-0E00-0000DC01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477" name="Line 525">
          <a:extLst>
            <a:ext uri="{FF2B5EF4-FFF2-40B4-BE49-F238E27FC236}">
              <a16:creationId xmlns:a16="http://schemas.microsoft.com/office/drawing/2014/main" id="{00000000-0008-0000-0E00-0000DD01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478" name="Line 526">
          <a:extLst>
            <a:ext uri="{FF2B5EF4-FFF2-40B4-BE49-F238E27FC236}">
              <a16:creationId xmlns:a16="http://schemas.microsoft.com/office/drawing/2014/main" id="{00000000-0008-0000-0E00-0000DE01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479" name="Line 527">
          <a:extLst>
            <a:ext uri="{FF2B5EF4-FFF2-40B4-BE49-F238E27FC236}">
              <a16:creationId xmlns:a16="http://schemas.microsoft.com/office/drawing/2014/main" id="{00000000-0008-0000-0E00-0000DF01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480" name="Line 528">
          <a:extLst>
            <a:ext uri="{FF2B5EF4-FFF2-40B4-BE49-F238E27FC236}">
              <a16:creationId xmlns:a16="http://schemas.microsoft.com/office/drawing/2014/main" id="{00000000-0008-0000-0E00-0000E001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481" name="Line 529">
          <a:extLst>
            <a:ext uri="{FF2B5EF4-FFF2-40B4-BE49-F238E27FC236}">
              <a16:creationId xmlns:a16="http://schemas.microsoft.com/office/drawing/2014/main" id="{00000000-0008-0000-0E00-0000E101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482" name="Line 530">
          <a:extLst>
            <a:ext uri="{FF2B5EF4-FFF2-40B4-BE49-F238E27FC236}">
              <a16:creationId xmlns:a16="http://schemas.microsoft.com/office/drawing/2014/main" id="{00000000-0008-0000-0E00-0000E201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483" name="Line 531">
          <a:extLst>
            <a:ext uri="{FF2B5EF4-FFF2-40B4-BE49-F238E27FC236}">
              <a16:creationId xmlns:a16="http://schemas.microsoft.com/office/drawing/2014/main" id="{00000000-0008-0000-0E00-0000E301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484" name="Line 532">
          <a:extLst>
            <a:ext uri="{FF2B5EF4-FFF2-40B4-BE49-F238E27FC236}">
              <a16:creationId xmlns:a16="http://schemas.microsoft.com/office/drawing/2014/main" id="{00000000-0008-0000-0E00-0000E401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485" name="Line 533">
          <a:extLst>
            <a:ext uri="{FF2B5EF4-FFF2-40B4-BE49-F238E27FC236}">
              <a16:creationId xmlns:a16="http://schemas.microsoft.com/office/drawing/2014/main" id="{00000000-0008-0000-0E00-0000E501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271</xdr:row>
      <xdr:rowOff>152400</xdr:rowOff>
    </xdr:from>
    <xdr:to>
      <xdr:col>6</xdr:col>
      <xdr:colOff>66675</xdr:colOff>
      <xdr:row>271</xdr:row>
      <xdr:rowOff>152400</xdr:rowOff>
    </xdr:to>
    <xdr:sp macro="" textlink="">
      <xdr:nvSpPr>
        <xdr:cNvPr id="558" name="Line 606">
          <a:extLst>
            <a:ext uri="{FF2B5EF4-FFF2-40B4-BE49-F238E27FC236}">
              <a16:creationId xmlns:a16="http://schemas.microsoft.com/office/drawing/2014/main" id="{00000000-0008-0000-0E00-00002E020000}"/>
            </a:ext>
          </a:extLst>
        </xdr:cNvPr>
        <xdr:cNvSpPr>
          <a:spLocks noChangeShapeType="1"/>
        </xdr:cNvSpPr>
      </xdr:nvSpPr>
      <xdr:spPr bwMode="auto">
        <a:xfrm>
          <a:off x="8048625" y="657034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10</xdr:row>
      <xdr:rowOff>57150</xdr:rowOff>
    </xdr:from>
    <xdr:to>
      <xdr:col>2</xdr:col>
      <xdr:colOff>0</xdr:colOff>
      <xdr:row>23</xdr:row>
      <xdr:rowOff>0</xdr:rowOff>
    </xdr:to>
    <xdr:sp macro="" textlink="">
      <xdr:nvSpPr>
        <xdr:cNvPr id="562" name="Line 1">
          <a:extLst>
            <a:ext uri="{FF2B5EF4-FFF2-40B4-BE49-F238E27FC236}">
              <a16:creationId xmlns:a16="http://schemas.microsoft.com/office/drawing/2014/main" id="{00000000-0008-0000-0E00-000032020000}"/>
            </a:ext>
          </a:extLst>
        </xdr:cNvPr>
        <xdr:cNvSpPr>
          <a:spLocks noChangeShapeType="1"/>
        </xdr:cNvSpPr>
      </xdr:nvSpPr>
      <xdr:spPr bwMode="auto">
        <a:xfrm>
          <a:off x="2000250" y="3324225"/>
          <a:ext cx="0" cy="4686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10</xdr:row>
      <xdr:rowOff>47625</xdr:rowOff>
    </xdr:from>
    <xdr:to>
      <xdr:col>5</xdr:col>
      <xdr:colOff>1304925</xdr:colOff>
      <xdr:row>22</xdr:row>
      <xdr:rowOff>171450</xdr:rowOff>
    </xdr:to>
    <xdr:sp macro="" textlink="">
      <xdr:nvSpPr>
        <xdr:cNvPr id="563" name="Line 2">
          <a:extLst>
            <a:ext uri="{FF2B5EF4-FFF2-40B4-BE49-F238E27FC236}">
              <a16:creationId xmlns:a16="http://schemas.microsoft.com/office/drawing/2014/main" id="{00000000-0008-0000-0E00-000033020000}"/>
            </a:ext>
          </a:extLst>
        </xdr:cNvPr>
        <xdr:cNvSpPr>
          <a:spLocks noChangeShapeType="1"/>
        </xdr:cNvSpPr>
      </xdr:nvSpPr>
      <xdr:spPr bwMode="auto">
        <a:xfrm>
          <a:off x="7610475" y="3314700"/>
          <a:ext cx="0" cy="4657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xdr:row>
      <xdr:rowOff>0</xdr:rowOff>
    </xdr:from>
    <xdr:to>
      <xdr:col>2</xdr:col>
      <xdr:colOff>0</xdr:colOff>
      <xdr:row>59</xdr:row>
      <xdr:rowOff>0</xdr:rowOff>
    </xdr:to>
    <xdr:sp macro="" textlink="">
      <xdr:nvSpPr>
        <xdr:cNvPr id="571" name="Line 10">
          <a:extLst>
            <a:ext uri="{FF2B5EF4-FFF2-40B4-BE49-F238E27FC236}">
              <a16:creationId xmlns:a16="http://schemas.microsoft.com/office/drawing/2014/main" id="{00000000-0008-0000-0E00-00003B020000}"/>
            </a:ext>
          </a:extLst>
        </xdr:cNvPr>
        <xdr:cNvSpPr>
          <a:spLocks noChangeShapeType="1"/>
        </xdr:cNvSpPr>
      </xdr:nvSpPr>
      <xdr:spPr bwMode="auto">
        <a:xfrm>
          <a:off x="2000250" y="13449300"/>
          <a:ext cx="0" cy="6210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38</xdr:row>
      <xdr:rowOff>0</xdr:rowOff>
    </xdr:from>
    <xdr:to>
      <xdr:col>5</xdr:col>
      <xdr:colOff>1304925</xdr:colOff>
      <xdr:row>58</xdr:row>
      <xdr:rowOff>171450</xdr:rowOff>
    </xdr:to>
    <xdr:sp macro="" textlink="">
      <xdr:nvSpPr>
        <xdr:cNvPr id="572" name="Line 11">
          <a:extLst>
            <a:ext uri="{FF2B5EF4-FFF2-40B4-BE49-F238E27FC236}">
              <a16:creationId xmlns:a16="http://schemas.microsoft.com/office/drawing/2014/main" id="{00000000-0008-0000-0E00-00003C020000}"/>
            </a:ext>
          </a:extLst>
        </xdr:cNvPr>
        <xdr:cNvSpPr>
          <a:spLocks noChangeShapeType="1"/>
        </xdr:cNvSpPr>
      </xdr:nvSpPr>
      <xdr:spPr bwMode="auto">
        <a:xfrm>
          <a:off x="7610475" y="13449300"/>
          <a:ext cx="0" cy="61722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95</xdr:row>
      <xdr:rowOff>0</xdr:rowOff>
    </xdr:from>
    <xdr:to>
      <xdr:col>2</xdr:col>
      <xdr:colOff>0</xdr:colOff>
      <xdr:row>103</xdr:row>
      <xdr:rowOff>0</xdr:rowOff>
    </xdr:to>
    <xdr:sp macro="" textlink="">
      <xdr:nvSpPr>
        <xdr:cNvPr id="580" name="Line 19">
          <a:extLst>
            <a:ext uri="{FF2B5EF4-FFF2-40B4-BE49-F238E27FC236}">
              <a16:creationId xmlns:a16="http://schemas.microsoft.com/office/drawing/2014/main" id="{00000000-0008-0000-0E00-000044020000}"/>
            </a:ext>
          </a:extLst>
        </xdr:cNvPr>
        <xdr:cNvSpPr>
          <a:spLocks noChangeShapeType="1"/>
        </xdr:cNvSpPr>
      </xdr:nvSpPr>
      <xdr:spPr bwMode="auto">
        <a:xfrm>
          <a:off x="2000250" y="24669750"/>
          <a:ext cx="0" cy="20097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95</xdr:row>
      <xdr:rowOff>0</xdr:rowOff>
    </xdr:from>
    <xdr:to>
      <xdr:col>5</xdr:col>
      <xdr:colOff>1304925</xdr:colOff>
      <xdr:row>102</xdr:row>
      <xdr:rowOff>171450</xdr:rowOff>
    </xdr:to>
    <xdr:sp macro="" textlink="">
      <xdr:nvSpPr>
        <xdr:cNvPr id="581" name="Line 20">
          <a:extLst>
            <a:ext uri="{FF2B5EF4-FFF2-40B4-BE49-F238E27FC236}">
              <a16:creationId xmlns:a16="http://schemas.microsoft.com/office/drawing/2014/main" id="{00000000-0008-0000-0E00-000045020000}"/>
            </a:ext>
          </a:extLst>
        </xdr:cNvPr>
        <xdr:cNvSpPr>
          <a:spLocks noChangeShapeType="1"/>
        </xdr:cNvSpPr>
      </xdr:nvSpPr>
      <xdr:spPr bwMode="auto">
        <a:xfrm>
          <a:off x="7610475" y="24669750"/>
          <a:ext cx="0" cy="19716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163</xdr:row>
      <xdr:rowOff>0</xdr:rowOff>
    </xdr:from>
    <xdr:to>
      <xdr:col>2</xdr:col>
      <xdr:colOff>0</xdr:colOff>
      <xdr:row>176</xdr:row>
      <xdr:rowOff>0</xdr:rowOff>
    </xdr:to>
    <xdr:sp macro="" textlink="">
      <xdr:nvSpPr>
        <xdr:cNvPr id="589" name="Line 28">
          <a:extLst>
            <a:ext uri="{FF2B5EF4-FFF2-40B4-BE49-F238E27FC236}">
              <a16:creationId xmlns:a16="http://schemas.microsoft.com/office/drawing/2014/main" id="{00000000-0008-0000-0E00-00004D020000}"/>
            </a:ext>
          </a:extLst>
        </xdr:cNvPr>
        <xdr:cNvSpPr>
          <a:spLocks noChangeShapeType="1"/>
        </xdr:cNvSpPr>
      </xdr:nvSpPr>
      <xdr:spPr bwMode="auto">
        <a:xfrm>
          <a:off x="2000250" y="32089725"/>
          <a:ext cx="0" cy="24098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163</xdr:row>
      <xdr:rowOff>0</xdr:rowOff>
    </xdr:from>
    <xdr:to>
      <xdr:col>5</xdr:col>
      <xdr:colOff>1304925</xdr:colOff>
      <xdr:row>175</xdr:row>
      <xdr:rowOff>171450</xdr:rowOff>
    </xdr:to>
    <xdr:sp macro="" textlink="">
      <xdr:nvSpPr>
        <xdr:cNvPr id="590" name="Line 29">
          <a:extLst>
            <a:ext uri="{FF2B5EF4-FFF2-40B4-BE49-F238E27FC236}">
              <a16:creationId xmlns:a16="http://schemas.microsoft.com/office/drawing/2014/main" id="{00000000-0008-0000-0E00-00004E020000}"/>
            </a:ext>
          </a:extLst>
        </xdr:cNvPr>
        <xdr:cNvSpPr>
          <a:spLocks noChangeShapeType="1"/>
        </xdr:cNvSpPr>
      </xdr:nvSpPr>
      <xdr:spPr bwMode="auto">
        <a:xfrm>
          <a:off x="7610475" y="32089725"/>
          <a:ext cx="0" cy="2371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195</xdr:row>
      <xdr:rowOff>0</xdr:rowOff>
    </xdr:from>
    <xdr:to>
      <xdr:col>2</xdr:col>
      <xdr:colOff>0</xdr:colOff>
      <xdr:row>207</xdr:row>
      <xdr:rowOff>0</xdr:rowOff>
    </xdr:to>
    <xdr:sp macro="" textlink="">
      <xdr:nvSpPr>
        <xdr:cNvPr id="591" name="Line 30">
          <a:extLst>
            <a:ext uri="{FF2B5EF4-FFF2-40B4-BE49-F238E27FC236}">
              <a16:creationId xmlns:a16="http://schemas.microsoft.com/office/drawing/2014/main" id="{00000000-0008-0000-0E00-00004F020000}"/>
            </a:ext>
          </a:extLst>
        </xdr:cNvPr>
        <xdr:cNvSpPr>
          <a:spLocks noChangeShapeType="1"/>
        </xdr:cNvSpPr>
      </xdr:nvSpPr>
      <xdr:spPr bwMode="auto">
        <a:xfrm>
          <a:off x="2000250" y="39109650"/>
          <a:ext cx="0" cy="52101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195</xdr:row>
      <xdr:rowOff>0</xdr:rowOff>
    </xdr:from>
    <xdr:to>
      <xdr:col>5</xdr:col>
      <xdr:colOff>1304925</xdr:colOff>
      <xdr:row>206</xdr:row>
      <xdr:rowOff>171450</xdr:rowOff>
    </xdr:to>
    <xdr:sp macro="" textlink="">
      <xdr:nvSpPr>
        <xdr:cNvPr id="592" name="Line 31">
          <a:extLst>
            <a:ext uri="{FF2B5EF4-FFF2-40B4-BE49-F238E27FC236}">
              <a16:creationId xmlns:a16="http://schemas.microsoft.com/office/drawing/2014/main" id="{00000000-0008-0000-0E00-000050020000}"/>
            </a:ext>
          </a:extLst>
        </xdr:cNvPr>
        <xdr:cNvSpPr>
          <a:spLocks noChangeShapeType="1"/>
        </xdr:cNvSpPr>
      </xdr:nvSpPr>
      <xdr:spPr bwMode="auto">
        <a:xfrm>
          <a:off x="7610475" y="39109650"/>
          <a:ext cx="0" cy="5172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228600</xdr:colOff>
      <xdr:row>217</xdr:row>
      <xdr:rowOff>0</xdr:rowOff>
    </xdr:from>
    <xdr:to>
      <xdr:col>9</xdr:col>
      <xdr:colOff>0</xdr:colOff>
      <xdr:row>217</xdr:row>
      <xdr:rowOff>0</xdr:rowOff>
    </xdr:to>
    <xdr:grpSp>
      <xdr:nvGrpSpPr>
        <xdr:cNvPr id="593" name="Group 32">
          <a:extLst>
            <a:ext uri="{FF2B5EF4-FFF2-40B4-BE49-F238E27FC236}">
              <a16:creationId xmlns:a16="http://schemas.microsoft.com/office/drawing/2014/main" id="{00000000-0008-0000-0E00-000051020000}"/>
            </a:ext>
          </a:extLst>
        </xdr:cNvPr>
        <xdr:cNvGrpSpPr>
          <a:grpSpLocks/>
        </xdr:cNvGrpSpPr>
      </xdr:nvGrpSpPr>
      <xdr:grpSpPr bwMode="auto">
        <a:xfrm>
          <a:off x="228600" y="49065656"/>
          <a:ext cx="8665369" cy="0"/>
          <a:chOff x="27" y="1275"/>
          <a:chExt cx="814" cy="55"/>
        </a:xfrm>
      </xdr:grpSpPr>
      <xdr:grpSp>
        <xdr:nvGrpSpPr>
          <xdr:cNvPr id="594" name="Group 33">
            <a:extLst>
              <a:ext uri="{FF2B5EF4-FFF2-40B4-BE49-F238E27FC236}">
                <a16:creationId xmlns:a16="http://schemas.microsoft.com/office/drawing/2014/main" id="{00000000-0008-0000-0E00-000052020000}"/>
              </a:ext>
            </a:extLst>
          </xdr:cNvPr>
          <xdr:cNvGrpSpPr>
            <a:grpSpLocks/>
          </xdr:cNvGrpSpPr>
        </xdr:nvGrpSpPr>
        <xdr:grpSpPr bwMode="auto">
          <a:xfrm>
            <a:off x="35" y="1280"/>
            <a:ext cx="806" cy="50"/>
            <a:chOff x="35" y="1284"/>
            <a:chExt cx="803" cy="50"/>
          </a:xfrm>
        </xdr:grpSpPr>
        <xdr:sp macro="" textlink="">
          <xdr:nvSpPr>
            <xdr:cNvPr id="596" name="Rectangle 34">
              <a:extLst>
                <a:ext uri="{FF2B5EF4-FFF2-40B4-BE49-F238E27FC236}">
                  <a16:creationId xmlns:a16="http://schemas.microsoft.com/office/drawing/2014/main" id="{00000000-0008-0000-0E00-000054020000}"/>
                </a:ext>
              </a:extLst>
            </xdr:cNvPr>
            <xdr:cNvSpPr>
              <a:spLocks noChangeArrowheads="1"/>
            </xdr:cNvSpPr>
          </xdr:nvSpPr>
          <xdr:spPr bwMode="auto">
            <a:xfrm>
              <a:off x="314325" y="461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597" name="Group 35">
              <a:extLst>
                <a:ext uri="{FF2B5EF4-FFF2-40B4-BE49-F238E27FC236}">
                  <a16:creationId xmlns:a16="http://schemas.microsoft.com/office/drawing/2014/main" id="{00000000-0008-0000-0E00-000055020000}"/>
                </a:ext>
              </a:extLst>
            </xdr:cNvPr>
            <xdr:cNvGrpSpPr>
              <a:grpSpLocks/>
            </xdr:cNvGrpSpPr>
          </xdr:nvGrpSpPr>
          <xdr:grpSpPr bwMode="auto">
            <a:xfrm>
              <a:off x="35" y="1286"/>
              <a:ext cx="93" cy="42"/>
              <a:chOff x="13" y="1286"/>
              <a:chExt cx="93" cy="42"/>
            </a:xfrm>
          </xdr:grpSpPr>
          <xdr:pic>
            <xdr:nvPicPr>
              <xdr:cNvPr id="598" name="Picture 36" descr="VACPA-New1 copy">
                <a:extLst>
                  <a:ext uri="{FF2B5EF4-FFF2-40B4-BE49-F238E27FC236}">
                    <a16:creationId xmlns:a16="http://schemas.microsoft.com/office/drawing/2014/main" id="{00000000-0008-0000-0E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99" name="WordArt 37">
                <a:extLst>
                  <a:ext uri="{FF2B5EF4-FFF2-40B4-BE49-F238E27FC236}">
                    <a16:creationId xmlns:a16="http://schemas.microsoft.com/office/drawing/2014/main" id="{00000000-0008-0000-0E00-000057020000}"/>
                  </a:ext>
                </a:extLst>
              </xdr:cNvPr>
              <xdr:cNvSpPr>
                <a:spLocks noChangeArrowheads="1" noChangeShapeType="1" noTextEdit="1"/>
              </xdr:cNvSpPr>
            </xdr:nvSpPr>
            <xdr:spPr bwMode="auto">
              <a:xfrm>
                <a:off x="3766746975" y="46129575"/>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595" name="Line 38">
            <a:extLst>
              <a:ext uri="{FF2B5EF4-FFF2-40B4-BE49-F238E27FC236}">
                <a16:creationId xmlns:a16="http://schemas.microsoft.com/office/drawing/2014/main" id="{00000000-0008-0000-0E00-000053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438150</xdr:colOff>
      <xdr:row>270</xdr:row>
      <xdr:rowOff>152400</xdr:rowOff>
    </xdr:from>
    <xdr:to>
      <xdr:col>6</xdr:col>
      <xdr:colOff>66675</xdr:colOff>
      <xdr:row>270</xdr:row>
      <xdr:rowOff>152400</xdr:rowOff>
    </xdr:to>
    <xdr:sp macro="" textlink="">
      <xdr:nvSpPr>
        <xdr:cNvPr id="612" name="Line 51">
          <a:extLst>
            <a:ext uri="{FF2B5EF4-FFF2-40B4-BE49-F238E27FC236}">
              <a16:creationId xmlns:a16="http://schemas.microsoft.com/office/drawing/2014/main" id="{00000000-0008-0000-0E00-000064020000}"/>
            </a:ext>
          </a:extLst>
        </xdr:cNvPr>
        <xdr:cNvSpPr>
          <a:spLocks noChangeShapeType="1"/>
        </xdr:cNvSpPr>
      </xdr:nvSpPr>
      <xdr:spPr bwMode="auto">
        <a:xfrm>
          <a:off x="8048625" y="653034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259</xdr:row>
      <xdr:rowOff>59532</xdr:rowOff>
    </xdr:from>
    <xdr:to>
      <xdr:col>2</xdr:col>
      <xdr:colOff>11906</xdr:colOff>
      <xdr:row>267</xdr:row>
      <xdr:rowOff>23814</xdr:rowOff>
    </xdr:to>
    <xdr:sp macro="" textlink="">
      <xdr:nvSpPr>
        <xdr:cNvPr id="613" name="Line 52">
          <a:extLst>
            <a:ext uri="{FF2B5EF4-FFF2-40B4-BE49-F238E27FC236}">
              <a16:creationId xmlns:a16="http://schemas.microsoft.com/office/drawing/2014/main" id="{00000000-0008-0000-0E00-000065020000}"/>
            </a:ext>
          </a:extLst>
        </xdr:cNvPr>
        <xdr:cNvSpPr>
          <a:spLocks noChangeShapeType="1"/>
        </xdr:cNvSpPr>
      </xdr:nvSpPr>
      <xdr:spPr bwMode="auto">
        <a:xfrm>
          <a:off x="2131219" y="59257407"/>
          <a:ext cx="11906" cy="463153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402</xdr:row>
      <xdr:rowOff>0</xdr:rowOff>
    </xdr:from>
    <xdr:to>
      <xdr:col>2</xdr:col>
      <xdr:colOff>0</xdr:colOff>
      <xdr:row>402</xdr:row>
      <xdr:rowOff>0</xdr:rowOff>
    </xdr:to>
    <xdr:sp macro="" textlink="">
      <xdr:nvSpPr>
        <xdr:cNvPr id="629" name="Line 75">
          <a:extLst>
            <a:ext uri="{FF2B5EF4-FFF2-40B4-BE49-F238E27FC236}">
              <a16:creationId xmlns:a16="http://schemas.microsoft.com/office/drawing/2014/main" id="{00000000-0008-0000-0E00-000075020000}"/>
            </a:ext>
          </a:extLst>
        </xdr:cNvPr>
        <xdr:cNvSpPr>
          <a:spLocks noChangeShapeType="1"/>
        </xdr:cNvSpPr>
      </xdr:nvSpPr>
      <xdr:spPr bwMode="auto">
        <a:xfrm>
          <a:off x="2000250"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402</xdr:row>
      <xdr:rowOff>0</xdr:rowOff>
    </xdr:from>
    <xdr:to>
      <xdr:col>5</xdr:col>
      <xdr:colOff>885825</xdr:colOff>
      <xdr:row>402</xdr:row>
      <xdr:rowOff>0</xdr:rowOff>
    </xdr:to>
    <xdr:sp macro="" textlink="">
      <xdr:nvSpPr>
        <xdr:cNvPr id="630" name="Line 76">
          <a:extLst>
            <a:ext uri="{FF2B5EF4-FFF2-40B4-BE49-F238E27FC236}">
              <a16:creationId xmlns:a16="http://schemas.microsoft.com/office/drawing/2014/main" id="{00000000-0008-0000-0E00-000076020000}"/>
            </a:ext>
          </a:extLst>
        </xdr:cNvPr>
        <xdr:cNvSpPr>
          <a:spLocks noChangeShapeType="1"/>
        </xdr:cNvSpPr>
      </xdr:nvSpPr>
      <xdr:spPr bwMode="auto">
        <a:xfrm>
          <a:off x="7610475"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323850</xdr:colOff>
      <xdr:row>438</xdr:row>
      <xdr:rowOff>0</xdr:rowOff>
    </xdr:from>
    <xdr:to>
      <xdr:col>9</xdr:col>
      <xdr:colOff>0</xdr:colOff>
      <xdr:row>438</xdr:row>
      <xdr:rowOff>0</xdr:rowOff>
    </xdr:to>
    <xdr:grpSp>
      <xdr:nvGrpSpPr>
        <xdr:cNvPr id="658" name="Group 118">
          <a:extLst>
            <a:ext uri="{FF2B5EF4-FFF2-40B4-BE49-F238E27FC236}">
              <a16:creationId xmlns:a16="http://schemas.microsoft.com/office/drawing/2014/main" id="{00000000-0008-0000-0E00-000092020000}"/>
            </a:ext>
          </a:extLst>
        </xdr:cNvPr>
        <xdr:cNvGrpSpPr>
          <a:grpSpLocks/>
        </xdr:cNvGrpSpPr>
      </xdr:nvGrpSpPr>
      <xdr:grpSpPr bwMode="auto">
        <a:xfrm>
          <a:off x="323850" y="93237844"/>
          <a:ext cx="8570119" cy="0"/>
          <a:chOff x="27" y="1275"/>
          <a:chExt cx="814" cy="55"/>
        </a:xfrm>
      </xdr:grpSpPr>
      <xdr:grpSp>
        <xdr:nvGrpSpPr>
          <xdr:cNvPr id="659" name="Group 119">
            <a:extLst>
              <a:ext uri="{FF2B5EF4-FFF2-40B4-BE49-F238E27FC236}">
                <a16:creationId xmlns:a16="http://schemas.microsoft.com/office/drawing/2014/main" id="{00000000-0008-0000-0E00-000093020000}"/>
              </a:ext>
            </a:extLst>
          </xdr:cNvPr>
          <xdr:cNvGrpSpPr>
            <a:grpSpLocks/>
          </xdr:cNvGrpSpPr>
        </xdr:nvGrpSpPr>
        <xdr:grpSpPr bwMode="auto">
          <a:xfrm>
            <a:off x="35" y="1280"/>
            <a:ext cx="806" cy="50"/>
            <a:chOff x="35" y="1284"/>
            <a:chExt cx="803" cy="50"/>
          </a:xfrm>
        </xdr:grpSpPr>
        <xdr:sp macro="" textlink="">
          <xdr:nvSpPr>
            <xdr:cNvPr id="661" name="Rectangle 120">
              <a:extLst>
                <a:ext uri="{FF2B5EF4-FFF2-40B4-BE49-F238E27FC236}">
                  <a16:creationId xmlns:a16="http://schemas.microsoft.com/office/drawing/2014/main" id="{00000000-0008-0000-0E00-000095020000}"/>
                </a:ext>
              </a:extLst>
            </xdr:cNvPr>
            <xdr:cNvSpPr>
              <a:spLocks noChangeArrowheads="1"/>
            </xdr:cNvSpPr>
          </xdr:nvSpPr>
          <xdr:spPr bwMode="auto">
            <a:xfrm>
              <a:off x="-15564534514125" y="10607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662" name="Group 121">
              <a:extLst>
                <a:ext uri="{FF2B5EF4-FFF2-40B4-BE49-F238E27FC236}">
                  <a16:creationId xmlns:a16="http://schemas.microsoft.com/office/drawing/2014/main" id="{00000000-0008-0000-0E00-000096020000}"/>
                </a:ext>
              </a:extLst>
            </xdr:cNvPr>
            <xdr:cNvGrpSpPr>
              <a:grpSpLocks/>
            </xdr:cNvGrpSpPr>
          </xdr:nvGrpSpPr>
          <xdr:grpSpPr bwMode="auto">
            <a:xfrm>
              <a:off x="35" y="1286"/>
              <a:ext cx="93" cy="42"/>
              <a:chOff x="13" y="1286"/>
              <a:chExt cx="93" cy="42"/>
            </a:xfrm>
          </xdr:grpSpPr>
          <xdr:pic>
            <xdr:nvPicPr>
              <xdr:cNvPr id="663" name="Picture 122" descr="VACPA-New1 copy">
                <a:extLst>
                  <a:ext uri="{FF2B5EF4-FFF2-40B4-BE49-F238E27FC236}">
                    <a16:creationId xmlns:a16="http://schemas.microsoft.com/office/drawing/2014/main" id="{00000000-0008-0000-0E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64" name="WordArt 123">
                <a:extLst>
                  <a:ext uri="{FF2B5EF4-FFF2-40B4-BE49-F238E27FC236}">
                    <a16:creationId xmlns:a16="http://schemas.microsoft.com/office/drawing/2014/main" id="{00000000-0008-0000-0E00-000098020000}"/>
                  </a:ext>
                </a:extLst>
              </xdr:cNvPr>
              <xdr:cNvSpPr>
                <a:spLocks noChangeArrowheads="1" noChangeShapeType="1" noTextEdit="1"/>
              </xdr:cNvSpPr>
            </xdr:nvSpPr>
            <xdr:spPr bwMode="auto">
              <a:xfrm>
                <a:off x="5740953739050" y="10607040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660" name="Line 124">
            <a:extLst>
              <a:ext uri="{FF2B5EF4-FFF2-40B4-BE49-F238E27FC236}">
                <a16:creationId xmlns:a16="http://schemas.microsoft.com/office/drawing/2014/main" id="{00000000-0008-0000-0E00-000094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494</xdr:row>
      <xdr:rowOff>0</xdr:rowOff>
    </xdr:from>
    <xdr:to>
      <xdr:col>2</xdr:col>
      <xdr:colOff>0</xdr:colOff>
      <xdr:row>494</xdr:row>
      <xdr:rowOff>0</xdr:rowOff>
    </xdr:to>
    <xdr:sp macro="" textlink="">
      <xdr:nvSpPr>
        <xdr:cNvPr id="675" name="Line 142">
          <a:extLst>
            <a:ext uri="{FF2B5EF4-FFF2-40B4-BE49-F238E27FC236}">
              <a16:creationId xmlns:a16="http://schemas.microsoft.com/office/drawing/2014/main" id="{00000000-0008-0000-0E00-0000A302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676" name="Line 143">
          <a:extLst>
            <a:ext uri="{FF2B5EF4-FFF2-40B4-BE49-F238E27FC236}">
              <a16:creationId xmlns:a16="http://schemas.microsoft.com/office/drawing/2014/main" id="{00000000-0008-0000-0E00-0000A402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677" name="Line 144">
          <a:extLst>
            <a:ext uri="{FF2B5EF4-FFF2-40B4-BE49-F238E27FC236}">
              <a16:creationId xmlns:a16="http://schemas.microsoft.com/office/drawing/2014/main" id="{00000000-0008-0000-0E00-0000A502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678" name="Line 145">
          <a:extLst>
            <a:ext uri="{FF2B5EF4-FFF2-40B4-BE49-F238E27FC236}">
              <a16:creationId xmlns:a16="http://schemas.microsoft.com/office/drawing/2014/main" id="{00000000-0008-0000-0E00-0000A602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679" name="Line 146">
          <a:extLst>
            <a:ext uri="{FF2B5EF4-FFF2-40B4-BE49-F238E27FC236}">
              <a16:creationId xmlns:a16="http://schemas.microsoft.com/office/drawing/2014/main" id="{00000000-0008-0000-0E00-0000A702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680" name="Line 147">
          <a:extLst>
            <a:ext uri="{FF2B5EF4-FFF2-40B4-BE49-F238E27FC236}">
              <a16:creationId xmlns:a16="http://schemas.microsoft.com/office/drawing/2014/main" id="{00000000-0008-0000-0E00-0000A802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683" name="Line 157">
          <a:extLst>
            <a:ext uri="{FF2B5EF4-FFF2-40B4-BE49-F238E27FC236}">
              <a16:creationId xmlns:a16="http://schemas.microsoft.com/office/drawing/2014/main" id="{00000000-0008-0000-0E00-0000AB02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684" name="Line 158">
          <a:extLst>
            <a:ext uri="{FF2B5EF4-FFF2-40B4-BE49-F238E27FC236}">
              <a16:creationId xmlns:a16="http://schemas.microsoft.com/office/drawing/2014/main" id="{00000000-0008-0000-0E00-0000AC02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685" name="Line 159">
          <a:extLst>
            <a:ext uri="{FF2B5EF4-FFF2-40B4-BE49-F238E27FC236}">
              <a16:creationId xmlns:a16="http://schemas.microsoft.com/office/drawing/2014/main" id="{00000000-0008-0000-0E00-0000AD02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686" name="Line 160">
          <a:extLst>
            <a:ext uri="{FF2B5EF4-FFF2-40B4-BE49-F238E27FC236}">
              <a16:creationId xmlns:a16="http://schemas.microsoft.com/office/drawing/2014/main" id="{00000000-0008-0000-0E00-0000AE02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687" name="Line 161">
          <a:extLst>
            <a:ext uri="{FF2B5EF4-FFF2-40B4-BE49-F238E27FC236}">
              <a16:creationId xmlns:a16="http://schemas.microsoft.com/office/drawing/2014/main" id="{00000000-0008-0000-0E00-0000AF02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688" name="Line 162">
          <a:extLst>
            <a:ext uri="{FF2B5EF4-FFF2-40B4-BE49-F238E27FC236}">
              <a16:creationId xmlns:a16="http://schemas.microsoft.com/office/drawing/2014/main" id="{00000000-0008-0000-0E00-0000B002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689" name="Line 163">
          <a:extLst>
            <a:ext uri="{FF2B5EF4-FFF2-40B4-BE49-F238E27FC236}">
              <a16:creationId xmlns:a16="http://schemas.microsoft.com/office/drawing/2014/main" id="{00000000-0008-0000-0E00-0000B102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690" name="Line 164">
          <a:extLst>
            <a:ext uri="{FF2B5EF4-FFF2-40B4-BE49-F238E27FC236}">
              <a16:creationId xmlns:a16="http://schemas.microsoft.com/office/drawing/2014/main" id="{00000000-0008-0000-0E00-0000B202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691" name="Line 165">
          <a:extLst>
            <a:ext uri="{FF2B5EF4-FFF2-40B4-BE49-F238E27FC236}">
              <a16:creationId xmlns:a16="http://schemas.microsoft.com/office/drawing/2014/main" id="{00000000-0008-0000-0E00-0000B302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692" name="Line 166">
          <a:extLst>
            <a:ext uri="{FF2B5EF4-FFF2-40B4-BE49-F238E27FC236}">
              <a16:creationId xmlns:a16="http://schemas.microsoft.com/office/drawing/2014/main" id="{00000000-0008-0000-0E00-0000B402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693" name="Line 167">
          <a:extLst>
            <a:ext uri="{FF2B5EF4-FFF2-40B4-BE49-F238E27FC236}">
              <a16:creationId xmlns:a16="http://schemas.microsoft.com/office/drawing/2014/main" id="{00000000-0008-0000-0E00-0000B502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694" name="Line 168">
          <a:extLst>
            <a:ext uri="{FF2B5EF4-FFF2-40B4-BE49-F238E27FC236}">
              <a16:creationId xmlns:a16="http://schemas.microsoft.com/office/drawing/2014/main" id="{00000000-0008-0000-0E00-0000B602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314325</xdr:colOff>
      <xdr:row>532</xdr:row>
      <xdr:rowOff>0</xdr:rowOff>
    </xdr:from>
    <xdr:to>
      <xdr:col>9</xdr:col>
      <xdr:colOff>19050</xdr:colOff>
      <xdr:row>532</xdr:row>
      <xdr:rowOff>0</xdr:rowOff>
    </xdr:to>
    <xdr:grpSp>
      <xdr:nvGrpSpPr>
        <xdr:cNvPr id="707" name="Group 181">
          <a:extLst>
            <a:ext uri="{FF2B5EF4-FFF2-40B4-BE49-F238E27FC236}">
              <a16:creationId xmlns:a16="http://schemas.microsoft.com/office/drawing/2014/main" id="{00000000-0008-0000-0E00-0000C3020000}"/>
            </a:ext>
          </a:extLst>
        </xdr:cNvPr>
        <xdr:cNvGrpSpPr>
          <a:grpSpLocks/>
        </xdr:cNvGrpSpPr>
      </xdr:nvGrpSpPr>
      <xdr:grpSpPr bwMode="auto">
        <a:xfrm>
          <a:off x="314325" y="114347625"/>
          <a:ext cx="8598694" cy="0"/>
          <a:chOff x="27" y="1275"/>
          <a:chExt cx="814" cy="55"/>
        </a:xfrm>
      </xdr:grpSpPr>
      <xdr:grpSp>
        <xdr:nvGrpSpPr>
          <xdr:cNvPr id="708" name="Group 182">
            <a:extLst>
              <a:ext uri="{FF2B5EF4-FFF2-40B4-BE49-F238E27FC236}">
                <a16:creationId xmlns:a16="http://schemas.microsoft.com/office/drawing/2014/main" id="{00000000-0008-0000-0E00-0000C4020000}"/>
              </a:ext>
            </a:extLst>
          </xdr:cNvPr>
          <xdr:cNvGrpSpPr>
            <a:grpSpLocks/>
          </xdr:cNvGrpSpPr>
        </xdr:nvGrpSpPr>
        <xdr:grpSpPr bwMode="auto">
          <a:xfrm>
            <a:off x="35" y="1280"/>
            <a:ext cx="806" cy="50"/>
            <a:chOff x="35" y="1284"/>
            <a:chExt cx="803" cy="50"/>
          </a:xfrm>
        </xdr:grpSpPr>
        <xdr:sp macro="" textlink="">
          <xdr:nvSpPr>
            <xdr:cNvPr id="710" name="Rectangle 183">
              <a:extLst>
                <a:ext uri="{FF2B5EF4-FFF2-40B4-BE49-F238E27FC236}">
                  <a16:creationId xmlns:a16="http://schemas.microsoft.com/office/drawing/2014/main" id="{00000000-0008-0000-0E00-0000C6020000}"/>
                </a:ext>
              </a:extLst>
            </xdr:cNvPr>
            <xdr:cNvSpPr>
              <a:spLocks noChangeArrowheads="1"/>
            </xdr:cNvSpPr>
          </xdr:nvSpPr>
          <xdr:spPr bwMode="auto">
            <a:xfrm>
              <a:off x="4740554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11" name="Group 184">
              <a:extLst>
                <a:ext uri="{FF2B5EF4-FFF2-40B4-BE49-F238E27FC236}">
                  <a16:creationId xmlns:a16="http://schemas.microsoft.com/office/drawing/2014/main" id="{00000000-0008-0000-0E00-0000C7020000}"/>
                </a:ext>
              </a:extLst>
            </xdr:cNvPr>
            <xdr:cNvGrpSpPr>
              <a:grpSpLocks/>
            </xdr:cNvGrpSpPr>
          </xdr:nvGrpSpPr>
          <xdr:grpSpPr bwMode="auto">
            <a:xfrm>
              <a:off x="35" y="1286"/>
              <a:ext cx="93" cy="42"/>
              <a:chOff x="13" y="1286"/>
              <a:chExt cx="93" cy="42"/>
            </a:xfrm>
          </xdr:grpSpPr>
          <xdr:pic>
            <xdr:nvPicPr>
              <xdr:cNvPr id="712" name="Picture 185" descr="VACPA-New1 copy">
                <a:extLst>
                  <a:ext uri="{FF2B5EF4-FFF2-40B4-BE49-F238E27FC236}">
                    <a16:creationId xmlns:a16="http://schemas.microsoft.com/office/drawing/2014/main" id="{00000000-0008-0000-0E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13" name="WordArt 186">
                <a:extLst>
                  <a:ext uri="{FF2B5EF4-FFF2-40B4-BE49-F238E27FC236}">
                    <a16:creationId xmlns:a16="http://schemas.microsoft.com/office/drawing/2014/main" id="{00000000-0008-0000-0E00-0000C9020000}"/>
                  </a:ext>
                </a:extLst>
              </xdr:cNvPr>
              <xdr:cNvSpPr>
                <a:spLocks noChangeArrowheads="1" noChangeShapeType="1" noTextEdit="1"/>
              </xdr:cNvSpPr>
            </xdr:nvSpPr>
            <xdr:spPr bwMode="auto">
              <a:xfrm>
                <a:off x="-1594777833742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09" name="Line 187">
            <a:extLst>
              <a:ext uri="{FF2B5EF4-FFF2-40B4-BE49-F238E27FC236}">
                <a16:creationId xmlns:a16="http://schemas.microsoft.com/office/drawing/2014/main" id="{00000000-0008-0000-0E00-0000C5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552</xdr:row>
      <xdr:rowOff>0</xdr:rowOff>
    </xdr:from>
    <xdr:to>
      <xdr:col>2</xdr:col>
      <xdr:colOff>0</xdr:colOff>
      <xdr:row>553</xdr:row>
      <xdr:rowOff>0</xdr:rowOff>
    </xdr:to>
    <xdr:sp macro="" textlink="">
      <xdr:nvSpPr>
        <xdr:cNvPr id="714" name="Line 188">
          <a:extLst>
            <a:ext uri="{FF2B5EF4-FFF2-40B4-BE49-F238E27FC236}">
              <a16:creationId xmlns:a16="http://schemas.microsoft.com/office/drawing/2014/main" id="{00000000-0008-0000-0E00-0000CA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171450</xdr:rowOff>
    </xdr:to>
    <xdr:sp macro="" textlink="">
      <xdr:nvSpPr>
        <xdr:cNvPr id="715" name="Line 189">
          <a:extLst>
            <a:ext uri="{FF2B5EF4-FFF2-40B4-BE49-F238E27FC236}">
              <a16:creationId xmlns:a16="http://schemas.microsoft.com/office/drawing/2014/main" id="{00000000-0008-0000-0E00-0000CB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16" name="Line 190">
          <a:extLst>
            <a:ext uri="{FF2B5EF4-FFF2-40B4-BE49-F238E27FC236}">
              <a16:creationId xmlns:a16="http://schemas.microsoft.com/office/drawing/2014/main" id="{00000000-0008-0000-0E00-0000CC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17" name="Line 191">
          <a:extLst>
            <a:ext uri="{FF2B5EF4-FFF2-40B4-BE49-F238E27FC236}">
              <a16:creationId xmlns:a16="http://schemas.microsoft.com/office/drawing/2014/main" id="{00000000-0008-0000-0E00-0000CD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18" name="Line 192">
          <a:extLst>
            <a:ext uri="{FF2B5EF4-FFF2-40B4-BE49-F238E27FC236}">
              <a16:creationId xmlns:a16="http://schemas.microsoft.com/office/drawing/2014/main" id="{00000000-0008-0000-0E00-0000CE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19" name="Line 193">
          <a:extLst>
            <a:ext uri="{FF2B5EF4-FFF2-40B4-BE49-F238E27FC236}">
              <a16:creationId xmlns:a16="http://schemas.microsoft.com/office/drawing/2014/main" id="{00000000-0008-0000-0E00-0000CF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20" name="Line 194">
          <a:extLst>
            <a:ext uri="{FF2B5EF4-FFF2-40B4-BE49-F238E27FC236}">
              <a16:creationId xmlns:a16="http://schemas.microsoft.com/office/drawing/2014/main" id="{00000000-0008-0000-0E00-0000D0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21" name="Line 195">
          <a:extLst>
            <a:ext uri="{FF2B5EF4-FFF2-40B4-BE49-F238E27FC236}">
              <a16:creationId xmlns:a16="http://schemas.microsoft.com/office/drawing/2014/main" id="{00000000-0008-0000-0E00-0000D1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22" name="Line 196">
          <a:extLst>
            <a:ext uri="{FF2B5EF4-FFF2-40B4-BE49-F238E27FC236}">
              <a16:creationId xmlns:a16="http://schemas.microsoft.com/office/drawing/2014/main" id="{00000000-0008-0000-0E00-0000D2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23" name="Line 197">
          <a:extLst>
            <a:ext uri="{FF2B5EF4-FFF2-40B4-BE49-F238E27FC236}">
              <a16:creationId xmlns:a16="http://schemas.microsoft.com/office/drawing/2014/main" id="{00000000-0008-0000-0E00-0000D3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24" name="Line 198">
          <a:extLst>
            <a:ext uri="{FF2B5EF4-FFF2-40B4-BE49-F238E27FC236}">
              <a16:creationId xmlns:a16="http://schemas.microsoft.com/office/drawing/2014/main" id="{00000000-0008-0000-0E00-0000D4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25" name="Line 199">
          <a:extLst>
            <a:ext uri="{FF2B5EF4-FFF2-40B4-BE49-F238E27FC236}">
              <a16:creationId xmlns:a16="http://schemas.microsoft.com/office/drawing/2014/main" id="{00000000-0008-0000-0E00-0000D5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551</xdr:row>
      <xdr:rowOff>0</xdr:rowOff>
    </xdr:from>
    <xdr:to>
      <xdr:col>2</xdr:col>
      <xdr:colOff>0</xdr:colOff>
      <xdr:row>552</xdr:row>
      <xdr:rowOff>0</xdr:rowOff>
    </xdr:to>
    <xdr:sp macro="" textlink="">
      <xdr:nvSpPr>
        <xdr:cNvPr id="726" name="Line 200">
          <a:extLst>
            <a:ext uri="{FF2B5EF4-FFF2-40B4-BE49-F238E27FC236}">
              <a16:creationId xmlns:a16="http://schemas.microsoft.com/office/drawing/2014/main" id="{00000000-0008-0000-0E00-0000D6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727" name="Line 201">
          <a:extLst>
            <a:ext uri="{FF2B5EF4-FFF2-40B4-BE49-F238E27FC236}">
              <a16:creationId xmlns:a16="http://schemas.microsoft.com/office/drawing/2014/main" id="{00000000-0008-0000-0E00-0000D7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276225</xdr:colOff>
      <xdr:row>532</xdr:row>
      <xdr:rowOff>0</xdr:rowOff>
    </xdr:from>
    <xdr:to>
      <xdr:col>9</xdr:col>
      <xdr:colOff>9525</xdr:colOff>
      <xdr:row>532</xdr:row>
      <xdr:rowOff>0</xdr:rowOff>
    </xdr:to>
    <xdr:grpSp>
      <xdr:nvGrpSpPr>
        <xdr:cNvPr id="728" name="Group 202">
          <a:extLst>
            <a:ext uri="{FF2B5EF4-FFF2-40B4-BE49-F238E27FC236}">
              <a16:creationId xmlns:a16="http://schemas.microsoft.com/office/drawing/2014/main" id="{00000000-0008-0000-0E00-0000D8020000}"/>
            </a:ext>
          </a:extLst>
        </xdr:cNvPr>
        <xdr:cNvGrpSpPr>
          <a:grpSpLocks/>
        </xdr:cNvGrpSpPr>
      </xdr:nvGrpSpPr>
      <xdr:grpSpPr bwMode="auto">
        <a:xfrm>
          <a:off x="276225" y="114347625"/>
          <a:ext cx="8627269" cy="0"/>
          <a:chOff x="27" y="1275"/>
          <a:chExt cx="814" cy="55"/>
        </a:xfrm>
      </xdr:grpSpPr>
      <xdr:grpSp>
        <xdr:nvGrpSpPr>
          <xdr:cNvPr id="729" name="Group 203">
            <a:extLst>
              <a:ext uri="{FF2B5EF4-FFF2-40B4-BE49-F238E27FC236}">
                <a16:creationId xmlns:a16="http://schemas.microsoft.com/office/drawing/2014/main" id="{00000000-0008-0000-0E00-0000D9020000}"/>
              </a:ext>
            </a:extLst>
          </xdr:cNvPr>
          <xdr:cNvGrpSpPr>
            <a:grpSpLocks/>
          </xdr:cNvGrpSpPr>
        </xdr:nvGrpSpPr>
        <xdr:grpSpPr bwMode="auto">
          <a:xfrm>
            <a:off x="35" y="1280"/>
            <a:ext cx="806" cy="50"/>
            <a:chOff x="35" y="1284"/>
            <a:chExt cx="803" cy="50"/>
          </a:xfrm>
        </xdr:grpSpPr>
        <xdr:sp macro="" textlink="">
          <xdr:nvSpPr>
            <xdr:cNvPr id="731" name="Rectangle 204">
              <a:extLst>
                <a:ext uri="{FF2B5EF4-FFF2-40B4-BE49-F238E27FC236}">
                  <a16:creationId xmlns:a16="http://schemas.microsoft.com/office/drawing/2014/main" id="{00000000-0008-0000-0E00-0000DB020000}"/>
                </a:ext>
              </a:extLst>
            </xdr:cNvPr>
            <xdr:cNvSpPr>
              <a:spLocks noChangeArrowheads="1"/>
            </xdr:cNvSpPr>
          </xdr:nvSpPr>
          <xdr:spPr bwMode="auto">
            <a:xfrm>
              <a:off x="13810024856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32" name="Group 205">
              <a:extLst>
                <a:ext uri="{FF2B5EF4-FFF2-40B4-BE49-F238E27FC236}">
                  <a16:creationId xmlns:a16="http://schemas.microsoft.com/office/drawing/2014/main" id="{00000000-0008-0000-0E00-0000DC020000}"/>
                </a:ext>
              </a:extLst>
            </xdr:cNvPr>
            <xdr:cNvGrpSpPr>
              <a:grpSpLocks/>
            </xdr:cNvGrpSpPr>
          </xdr:nvGrpSpPr>
          <xdr:grpSpPr bwMode="auto">
            <a:xfrm>
              <a:off x="35" y="1286"/>
              <a:ext cx="93" cy="42"/>
              <a:chOff x="13" y="1286"/>
              <a:chExt cx="93" cy="42"/>
            </a:xfrm>
          </xdr:grpSpPr>
          <xdr:pic>
            <xdr:nvPicPr>
              <xdr:cNvPr id="733" name="Picture 206" descr="VACPA-New1 copy">
                <a:extLst>
                  <a:ext uri="{FF2B5EF4-FFF2-40B4-BE49-F238E27FC236}">
                    <a16:creationId xmlns:a16="http://schemas.microsoft.com/office/drawing/2014/main" id="{00000000-0008-0000-0E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34" name="WordArt 207">
                <a:extLst>
                  <a:ext uri="{FF2B5EF4-FFF2-40B4-BE49-F238E27FC236}">
                    <a16:creationId xmlns:a16="http://schemas.microsoft.com/office/drawing/2014/main" id="{00000000-0008-0000-0E00-0000DE020000}"/>
                  </a:ext>
                </a:extLst>
              </xdr:cNvPr>
              <xdr:cNvSpPr>
                <a:spLocks noChangeArrowheads="1" noChangeShapeType="1" noTextEdit="1"/>
              </xdr:cNvSpPr>
            </xdr:nvSpPr>
            <xdr:spPr bwMode="auto">
              <a:xfrm>
                <a:off x="430041367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30" name="Line 208">
            <a:extLst>
              <a:ext uri="{FF2B5EF4-FFF2-40B4-BE49-F238E27FC236}">
                <a16:creationId xmlns:a16="http://schemas.microsoft.com/office/drawing/2014/main" id="{00000000-0008-0000-0E00-0000DA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627</xdr:row>
      <xdr:rowOff>0</xdr:rowOff>
    </xdr:from>
    <xdr:to>
      <xdr:col>2</xdr:col>
      <xdr:colOff>0</xdr:colOff>
      <xdr:row>628</xdr:row>
      <xdr:rowOff>0</xdr:rowOff>
    </xdr:to>
    <xdr:sp macro="" textlink="">
      <xdr:nvSpPr>
        <xdr:cNvPr id="735" name="Line 209">
          <a:extLst>
            <a:ext uri="{FF2B5EF4-FFF2-40B4-BE49-F238E27FC236}">
              <a16:creationId xmlns:a16="http://schemas.microsoft.com/office/drawing/2014/main" id="{00000000-0008-0000-0E00-0000DF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627</xdr:row>
      <xdr:rowOff>0</xdr:rowOff>
    </xdr:from>
    <xdr:to>
      <xdr:col>5</xdr:col>
      <xdr:colOff>857250</xdr:colOff>
      <xdr:row>627</xdr:row>
      <xdr:rowOff>171450</xdr:rowOff>
    </xdr:to>
    <xdr:sp macro="" textlink="">
      <xdr:nvSpPr>
        <xdr:cNvPr id="736" name="Line 210">
          <a:extLst>
            <a:ext uri="{FF2B5EF4-FFF2-40B4-BE49-F238E27FC236}">
              <a16:creationId xmlns:a16="http://schemas.microsoft.com/office/drawing/2014/main" id="{00000000-0008-0000-0E00-0000E0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37" name="Line 211">
          <a:extLst>
            <a:ext uri="{FF2B5EF4-FFF2-40B4-BE49-F238E27FC236}">
              <a16:creationId xmlns:a16="http://schemas.microsoft.com/office/drawing/2014/main" id="{00000000-0008-0000-0E00-0000E1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38" name="Line 212">
          <a:extLst>
            <a:ext uri="{FF2B5EF4-FFF2-40B4-BE49-F238E27FC236}">
              <a16:creationId xmlns:a16="http://schemas.microsoft.com/office/drawing/2014/main" id="{00000000-0008-0000-0E00-0000E2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39" name="Line 213">
          <a:extLst>
            <a:ext uri="{FF2B5EF4-FFF2-40B4-BE49-F238E27FC236}">
              <a16:creationId xmlns:a16="http://schemas.microsoft.com/office/drawing/2014/main" id="{00000000-0008-0000-0E00-0000E3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0" name="Line 214">
          <a:extLst>
            <a:ext uri="{FF2B5EF4-FFF2-40B4-BE49-F238E27FC236}">
              <a16:creationId xmlns:a16="http://schemas.microsoft.com/office/drawing/2014/main" id="{00000000-0008-0000-0E00-0000E4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1" name="Line 215">
          <a:extLst>
            <a:ext uri="{FF2B5EF4-FFF2-40B4-BE49-F238E27FC236}">
              <a16:creationId xmlns:a16="http://schemas.microsoft.com/office/drawing/2014/main" id="{00000000-0008-0000-0E00-0000E5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2" name="Line 216">
          <a:extLst>
            <a:ext uri="{FF2B5EF4-FFF2-40B4-BE49-F238E27FC236}">
              <a16:creationId xmlns:a16="http://schemas.microsoft.com/office/drawing/2014/main" id="{00000000-0008-0000-0E00-0000E6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3" name="Line 217">
          <a:extLst>
            <a:ext uri="{FF2B5EF4-FFF2-40B4-BE49-F238E27FC236}">
              <a16:creationId xmlns:a16="http://schemas.microsoft.com/office/drawing/2014/main" id="{00000000-0008-0000-0E00-0000E7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4" name="Line 218">
          <a:extLst>
            <a:ext uri="{FF2B5EF4-FFF2-40B4-BE49-F238E27FC236}">
              <a16:creationId xmlns:a16="http://schemas.microsoft.com/office/drawing/2014/main" id="{00000000-0008-0000-0E00-0000E8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5" name="Line 219">
          <a:extLst>
            <a:ext uri="{FF2B5EF4-FFF2-40B4-BE49-F238E27FC236}">
              <a16:creationId xmlns:a16="http://schemas.microsoft.com/office/drawing/2014/main" id="{00000000-0008-0000-0E00-0000E9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6" name="Line 220">
          <a:extLst>
            <a:ext uri="{FF2B5EF4-FFF2-40B4-BE49-F238E27FC236}">
              <a16:creationId xmlns:a16="http://schemas.microsoft.com/office/drawing/2014/main" id="{00000000-0008-0000-0E00-0000EA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7" name="Line 221">
          <a:extLst>
            <a:ext uri="{FF2B5EF4-FFF2-40B4-BE49-F238E27FC236}">
              <a16:creationId xmlns:a16="http://schemas.microsoft.com/office/drawing/2014/main" id="{00000000-0008-0000-0E00-0000EB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8" name="Line 222">
          <a:extLst>
            <a:ext uri="{FF2B5EF4-FFF2-40B4-BE49-F238E27FC236}">
              <a16:creationId xmlns:a16="http://schemas.microsoft.com/office/drawing/2014/main" id="{00000000-0008-0000-0E00-0000EC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619</xdr:row>
      <xdr:rowOff>0</xdr:rowOff>
    </xdr:from>
    <xdr:to>
      <xdr:col>2</xdr:col>
      <xdr:colOff>0</xdr:colOff>
      <xdr:row>626</xdr:row>
      <xdr:rowOff>0</xdr:rowOff>
    </xdr:to>
    <xdr:sp macro="" textlink="">
      <xdr:nvSpPr>
        <xdr:cNvPr id="749" name="Line 223">
          <a:extLst>
            <a:ext uri="{FF2B5EF4-FFF2-40B4-BE49-F238E27FC236}">
              <a16:creationId xmlns:a16="http://schemas.microsoft.com/office/drawing/2014/main" id="{00000000-0008-0000-0E00-0000ED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626</xdr:row>
      <xdr:rowOff>0</xdr:rowOff>
    </xdr:to>
    <xdr:sp macro="" textlink="">
      <xdr:nvSpPr>
        <xdr:cNvPr id="750" name="Line 224">
          <a:extLst>
            <a:ext uri="{FF2B5EF4-FFF2-40B4-BE49-F238E27FC236}">
              <a16:creationId xmlns:a16="http://schemas.microsoft.com/office/drawing/2014/main" id="{00000000-0008-0000-0E00-0000EE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409575</xdr:colOff>
      <xdr:row>532</xdr:row>
      <xdr:rowOff>0</xdr:rowOff>
    </xdr:from>
    <xdr:to>
      <xdr:col>9</xdr:col>
      <xdr:colOff>0</xdr:colOff>
      <xdr:row>532</xdr:row>
      <xdr:rowOff>0</xdr:rowOff>
    </xdr:to>
    <xdr:grpSp>
      <xdr:nvGrpSpPr>
        <xdr:cNvPr id="751" name="Group 225">
          <a:extLst>
            <a:ext uri="{FF2B5EF4-FFF2-40B4-BE49-F238E27FC236}">
              <a16:creationId xmlns:a16="http://schemas.microsoft.com/office/drawing/2014/main" id="{00000000-0008-0000-0E00-0000EF020000}"/>
            </a:ext>
          </a:extLst>
        </xdr:cNvPr>
        <xdr:cNvGrpSpPr>
          <a:grpSpLocks/>
        </xdr:cNvGrpSpPr>
      </xdr:nvGrpSpPr>
      <xdr:grpSpPr bwMode="auto">
        <a:xfrm>
          <a:off x="409575" y="114347625"/>
          <a:ext cx="8484394" cy="0"/>
          <a:chOff x="27" y="1275"/>
          <a:chExt cx="814" cy="55"/>
        </a:xfrm>
      </xdr:grpSpPr>
      <xdr:grpSp>
        <xdr:nvGrpSpPr>
          <xdr:cNvPr id="752" name="Group 226">
            <a:extLst>
              <a:ext uri="{FF2B5EF4-FFF2-40B4-BE49-F238E27FC236}">
                <a16:creationId xmlns:a16="http://schemas.microsoft.com/office/drawing/2014/main" id="{00000000-0008-0000-0E00-0000F0020000}"/>
              </a:ext>
            </a:extLst>
          </xdr:cNvPr>
          <xdr:cNvGrpSpPr>
            <a:grpSpLocks/>
          </xdr:cNvGrpSpPr>
        </xdr:nvGrpSpPr>
        <xdr:grpSpPr bwMode="auto">
          <a:xfrm>
            <a:off x="35" y="1280"/>
            <a:ext cx="806" cy="50"/>
            <a:chOff x="35" y="1284"/>
            <a:chExt cx="803" cy="50"/>
          </a:xfrm>
        </xdr:grpSpPr>
        <xdr:sp macro="" textlink="">
          <xdr:nvSpPr>
            <xdr:cNvPr id="754" name="Rectangle 227">
              <a:extLst>
                <a:ext uri="{FF2B5EF4-FFF2-40B4-BE49-F238E27FC236}">
                  <a16:creationId xmlns:a16="http://schemas.microsoft.com/office/drawing/2014/main" id="{00000000-0008-0000-0E00-0000F2020000}"/>
                </a:ext>
              </a:extLst>
            </xdr:cNvPr>
            <xdr:cNvSpPr>
              <a:spLocks noChangeArrowheads="1"/>
            </xdr:cNvSpPr>
          </xdr:nvSpPr>
          <xdr:spPr bwMode="auto">
            <a:xfrm>
              <a:off x="10722167522475"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55" name="Group 228">
              <a:extLst>
                <a:ext uri="{FF2B5EF4-FFF2-40B4-BE49-F238E27FC236}">
                  <a16:creationId xmlns:a16="http://schemas.microsoft.com/office/drawing/2014/main" id="{00000000-0008-0000-0E00-0000F3020000}"/>
                </a:ext>
              </a:extLst>
            </xdr:cNvPr>
            <xdr:cNvGrpSpPr>
              <a:grpSpLocks/>
            </xdr:cNvGrpSpPr>
          </xdr:nvGrpSpPr>
          <xdr:grpSpPr bwMode="auto">
            <a:xfrm>
              <a:off x="35" y="1286"/>
              <a:ext cx="93" cy="42"/>
              <a:chOff x="13" y="1286"/>
              <a:chExt cx="93" cy="42"/>
            </a:xfrm>
          </xdr:grpSpPr>
          <xdr:pic>
            <xdr:nvPicPr>
              <xdr:cNvPr id="756" name="Picture 229" descr="VACPA-New1 copy">
                <a:extLst>
                  <a:ext uri="{FF2B5EF4-FFF2-40B4-BE49-F238E27FC236}">
                    <a16:creationId xmlns:a16="http://schemas.microsoft.com/office/drawing/2014/main" id="{00000000-0008-0000-0E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57" name="WordArt 230">
                <a:extLst>
                  <a:ext uri="{FF2B5EF4-FFF2-40B4-BE49-F238E27FC236}">
                    <a16:creationId xmlns:a16="http://schemas.microsoft.com/office/drawing/2014/main" id="{00000000-0008-0000-0E00-0000F5020000}"/>
                  </a:ext>
                </a:extLst>
              </xdr:cNvPr>
              <xdr:cNvSpPr>
                <a:spLocks noChangeArrowheads="1" noChangeShapeType="1" noTextEdit="1"/>
              </xdr:cNvSpPr>
            </xdr:nvSpPr>
            <xdr:spPr bwMode="auto">
              <a:xfrm>
                <a:off x="1792037233800"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53" name="Line 231">
            <a:extLst>
              <a:ext uri="{FF2B5EF4-FFF2-40B4-BE49-F238E27FC236}">
                <a16:creationId xmlns:a16="http://schemas.microsoft.com/office/drawing/2014/main" id="{00000000-0008-0000-0E00-0000F1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683</xdr:row>
      <xdr:rowOff>0</xdr:rowOff>
    </xdr:from>
    <xdr:to>
      <xdr:col>2</xdr:col>
      <xdr:colOff>0</xdr:colOff>
      <xdr:row>684</xdr:row>
      <xdr:rowOff>0</xdr:rowOff>
    </xdr:to>
    <xdr:sp macro="" textlink="">
      <xdr:nvSpPr>
        <xdr:cNvPr id="758" name="Line 232">
          <a:extLst>
            <a:ext uri="{FF2B5EF4-FFF2-40B4-BE49-F238E27FC236}">
              <a16:creationId xmlns:a16="http://schemas.microsoft.com/office/drawing/2014/main" id="{00000000-0008-0000-0E00-0000F6020000}"/>
            </a:ext>
          </a:extLst>
        </xdr:cNvPr>
        <xdr:cNvSpPr>
          <a:spLocks noChangeShapeType="1"/>
        </xdr:cNvSpPr>
      </xdr:nvSpPr>
      <xdr:spPr bwMode="auto">
        <a:xfrm>
          <a:off x="2000250" y="142713075"/>
          <a:ext cx="0" cy="2095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683</xdr:row>
      <xdr:rowOff>0</xdr:rowOff>
    </xdr:from>
    <xdr:to>
      <xdr:col>5</xdr:col>
      <xdr:colOff>866775</xdr:colOff>
      <xdr:row>683</xdr:row>
      <xdr:rowOff>171450</xdr:rowOff>
    </xdr:to>
    <xdr:sp macro="" textlink="">
      <xdr:nvSpPr>
        <xdr:cNvPr id="759" name="Line 233">
          <a:extLst>
            <a:ext uri="{FF2B5EF4-FFF2-40B4-BE49-F238E27FC236}">
              <a16:creationId xmlns:a16="http://schemas.microsoft.com/office/drawing/2014/main" id="{00000000-0008-0000-0E00-0000F7020000}"/>
            </a:ext>
          </a:extLst>
        </xdr:cNvPr>
        <xdr:cNvSpPr>
          <a:spLocks noChangeShapeType="1"/>
        </xdr:cNvSpPr>
      </xdr:nvSpPr>
      <xdr:spPr bwMode="auto">
        <a:xfrm>
          <a:off x="7610475" y="142713075"/>
          <a:ext cx="0" cy="1714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0" name="Line 234">
          <a:extLst>
            <a:ext uri="{FF2B5EF4-FFF2-40B4-BE49-F238E27FC236}">
              <a16:creationId xmlns:a16="http://schemas.microsoft.com/office/drawing/2014/main" id="{00000000-0008-0000-0E00-0000F8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1" name="Line 235">
          <a:extLst>
            <a:ext uri="{FF2B5EF4-FFF2-40B4-BE49-F238E27FC236}">
              <a16:creationId xmlns:a16="http://schemas.microsoft.com/office/drawing/2014/main" id="{00000000-0008-0000-0E00-0000F9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2" name="Line 236">
          <a:extLst>
            <a:ext uri="{FF2B5EF4-FFF2-40B4-BE49-F238E27FC236}">
              <a16:creationId xmlns:a16="http://schemas.microsoft.com/office/drawing/2014/main" id="{00000000-0008-0000-0E00-0000FA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3" name="Line 237">
          <a:extLst>
            <a:ext uri="{FF2B5EF4-FFF2-40B4-BE49-F238E27FC236}">
              <a16:creationId xmlns:a16="http://schemas.microsoft.com/office/drawing/2014/main" id="{00000000-0008-0000-0E00-0000FB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4" name="Line 238">
          <a:extLst>
            <a:ext uri="{FF2B5EF4-FFF2-40B4-BE49-F238E27FC236}">
              <a16:creationId xmlns:a16="http://schemas.microsoft.com/office/drawing/2014/main" id="{00000000-0008-0000-0E00-0000FC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5" name="Line 239">
          <a:extLst>
            <a:ext uri="{FF2B5EF4-FFF2-40B4-BE49-F238E27FC236}">
              <a16:creationId xmlns:a16="http://schemas.microsoft.com/office/drawing/2014/main" id="{00000000-0008-0000-0E00-0000FD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6" name="Line 240">
          <a:extLst>
            <a:ext uri="{FF2B5EF4-FFF2-40B4-BE49-F238E27FC236}">
              <a16:creationId xmlns:a16="http://schemas.microsoft.com/office/drawing/2014/main" id="{00000000-0008-0000-0E00-0000FE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7" name="Line 241">
          <a:extLst>
            <a:ext uri="{FF2B5EF4-FFF2-40B4-BE49-F238E27FC236}">
              <a16:creationId xmlns:a16="http://schemas.microsoft.com/office/drawing/2014/main" id="{00000000-0008-0000-0E00-0000FF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8" name="Line 242">
          <a:extLst>
            <a:ext uri="{FF2B5EF4-FFF2-40B4-BE49-F238E27FC236}">
              <a16:creationId xmlns:a16="http://schemas.microsoft.com/office/drawing/2014/main" id="{00000000-0008-0000-0E00-00000003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9" name="Line 243">
          <a:extLst>
            <a:ext uri="{FF2B5EF4-FFF2-40B4-BE49-F238E27FC236}">
              <a16:creationId xmlns:a16="http://schemas.microsoft.com/office/drawing/2014/main" id="{00000000-0008-0000-0E00-00000103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70" name="Line 244">
          <a:extLst>
            <a:ext uri="{FF2B5EF4-FFF2-40B4-BE49-F238E27FC236}">
              <a16:creationId xmlns:a16="http://schemas.microsoft.com/office/drawing/2014/main" id="{00000000-0008-0000-0E00-00000203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71" name="Line 245">
          <a:extLst>
            <a:ext uri="{FF2B5EF4-FFF2-40B4-BE49-F238E27FC236}">
              <a16:creationId xmlns:a16="http://schemas.microsoft.com/office/drawing/2014/main" id="{00000000-0008-0000-0E00-00000303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72" name="Line 246">
          <a:extLst>
            <a:ext uri="{FF2B5EF4-FFF2-40B4-BE49-F238E27FC236}">
              <a16:creationId xmlns:a16="http://schemas.microsoft.com/office/drawing/2014/main" id="{00000000-0008-0000-0E00-00000403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73" name="Line 247">
          <a:extLst>
            <a:ext uri="{FF2B5EF4-FFF2-40B4-BE49-F238E27FC236}">
              <a16:creationId xmlns:a16="http://schemas.microsoft.com/office/drawing/2014/main" id="{00000000-0008-0000-0E00-00000503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686</xdr:row>
      <xdr:rowOff>0</xdr:rowOff>
    </xdr:from>
    <xdr:to>
      <xdr:col>9</xdr:col>
      <xdr:colOff>0</xdr:colOff>
      <xdr:row>686</xdr:row>
      <xdr:rowOff>0</xdr:rowOff>
    </xdr:to>
    <xdr:grpSp>
      <xdr:nvGrpSpPr>
        <xdr:cNvPr id="776" name="Group 250">
          <a:extLst>
            <a:ext uri="{FF2B5EF4-FFF2-40B4-BE49-F238E27FC236}">
              <a16:creationId xmlns:a16="http://schemas.microsoft.com/office/drawing/2014/main" id="{00000000-0008-0000-0E00-000008030000}"/>
            </a:ext>
          </a:extLst>
        </xdr:cNvPr>
        <xdr:cNvGrpSpPr>
          <a:grpSpLocks/>
        </xdr:cNvGrpSpPr>
      </xdr:nvGrpSpPr>
      <xdr:grpSpPr bwMode="auto">
        <a:xfrm>
          <a:off x="635794" y="119098219"/>
          <a:ext cx="8258175" cy="0"/>
          <a:chOff x="27" y="1275"/>
          <a:chExt cx="814" cy="55"/>
        </a:xfrm>
      </xdr:grpSpPr>
      <xdr:grpSp>
        <xdr:nvGrpSpPr>
          <xdr:cNvPr id="777" name="Group 251">
            <a:extLst>
              <a:ext uri="{FF2B5EF4-FFF2-40B4-BE49-F238E27FC236}">
                <a16:creationId xmlns:a16="http://schemas.microsoft.com/office/drawing/2014/main" id="{00000000-0008-0000-0E00-000009030000}"/>
              </a:ext>
            </a:extLst>
          </xdr:cNvPr>
          <xdr:cNvGrpSpPr>
            <a:grpSpLocks/>
          </xdr:cNvGrpSpPr>
        </xdr:nvGrpSpPr>
        <xdr:grpSpPr bwMode="auto">
          <a:xfrm>
            <a:off x="35" y="1280"/>
            <a:ext cx="806" cy="50"/>
            <a:chOff x="35" y="1284"/>
            <a:chExt cx="803" cy="50"/>
          </a:xfrm>
        </xdr:grpSpPr>
        <xdr:sp macro="" textlink="">
          <xdr:nvSpPr>
            <xdr:cNvPr id="779" name="Rectangle 252">
              <a:extLst>
                <a:ext uri="{FF2B5EF4-FFF2-40B4-BE49-F238E27FC236}">
                  <a16:creationId xmlns:a16="http://schemas.microsoft.com/office/drawing/2014/main" id="{00000000-0008-0000-0E00-00000B030000}"/>
                </a:ext>
              </a:extLst>
            </xdr:cNvPr>
            <xdr:cNvSpPr>
              <a:spLocks noChangeArrowheads="1"/>
            </xdr:cNvSpPr>
          </xdr:nvSpPr>
          <xdr:spPr bwMode="auto">
            <a:xfrm>
              <a:off x="14129550639750" y="1425321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80" name="Group 253">
              <a:extLst>
                <a:ext uri="{FF2B5EF4-FFF2-40B4-BE49-F238E27FC236}">
                  <a16:creationId xmlns:a16="http://schemas.microsoft.com/office/drawing/2014/main" id="{00000000-0008-0000-0E00-00000C030000}"/>
                </a:ext>
              </a:extLst>
            </xdr:cNvPr>
            <xdr:cNvGrpSpPr>
              <a:grpSpLocks/>
            </xdr:cNvGrpSpPr>
          </xdr:nvGrpSpPr>
          <xdr:grpSpPr bwMode="auto">
            <a:xfrm>
              <a:off x="35" y="1286"/>
              <a:ext cx="93" cy="42"/>
              <a:chOff x="13" y="1286"/>
              <a:chExt cx="93" cy="42"/>
            </a:xfrm>
          </xdr:grpSpPr>
          <xdr:pic>
            <xdr:nvPicPr>
              <xdr:cNvPr id="781" name="Picture 254" descr="VACPA-New1 copy">
                <a:extLst>
                  <a:ext uri="{FF2B5EF4-FFF2-40B4-BE49-F238E27FC236}">
                    <a16:creationId xmlns:a16="http://schemas.microsoft.com/office/drawing/2014/main" id="{00000000-0008-0000-0E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82" name="WordArt 255">
                <a:extLst>
                  <a:ext uri="{FF2B5EF4-FFF2-40B4-BE49-F238E27FC236}">
                    <a16:creationId xmlns:a16="http://schemas.microsoft.com/office/drawing/2014/main" id="{00000000-0008-0000-0E00-00000E030000}"/>
                  </a:ext>
                </a:extLst>
              </xdr:cNvPr>
              <xdr:cNvSpPr>
                <a:spLocks noChangeArrowheads="1" noChangeShapeType="1" noTextEdit="1"/>
              </xdr:cNvSpPr>
            </xdr:nvSpPr>
            <xdr:spPr bwMode="auto">
              <a:xfrm>
                <a:off x="1798659813900" y="14253210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78" name="Line 256">
            <a:extLst>
              <a:ext uri="{FF2B5EF4-FFF2-40B4-BE49-F238E27FC236}">
                <a16:creationId xmlns:a16="http://schemas.microsoft.com/office/drawing/2014/main" id="{00000000-0008-0000-0E00-00000A03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757</xdr:row>
      <xdr:rowOff>0</xdr:rowOff>
    </xdr:from>
    <xdr:to>
      <xdr:col>2</xdr:col>
      <xdr:colOff>0</xdr:colOff>
      <xdr:row>757</xdr:row>
      <xdr:rowOff>0</xdr:rowOff>
    </xdr:to>
    <xdr:sp macro="" textlink="">
      <xdr:nvSpPr>
        <xdr:cNvPr id="841" name="Line 315">
          <a:extLst>
            <a:ext uri="{FF2B5EF4-FFF2-40B4-BE49-F238E27FC236}">
              <a16:creationId xmlns:a16="http://schemas.microsoft.com/office/drawing/2014/main" id="{00000000-0008-0000-0E00-000049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2" name="Line 316">
          <a:extLst>
            <a:ext uri="{FF2B5EF4-FFF2-40B4-BE49-F238E27FC236}">
              <a16:creationId xmlns:a16="http://schemas.microsoft.com/office/drawing/2014/main" id="{00000000-0008-0000-0E00-00004A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3" name="Line 317">
          <a:extLst>
            <a:ext uri="{FF2B5EF4-FFF2-40B4-BE49-F238E27FC236}">
              <a16:creationId xmlns:a16="http://schemas.microsoft.com/office/drawing/2014/main" id="{00000000-0008-0000-0E00-00004B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4" name="Line 318">
          <a:extLst>
            <a:ext uri="{FF2B5EF4-FFF2-40B4-BE49-F238E27FC236}">
              <a16:creationId xmlns:a16="http://schemas.microsoft.com/office/drawing/2014/main" id="{00000000-0008-0000-0E00-00004C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5" name="Line 319">
          <a:extLst>
            <a:ext uri="{FF2B5EF4-FFF2-40B4-BE49-F238E27FC236}">
              <a16:creationId xmlns:a16="http://schemas.microsoft.com/office/drawing/2014/main" id="{00000000-0008-0000-0E00-00004D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6" name="Line 320">
          <a:extLst>
            <a:ext uri="{FF2B5EF4-FFF2-40B4-BE49-F238E27FC236}">
              <a16:creationId xmlns:a16="http://schemas.microsoft.com/office/drawing/2014/main" id="{00000000-0008-0000-0E00-00004E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7" name="Line 321">
          <a:extLst>
            <a:ext uri="{FF2B5EF4-FFF2-40B4-BE49-F238E27FC236}">
              <a16:creationId xmlns:a16="http://schemas.microsoft.com/office/drawing/2014/main" id="{00000000-0008-0000-0E00-00004F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8" name="Line 322">
          <a:extLst>
            <a:ext uri="{FF2B5EF4-FFF2-40B4-BE49-F238E27FC236}">
              <a16:creationId xmlns:a16="http://schemas.microsoft.com/office/drawing/2014/main" id="{00000000-0008-0000-0E00-000050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9" name="Line 323">
          <a:extLst>
            <a:ext uri="{FF2B5EF4-FFF2-40B4-BE49-F238E27FC236}">
              <a16:creationId xmlns:a16="http://schemas.microsoft.com/office/drawing/2014/main" id="{00000000-0008-0000-0E00-000051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0" name="Line 324">
          <a:extLst>
            <a:ext uri="{FF2B5EF4-FFF2-40B4-BE49-F238E27FC236}">
              <a16:creationId xmlns:a16="http://schemas.microsoft.com/office/drawing/2014/main" id="{00000000-0008-0000-0E00-000052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1" name="Line 325">
          <a:extLst>
            <a:ext uri="{FF2B5EF4-FFF2-40B4-BE49-F238E27FC236}">
              <a16:creationId xmlns:a16="http://schemas.microsoft.com/office/drawing/2014/main" id="{00000000-0008-0000-0E00-000053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2" name="Line 326">
          <a:extLst>
            <a:ext uri="{FF2B5EF4-FFF2-40B4-BE49-F238E27FC236}">
              <a16:creationId xmlns:a16="http://schemas.microsoft.com/office/drawing/2014/main" id="{00000000-0008-0000-0E00-000054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3" name="Line 327">
          <a:extLst>
            <a:ext uri="{FF2B5EF4-FFF2-40B4-BE49-F238E27FC236}">
              <a16:creationId xmlns:a16="http://schemas.microsoft.com/office/drawing/2014/main" id="{00000000-0008-0000-0E00-000055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4" name="Line 328">
          <a:extLst>
            <a:ext uri="{FF2B5EF4-FFF2-40B4-BE49-F238E27FC236}">
              <a16:creationId xmlns:a16="http://schemas.microsoft.com/office/drawing/2014/main" id="{00000000-0008-0000-0E00-000056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5" name="Line 329">
          <a:extLst>
            <a:ext uri="{FF2B5EF4-FFF2-40B4-BE49-F238E27FC236}">
              <a16:creationId xmlns:a16="http://schemas.microsoft.com/office/drawing/2014/main" id="{00000000-0008-0000-0E00-000057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6" name="Line 330">
          <a:extLst>
            <a:ext uri="{FF2B5EF4-FFF2-40B4-BE49-F238E27FC236}">
              <a16:creationId xmlns:a16="http://schemas.microsoft.com/office/drawing/2014/main" id="{00000000-0008-0000-0E00-000058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7" name="Line 331">
          <a:extLst>
            <a:ext uri="{FF2B5EF4-FFF2-40B4-BE49-F238E27FC236}">
              <a16:creationId xmlns:a16="http://schemas.microsoft.com/office/drawing/2014/main" id="{00000000-0008-0000-0E00-000059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8" name="Line 332">
          <a:extLst>
            <a:ext uri="{FF2B5EF4-FFF2-40B4-BE49-F238E27FC236}">
              <a16:creationId xmlns:a16="http://schemas.microsoft.com/office/drawing/2014/main" id="{00000000-0008-0000-0E00-00005A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9" name="Line 333">
          <a:extLst>
            <a:ext uri="{FF2B5EF4-FFF2-40B4-BE49-F238E27FC236}">
              <a16:creationId xmlns:a16="http://schemas.microsoft.com/office/drawing/2014/main" id="{00000000-0008-0000-0E00-00005B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60" name="Line 334">
          <a:extLst>
            <a:ext uri="{FF2B5EF4-FFF2-40B4-BE49-F238E27FC236}">
              <a16:creationId xmlns:a16="http://schemas.microsoft.com/office/drawing/2014/main" id="{00000000-0008-0000-0E00-00005C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993" name="Line 481">
          <a:extLst>
            <a:ext uri="{FF2B5EF4-FFF2-40B4-BE49-F238E27FC236}">
              <a16:creationId xmlns:a16="http://schemas.microsoft.com/office/drawing/2014/main" id="{00000000-0008-0000-0E00-0000E1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994" name="Line 482">
          <a:extLst>
            <a:ext uri="{FF2B5EF4-FFF2-40B4-BE49-F238E27FC236}">
              <a16:creationId xmlns:a16="http://schemas.microsoft.com/office/drawing/2014/main" id="{00000000-0008-0000-0E00-0000E2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995" name="Line 483">
          <a:extLst>
            <a:ext uri="{FF2B5EF4-FFF2-40B4-BE49-F238E27FC236}">
              <a16:creationId xmlns:a16="http://schemas.microsoft.com/office/drawing/2014/main" id="{00000000-0008-0000-0E00-0000E3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996" name="Line 484">
          <a:extLst>
            <a:ext uri="{FF2B5EF4-FFF2-40B4-BE49-F238E27FC236}">
              <a16:creationId xmlns:a16="http://schemas.microsoft.com/office/drawing/2014/main" id="{00000000-0008-0000-0E00-0000E4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997" name="Line 485">
          <a:extLst>
            <a:ext uri="{FF2B5EF4-FFF2-40B4-BE49-F238E27FC236}">
              <a16:creationId xmlns:a16="http://schemas.microsoft.com/office/drawing/2014/main" id="{00000000-0008-0000-0E00-0000E5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998" name="Line 486">
          <a:extLst>
            <a:ext uri="{FF2B5EF4-FFF2-40B4-BE49-F238E27FC236}">
              <a16:creationId xmlns:a16="http://schemas.microsoft.com/office/drawing/2014/main" id="{00000000-0008-0000-0E00-0000E6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999" name="Line 487">
          <a:extLst>
            <a:ext uri="{FF2B5EF4-FFF2-40B4-BE49-F238E27FC236}">
              <a16:creationId xmlns:a16="http://schemas.microsoft.com/office/drawing/2014/main" id="{00000000-0008-0000-0E00-0000E7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1000" name="Line 488">
          <a:extLst>
            <a:ext uri="{FF2B5EF4-FFF2-40B4-BE49-F238E27FC236}">
              <a16:creationId xmlns:a16="http://schemas.microsoft.com/office/drawing/2014/main" id="{00000000-0008-0000-0E00-0000E8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1001" name="Line 489">
          <a:extLst>
            <a:ext uri="{FF2B5EF4-FFF2-40B4-BE49-F238E27FC236}">
              <a16:creationId xmlns:a16="http://schemas.microsoft.com/office/drawing/2014/main" id="{00000000-0008-0000-0E00-0000E9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1002" name="Line 490">
          <a:extLst>
            <a:ext uri="{FF2B5EF4-FFF2-40B4-BE49-F238E27FC236}">
              <a16:creationId xmlns:a16="http://schemas.microsoft.com/office/drawing/2014/main" id="{00000000-0008-0000-0E00-0000EA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1003" name="Line 491">
          <a:extLst>
            <a:ext uri="{FF2B5EF4-FFF2-40B4-BE49-F238E27FC236}">
              <a16:creationId xmlns:a16="http://schemas.microsoft.com/office/drawing/2014/main" id="{00000000-0008-0000-0E00-0000EB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1004" name="Line 492">
          <a:extLst>
            <a:ext uri="{FF2B5EF4-FFF2-40B4-BE49-F238E27FC236}">
              <a16:creationId xmlns:a16="http://schemas.microsoft.com/office/drawing/2014/main" id="{00000000-0008-0000-0E00-0000EC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1005" name="Line 493">
          <a:extLst>
            <a:ext uri="{FF2B5EF4-FFF2-40B4-BE49-F238E27FC236}">
              <a16:creationId xmlns:a16="http://schemas.microsoft.com/office/drawing/2014/main" id="{00000000-0008-0000-0E00-0000ED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1006" name="Line 494">
          <a:extLst>
            <a:ext uri="{FF2B5EF4-FFF2-40B4-BE49-F238E27FC236}">
              <a16:creationId xmlns:a16="http://schemas.microsoft.com/office/drawing/2014/main" id="{00000000-0008-0000-0E00-0000EE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1007" name="Line 495">
          <a:extLst>
            <a:ext uri="{FF2B5EF4-FFF2-40B4-BE49-F238E27FC236}">
              <a16:creationId xmlns:a16="http://schemas.microsoft.com/office/drawing/2014/main" id="{00000000-0008-0000-0E00-0000EF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1008" name="Line 496">
          <a:extLst>
            <a:ext uri="{FF2B5EF4-FFF2-40B4-BE49-F238E27FC236}">
              <a16:creationId xmlns:a16="http://schemas.microsoft.com/office/drawing/2014/main" id="{00000000-0008-0000-0E00-0000F0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1009" name="Line 497">
          <a:extLst>
            <a:ext uri="{FF2B5EF4-FFF2-40B4-BE49-F238E27FC236}">
              <a16:creationId xmlns:a16="http://schemas.microsoft.com/office/drawing/2014/main" id="{00000000-0008-0000-0E00-0000F1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1010" name="Line 498">
          <a:extLst>
            <a:ext uri="{FF2B5EF4-FFF2-40B4-BE49-F238E27FC236}">
              <a16:creationId xmlns:a16="http://schemas.microsoft.com/office/drawing/2014/main" id="{00000000-0008-0000-0E00-0000F2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1011" name="Line 499">
          <a:extLst>
            <a:ext uri="{FF2B5EF4-FFF2-40B4-BE49-F238E27FC236}">
              <a16:creationId xmlns:a16="http://schemas.microsoft.com/office/drawing/2014/main" id="{00000000-0008-0000-0E00-0000F3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1012" name="Line 500">
          <a:extLst>
            <a:ext uri="{FF2B5EF4-FFF2-40B4-BE49-F238E27FC236}">
              <a16:creationId xmlns:a16="http://schemas.microsoft.com/office/drawing/2014/main" id="{00000000-0008-0000-0E00-0000F4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1013" name="Line 501">
          <a:extLst>
            <a:ext uri="{FF2B5EF4-FFF2-40B4-BE49-F238E27FC236}">
              <a16:creationId xmlns:a16="http://schemas.microsoft.com/office/drawing/2014/main" id="{00000000-0008-0000-0E00-0000F5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1014" name="Line 502">
          <a:extLst>
            <a:ext uri="{FF2B5EF4-FFF2-40B4-BE49-F238E27FC236}">
              <a16:creationId xmlns:a16="http://schemas.microsoft.com/office/drawing/2014/main" id="{00000000-0008-0000-0E00-0000F6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1015" name="Line 503">
          <a:extLst>
            <a:ext uri="{FF2B5EF4-FFF2-40B4-BE49-F238E27FC236}">
              <a16:creationId xmlns:a16="http://schemas.microsoft.com/office/drawing/2014/main" id="{00000000-0008-0000-0E00-0000F7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1022" name="Line 510">
          <a:extLst>
            <a:ext uri="{FF2B5EF4-FFF2-40B4-BE49-F238E27FC236}">
              <a16:creationId xmlns:a16="http://schemas.microsoft.com/office/drawing/2014/main" id="{00000000-0008-0000-0E00-0000FE03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1023" name="Line 511">
          <a:extLst>
            <a:ext uri="{FF2B5EF4-FFF2-40B4-BE49-F238E27FC236}">
              <a16:creationId xmlns:a16="http://schemas.microsoft.com/office/drawing/2014/main" id="{00000000-0008-0000-0E00-0000FF03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1024" name="Line 512">
          <a:extLst>
            <a:ext uri="{FF2B5EF4-FFF2-40B4-BE49-F238E27FC236}">
              <a16:creationId xmlns:a16="http://schemas.microsoft.com/office/drawing/2014/main" id="{00000000-0008-0000-0E00-00000004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1025" name="Line 513">
          <a:extLst>
            <a:ext uri="{FF2B5EF4-FFF2-40B4-BE49-F238E27FC236}">
              <a16:creationId xmlns:a16="http://schemas.microsoft.com/office/drawing/2014/main" id="{00000000-0008-0000-0E00-00000104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1026" name="Line 514">
          <a:extLst>
            <a:ext uri="{FF2B5EF4-FFF2-40B4-BE49-F238E27FC236}">
              <a16:creationId xmlns:a16="http://schemas.microsoft.com/office/drawing/2014/main" id="{00000000-0008-0000-0E00-00000204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1027" name="Line 515">
          <a:extLst>
            <a:ext uri="{FF2B5EF4-FFF2-40B4-BE49-F238E27FC236}">
              <a16:creationId xmlns:a16="http://schemas.microsoft.com/office/drawing/2014/main" id="{00000000-0008-0000-0E00-00000304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1028" name="Line 516">
          <a:extLst>
            <a:ext uri="{FF2B5EF4-FFF2-40B4-BE49-F238E27FC236}">
              <a16:creationId xmlns:a16="http://schemas.microsoft.com/office/drawing/2014/main" id="{00000000-0008-0000-0E00-00000404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1029" name="Line 517">
          <a:extLst>
            <a:ext uri="{FF2B5EF4-FFF2-40B4-BE49-F238E27FC236}">
              <a16:creationId xmlns:a16="http://schemas.microsoft.com/office/drawing/2014/main" id="{00000000-0008-0000-0E00-00000504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1030" name="Line 518">
          <a:extLst>
            <a:ext uri="{FF2B5EF4-FFF2-40B4-BE49-F238E27FC236}">
              <a16:creationId xmlns:a16="http://schemas.microsoft.com/office/drawing/2014/main" id="{00000000-0008-0000-0E00-00000604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1031" name="Line 519">
          <a:extLst>
            <a:ext uri="{FF2B5EF4-FFF2-40B4-BE49-F238E27FC236}">
              <a16:creationId xmlns:a16="http://schemas.microsoft.com/office/drawing/2014/main" id="{00000000-0008-0000-0E00-00000704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1032" name="Line 520">
          <a:extLst>
            <a:ext uri="{FF2B5EF4-FFF2-40B4-BE49-F238E27FC236}">
              <a16:creationId xmlns:a16="http://schemas.microsoft.com/office/drawing/2014/main" id="{00000000-0008-0000-0E00-00000804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1033" name="Line 521">
          <a:extLst>
            <a:ext uri="{FF2B5EF4-FFF2-40B4-BE49-F238E27FC236}">
              <a16:creationId xmlns:a16="http://schemas.microsoft.com/office/drawing/2014/main" id="{00000000-0008-0000-0E00-00000904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1034" name="Line 522">
          <a:extLst>
            <a:ext uri="{FF2B5EF4-FFF2-40B4-BE49-F238E27FC236}">
              <a16:creationId xmlns:a16="http://schemas.microsoft.com/office/drawing/2014/main" id="{00000000-0008-0000-0E00-00000A04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1035" name="Line 523">
          <a:extLst>
            <a:ext uri="{FF2B5EF4-FFF2-40B4-BE49-F238E27FC236}">
              <a16:creationId xmlns:a16="http://schemas.microsoft.com/office/drawing/2014/main" id="{00000000-0008-0000-0E00-00000B04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1036" name="Line 524">
          <a:extLst>
            <a:ext uri="{FF2B5EF4-FFF2-40B4-BE49-F238E27FC236}">
              <a16:creationId xmlns:a16="http://schemas.microsoft.com/office/drawing/2014/main" id="{00000000-0008-0000-0E00-00000C04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1037" name="Line 525">
          <a:extLst>
            <a:ext uri="{FF2B5EF4-FFF2-40B4-BE49-F238E27FC236}">
              <a16:creationId xmlns:a16="http://schemas.microsoft.com/office/drawing/2014/main" id="{00000000-0008-0000-0E00-00000D04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1038" name="Line 526">
          <a:extLst>
            <a:ext uri="{FF2B5EF4-FFF2-40B4-BE49-F238E27FC236}">
              <a16:creationId xmlns:a16="http://schemas.microsoft.com/office/drawing/2014/main" id="{00000000-0008-0000-0E00-00000E04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1039" name="Line 527">
          <a:extLst>
            <a:ext uri="{FF2B5EF4-FFF2-40B4-BE49-F238E27FC236}">
              <a16:creationId xmlns:a16="http://schemas.microsoft.com/office/drawing/2014/main" id="{00000000-0008-0000-0E00-00000F04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1040" name="Line 528">
          <a:extLst>
            <a:ext uri="{FF2B5EF4-FFF2-40B4-BE49-F238E27FC236}">
              <a16:creationId xmlns:a16="http://schemas.microsoft.com/office/drawing/2014/main" id="{00000000-0008-0000-0E00-00001004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1041" name="Line 529">
          <a:extLst>
            <a:ext uri="{FF2B5EF4-FFF2-40B4-BE49-F238E27FC236}">
              <a16:creationId xmlns:a16="http://schemas.microsoft.com/office/drawing/2014/main" id="{00000000-0008-0000-0E00-00001104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1042" name="Line 530">
          <a:extLst>
            <a:ext uri="{FF2B5EF4-FFF2-40B4-BE49-F238E27FC236}">
              <a16:creationId xmlns:a16="http://schemas.microsoft.com/office/drawing/2014/main" id="{00000000-0008-0000-0E00-00001204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1043" name="Line 531">
          <a:extLst>
            <a:ext uri="{FF2B5EF4-FFF2-40B4-BE49-F238E27FC236}">
              <a16:creationId xmlns:a16="http://schemas.microsoft.com/office/drawing/2014/main" id="{00000000-0008-0000-0E00-00001304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1044" name="Line 532">
          <a:extLst>
            <a:ext uri="{FF2B5EF4-FFF2-40B4-BE49-F238E27FC236}">
              <a16:creationId xmlns:a16="http://schemas.microsoft.com/office/drawing/2014/main" id="{00000000-0008-0000-0E00-00001404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1045" name="Line 533">
          <a:extLst>
            <a:ext uri="{FF2B5EF4-FFF2-40B4-BE49-F238E27FC236}">
              <a16:creationId xmlns:a16="http://schemas.microsoft.com/office/drawing/2014/main" id="{00000000-0008-0000-0E00-00001504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271</xdr:row>
      <xdr:rowOff>152400</xdr:rowOff>
    </xdr:from>
    <xdr:to>
      <xdr:col>6</xdr:col>
      <xdr:colOff>66675</xdr:colOff>
      <xdr:row>271</xdr:row>
      <xdr:rowOff>152400</xdr:rowOff>
    </xdr:to>
    <xdr:sp macro="" textlink="">
      <xdr:nvSpPr>
        <xdr:cNvPr id="1118" name="Line 606">
          <a:extLst>
            <a:ext uri="{FF2B5EF4-FFF2-40B4-BE49-F238E27FC236}">
              <a16:creationId xmlns:a16="http://schemas.microsoft.com/office/drawing/2014/main" id="{00000000-0008-0000-0E00-00005E040000}"/>
            </a:ext>
          </a:extLst>
        </xdr:cNvPr>
        <xdr:cNvSpPr>
          <a:spLocks noChangeShapeType="1"/>
        </xdr:cNvSpPr>
      </xdr:nvSpPr>
      <xdr:spPr bwMode="auto">
        <a:xfrm>
          <a:off x="8048625" y="657034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1" name="Line 531">
          <a:extLst>
            <a:ext uri="{FF2B5EF4-FFF2-40B4-BE49-F238E27FC236}">
              <a16:creationId xmlns:a16="http://schemas.microsoft.com/office/drawing/2014/main" id="{00000000-0008-0000-0E00-0000C1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2" name="Line 532">
          <a:extLst>
            <a:ext uri="{FF2B5EF4-FFF2-40B4-BE49-F238E27FC236}">
              <a16:creationId xmlns:a16="http://schemas.microsoft.com/office/drawing/2014/main" id="{00000000-0008-0000-0E00-0000C2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3" name="Line 533">
          <a:extLst>
            <a:ext uri="{FF2B5EF4-FFF2-40B4-BE49-F238E27FC236}">
              <a16:creationId xmlns:a16="http://schemas.microsoft.com/office/drawing/2014/main" id="{00000000-0008-0000-0E00-0000C3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4" name="Line 531">
          <a:extLst>
            <a:ext uri="{FF2B5EF4-FFF2-40B4-BE49-F238E27FC236}">
              <a16:creationId xmlns:a16="http://schemas.microsoft.com/office/drawing/2014/main" id="{00000000-0008-0000-0E00-0000C4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5" name="Line 532">
          <a:extLst>
            <a:ext uri="{FF2B5EF4-FFF2-40B4-BE49-F238E27FC236}">
              <a16:creationId xmlns:a16="http://schemas.microsoft.com/office/drawing/2014/main" id="{00000000-0008-0000-0E00-0000C5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6" name="Line 533">
          <a:extLst>
            <a:ext uri="{FF2B5EF4-FFF2-40B4-BE49-F238E27FC236}">
              <a16:creationId xmlns:a16="http://schemas.microsoft.com/office/drawing/2014/main" id="{00000000-0008-0000-0E00-0000C6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866775</xdr:colOff>
      <xdr:row>0</xdr:row>
      <xdr:rowOff>933450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77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82"/>
  <sheetViews>
    <sheetView showGridLines="0" workbookViewId="0"/>
  </sheetViews>
  <sheetFormatPr defaultRowHeight="15"/>
  <cols>
    <col min="1" max="26" width="4.140625" style="1" customWidth="1"/>
    <col min="27" max="16384" width="9.140625" style="1"/>
  </cols>
  <sheetData>
    <row r="1" spans="1:26" s="10" customFormat="1">
      <c r="A1" s="46" t="s">
        <v>641</v>
      </c>
      <c r="C1" s="38"/>
      <c r="D1" s="38"/>
      <c r="E1" s="38"/>
      <c r="F1" s="38"/>
      <c r="G1" s="38"/>
      <c r="H1" s="38"/>
      <c r="I1" s="38"/>
      <c r="J1" s="38"/>
      <c r="K1" s="38"/>
      <c r="L1" s="38"/>
      <c r="M1" s="38"/>
      <c r="N1" s="38"/>
      <c r="O1" s="38"/>
      <c r="P1" s="38"/>
      <c r="Q1" s="38"/>
      <c r="R1" s="38"/>
      <c r="S1" s="38"/>
      <c r="T1" s="38"/>
      <c r="U1" s="38"/>
      <c r="V1" s="37"/>
      <c r="W1" s="45" t="s">
        <v>383</v>
      </c>
      <c r="X1" s="37"/>
      <c r="Y1" s="37"/>
      <c r="Z1" s="37"/>
    </row>
    <row r="2" spans="1:26" s="10" customFormat="1">
      <c r="A2" s="43" t="s">
        <v>382</v>
      </c>
      <c r="C2" s="38"/>
      <c r="D2" s="38"/>
      <c r="E2" s="2276"/>
      <c r="F2" s="2276"/>
      <c r="G2" s="2276"/>
      <c r="H2" s="2276"/>
      <c r="I2" s="38"/>
      <c r="J2" s="38"/>
      <c r="K2" s="38"/>
      <c r="L2" s="38"/>
      <c r="M2" s="38"/>
      <c r="N2" s="38"/>
      <c r="O2" s="38"/>
      <c r="P2" s="38"/>
      <c r="Q2" s="38"/>
      <c r="R2" s="38"/>
      <c r="S2" s="38"/>
      <c r="T2" s="38"/>
      <c r="U2" s="38"/>
      <c r="V2" s="37"/>
      <c r="W2" s="44" t="e">
        <f>"Báo cáo tài chính của "&amp;#REF!</f>
        <v>#REF!</v>
      </c>
      <c r="X2" s="37"/>
      <c r="Y2" s="37"/>
      <c r="Z2" s="37"/>
    </row>
    <row r="3" spans="1:26" s="10" customFormat="1">
      <c r="A3" s="43" t="s">
        <v>381</v>
      </c>
      <c r="C3" s="38"/>
      <c r="D3" s="37"/>
      <c r="E3" s="2277"/>
      <c r="F3" s="2277"/>
      <c r="G3" s="2277"/>
      <c r="H3" s="2277"/>
      <c r="I3" s="37"/>
      <c r="J3" s="37"/>
      <c r="K3" s="37"/>
      <c r="L3" s="37"/>
      <c r="M3" s="37"/>
      <c r="N3" s="37"/>
      <c r="O3" s="37"/>
      <c r="P3" s="37"/>
      <c r="Q3" s="37"/>
      <c r="R3" s="37"/>
      <c r="S3" s="37"/>
      <c r="T3" s="37"/>
      <c r="U3" s="37"/>
      <c r="V3" s="37"/>
      <c r="W3" s="42" t="e">
        <f>#REF!</f>
        <v>#REF!</v>
      </c>
      <c r="X3" s="37"/>
      <c r="Y3" s="37"/>
      <c r="Z3" s="37"/>
    </row>
    <row r="4" spans="1:26" s="10" customFormat="1">
      <c r="A4" s="40"/>
      <c r="B4" s="41"/>
      <c r="C4" s="40"/>
      <c r="D4" s="39"/>
      <c r="E4" s="39"/>
      <c r="F4" s="39"/>
      <c r="G4" s="39"/>
      <c r="H4" s="39"/>
      <c r="I4" s="39"/>
      <c r="J4" s="39"/>
      <c r="K4" s="39"/>
      <c r="L4" s="39"/>
      <c r="M4" s="39"/>
      <c r="N4" s="39"/>
      <c r="O4" s="39"/>
      <c r="P4" s="39"/>
      <c r="Q4" s="39"/>
      <c r="R4" s="39"/>
      <c r="S4" s="39"/>
      <c r="T4" s="39"/>
      <c r="U4" s="39"/>
      <c r="V4" s="39"/>
      <c r="W4" s="39"/>
      <c r="X4" s="37"/>
      <c r="Y4" s="37"/>
      <c r="Z4" s="37"/>
    </row>
    <row r="5" spans="1:26" s="10" customFormat="1">
      <c r="A5" s="38"/>
      <c r="C5" s="38"/>
      <c r="D5" s="37"/>
      <c r="E5" s="37"/>
      <c r="F5" s="37"/>
      <c r="G5" s="37"/>
      <c r="H5" s="37"/>
      <c r="I5" s="37"/>
      <c r="J5" s="37"/>
      <c r="K5" s="37"/>
      <c r="L5" s="37"/>
      <c r="M5" s="37"/>
      <c r="N5" s="37"/>
      <c r="O5" s="37"/>
      <c r="P5" s="37"/>
      <c r="Q5" s="37"/>
      <c r="R5" s="37"/>
      <c r="S5" s="37"/>
      <c r="T5" s="37"/>
      <c r="U5" s="37"/>
      <c r="V5" s="37"/>
      <c r="W5" s="37"/>
      <c r="X5" s="37"/>
      <c r="Y5" s="37"/>
      <c r="Z5" s="37"/>
    </row>
    <row r="7" spans="1:26">
      <c r="A7" s="35" t="s">
        <v>380</v>
      </c>
    </row>
    <row r="8" spans="1:26">
      <c r="A8" s="36"/>
    </row>
    <row r="9" spans="1:26">
      <c r="A9" s="35" t="s">
        <v>379</v>
      </c>
    </row>
    <row r="10" spans="1:26" ht="15.75" thickBot="1"/>
    <row r="11" spans="1:26" ht="15.75" thickTop="1">
      <c r="A11" s="2204"/>
      <c r="B11" s="2205"/>
      <c r="C11" s="2215"/>
      <c r="D11" s="2216"/>
      <c r="E11" s="2216"/>
      <c r="F11" s="2216"/>
      <c r="G11" s="2216"/>
      <c r="H11" s="2216"/>
      <c r="I11" s="2205"/>
      <c r="J11" s="2278" t="s">
        <v>378</v>
      </c>
      <c r="K11" s="2216"/>
      <c r="L11" s="2216"/>
      <c r="M11" s="2216"/>
      <c r="N11" s="2216"/>
      <c r="O11" s="2216"/>
      <c r="P11" s="2216"/>
      <c r="Q11" s="2216"/>
      <c r="R11" s="2216"/>
      <c r="S11" s="2216"/>
      <c r="T11" s="2216"/>
      <c r="U11" s="2216"/>
      <c r="V11" s="2216"/>
      <c r="W11" s="2279"/>
    </row>
    <row r="12" spans="1:26">
      <c r="A12" s="2206" t="s">
        <v>377</v>
      </c>
      <c r="B12" s="2207"/>
      <c r="C12" s="2217" t="s">
        <v>361</v>
      </c>
      <c r="D12" s="2218"/>
      <c r="E12" s="2218"/>
      <c r="F12" s="2218"/>
      <c r="G12" s="2218"/>
      <c r="H12" s="2218"/>
      <c r="I12" s="2207"/>
      <c r="J12" s="2229" t="s">
        <v>376</v>
      </c>
      <c r="K12" s="2230"/>
      <c r="L12" s="2230"/>
      <c r="M12" s="2230"/>
      <c r="N12" s="2230"/>
      <c r="O12" s="2230"/>
      <c r="P12" s="2229" t="s">
        <v>375</v>
      </c>
      <c r="Q12" s="2230"/>
      <c r="R12" s="2230"/>
      <c r="S12" s="2230"/>
      <c r="T12" s="2230"/>
      <c r="U12" s="2230"/>
      <c r="V12" s="2230"/>
      <c r="W12" s="2231"/>
    </row>
    <row r="13" spans="1:26">
      <c r="A13" s="2208"/>
      <c r="B13" s="2209"/>
      <c r="C13" s="2219"/>
      <c r="D13" s="2220"/>
      <c r="E13" s="2220"/>
      <c r="F13" s="2220"/>
      <c r="G13" s="2220"/>
      <c r="H13" s="2220"/>
      <c r="I13" s="2209"/>
      <c r="J13" s="2224" t="s">
        <v>374</v>
      </c>
      <c r="K13" s="2225"/>
      <c r="L13" s="2225"/>
      <c r="M13" s="2224" t="s">
        <v>373</v>
      </c>
      <c r="N13" s="2225"/>
      <c r="O13" s="2225"/>
      <c r="P13" s="2224" t="s">
        <v>374</v>
      </c>
      <c r="Q13" s="2225"/>
      <c r="R13" s="2225"/>
      <c r="S13" s="2225"/>
      <c r="T13" s="2224" t="s">
        <v>373</v>
      </c>
      <c r="U13" s="2225"/>
      <c r="V13" s="2225"/>
      <c r="W13" s="2291"/>
    </row>
    <row r="14" spans="1:26">
      <c r="A14" s="2210">
        <v>1</v>
      </c>
      <c r="B14" s="2211"/>
      <c r="C14" s="2221" t="s">
        <v>372</v>
      </c>
      <c r="D14" s="2222"/>
      <c r="E14" s="2222"/>
      <c r="F14" s="2222"/>
      <c r="G14" s="2222"/>
      <c r="H14" s="2222"/>
      <c r="I14" s="2223"/>
      <c r="J14" s="2226">
        <v>0.04</v>
      </c>
      <c r="K14" s="2227"/>
      <c r="L14" s="2228"/>
      <c r="M14" s="2226">
        <v>0.08</v>
      </c>
      <c r="N14" s="2227"/>
      <c r="O14" s="2228"/>
      <c r="P14" s="2212" t="e">
        <f>J$14*#REF!</f>
        <v>#REF!</v>
      </c>
      <c r="Q14" s="2213"/>
      <c r="R14" s="2213"/>
      <c r="S14" s="2214"/>
      <c r="T14" s="2212" t="e">
        <f>M$14*#REF!</f>
        <v>#REF!</v>
      </c>
      <c r="U14" s="2213"/>
      <c r="V14" s="2213"/>
      <c r="W14" s="2232"/>
    </row>
    <row r="15" spans="1:26">
      <c r="A15" s="2210">
        <v>2</v>
      </c>
      <c r="B15" s="2211"/>
      <c r="C15" s="2221" t="s">
        <v>371</v>
      </c>
      <c r="D15" s="2222"/>
      <c r="E15" s="2222"/>
      <c r="F15" s="2222"/>
      <c r="G15" s="2222"/>
      <c r="H15" s="2222"/>
      <c r="I15" s="2223"/>
      <c r="J15" s="2226">
        <v>4.0000000000000001E-3</v>
      </c>
      <c r="K15" s="2227"/>
      <c r="L15" s="2228"/>
      <c r="M15" s="2226">
        <v>8.0000000000000002E-3</v>
      </c>
      <c r="N15" s="2227"/>
      <c r="O15" s="2228"/>
      <c r="P15" s="2212" t="e">
        <f>J$15*#REF!</f>
        <v>#REF!</v>
      </c>
      <c r="Q15" s="2213"/>
      <c r="R15" s="2213"/>
      <c r="S15" s="2214"/>
      <c r="T15" s="2212" t="e">
        <f>M$15*#REF!</f>
        <v>#REF!</v>
      </c>
      <c r="U15" s="2213"/>
      <c r="V15" s="2213"/>
      <c r="W15" s="2232"/>
    </row>
    <row r="16" spans="1:26">
      <c r="A16" s="2210">
        <v>3</v>
      </c>
      <c r="B16" s="2211"/>
      <c r="C16" s="2221" t="s">
        <v>370</v>
      </c>
      <c r="D16" s="2222"/>
      <c r="E16" s="2222"/>
      <c r="F16" s="2222"/>
      <c r="G16" s="2222"/>
      <c r="H16" s="2222"/>
      <c r="I16" s="2223"/>
      <c r="J16" s="2226">
        <v>0.01</v>
      </c>
      <c r="K16" s="2227"/>
      <c r="L16" s="2228"/>
      <c r="M16" s="2226">
        <v>0.02</v>
      </c>
      <c r="N16" s="2227"/>
      <c r="O16" s="2228"/>
      <c r="P16" s="2212" t="e">
        <f>J$16*#REF!</f>
        <v>#REF!</v>
      </c>
      <c r="Q16" s="2213"/>
      <c r="R16" s="2213"/>
      <c r="S16" s="2214"/>
      <c r="T16" s="2212" t="e">
        <f>M$16*#REF!</f>
        <v>#REF!</v>
      </c>
      <c r="U16" s="2213"/>
      <c r="V16" s="2213"/>
      <c r="W16" s="2232"/>
    </row>
    <row r="17" spans="1:23">
      <c r="A17" s="2210">
        <v>4</v>
      </c>
      <c r="B17" s="2211"/>
      <c r="C17" s="2221" t="s">
        <v>328</v>
      </c>
      <c r="D17" s="2222"/>
      <c r="E17" s="2222"/>
      <c r="F17" s="2222"/>
      <c r="G17" s="2222"/>
      <c r="H17" s="2222"/>
      <c r="I17" s="2223"/>
      <c r="J17" s="2226">
        <v>0.01</v>
      </c>
      <c r="K17" s="2227"/>
      <c r="L17" s="2228"/>
      <c r="M17" s="2226">
        <v>0.02</v>
      </c>
      <c r="N17" s="2227"/>
      <c r="O17" s="2228"/>
      <c r="P17" s="2212" t="e">
        <f>J$17*#REF!</f>
        <v>#REF!</v>
      </c>
      <c r="Q17" s="2213"/>
      <c r="R17" s="2213"/>
      <c r="S17" s="2214"/>
      <c r="T17" s="2212" t="e">
        <f>M$17*#REF!</f>
        <v>#REF!</v>
      </c>
      <c r="U17" s="2213"/>
      <c r="V17" s="2213"/>
      <c r="W17" s="2232"/>
    </row>
    <row r="18" spans="1:23" ht="15.75" thickBot="1">
      <c r="A18" s="2266">
        <v>5</v>
      </c>
      <c r="B18" s="2267"/>
      <c r="C18" s="2285" t="s">
        <v>369</v>
      </c>
      <c r="D18" s="2286"/>
      <c r="E18" s="2286"/>
      <c r="F18" s="2286"/>
      <c r="G18" s="2286"/>
      <c r="H18" s="2286"/>
      <c r="I18" s="2287"/>
      <c r="J18" s="2268">
        <v>5.0000000000000001E-3</v>
      </c>
      <c r="K18" s="2269"/>
      <c r="L18" s="2270"/>
      <c r="M18" s="2268">
        <v>0.01</v>
      </c>
      <c r="N18" s="2269"/>
      <c r="O18" s="2270"/>
      <c r="P18" s="2282" t="e">
        <f>J$18*#REF!</f>
        <v>#REF!</v>
      </c>
      <c r="Q18" s="2283"/>
      <c r="R18" s="2283"/>
      <c r="S18" s="2292"/>
      <c r="T18" s="2282" t="e">
        <f>M$18*#REF!</f>
        <v>#REF!</v>
      </c>
      <c r="U18" s="2283"/>
      <c r="V18" s="2283"/>
      <c r="W18" s="2284"/>
    </row>
    <row r="19" spans="1:23" ht="15.75" thickTop="1"/>
    <row r="20" spans="1:23">
      <c r="A20" s="11" t="s">
        <v>368</v>
      </c>
      <c r="H20" s="34"/>
      <c r="P20" s="2273" t="e">
        <f>MIN(F14:T18)</f>
        <v>#REF!</v>
      </c>
      <c r="Q20" s="2274"/>
      <c r="R20" s="2274"/>
      <c r="S20" s="2275"/>
    </row>
    <row r="21" spans="1:23">
      <c r="H21" s="34"/>
      <c r="T21" s="33"/>
      <c r="U21" s="33"/>
      <c r="V21" s="33"/>
      <c r="W21" s="33"/>
    </row>
    <row r="22" spans="1:23">
      <c r="A22" s="12" t="s">
        <v>366</v>
      </c>
    </row>
    <row r="24" spans="1:23">
      <c r="A24" s="11" t="s">
        <v>365</v>
      </c>
      <c r="E24" s="1" t="s">
        <v>364</v>
      </c>
      <c r="G24" s="2246"/>
      <c r="H24" s="2247"/>
      <c r="I24" s="2247"/>
      <c r="J24" s="2247"/>
      <c r="K24" s="2247"/>
    </row>
    <row r="25" spans="1:23">
      <c r="A25" s="11" t="s">
        <v>363</v>
      </c>
      <c r="E25" s="1" t="s">
        <v>362</v>
      </c>
      <c r="G25" s="2248"/>
      <c r="H25" s="2249"/>
      <c r="I25" s="2249"/>
      <c r="J25" s="2249"/>
      <c r="K25" s="2249"/>
    </row>
    <row r="27" spans="1:23">
      <c r="A27" s="32" t="s">
        <v>361</v>
      </c>
      <c r="B27" s="31"/>
      <c r="C27" s="31"/>
      <c r="D27" s="31"/>
      <c r="E27" s="30"/>
      <c r="F27" s="2250" t="s">
        <v>360</v>
      </c>
      <c r="G27" s="2251"/>
      <c r="H27" s="2251"/>
      <c r="I27" s="2251"/>
      <c r="J27" s="2252"/>
      <c r="K27" s="2250" t="s">
        <v>359</v>
      </c>
      <c r="L27" s="2251"/>
      <c r="M27" s="2251"/>
      <c r="N27" s="2251"/>
      <c r="O27" s="2251"/>
      <c r="P27" s="2251"/>
      <c r="Q27" s="2251"/>
      <c r="R27" s="2252"/>
      <c r="S27" s="2250" t="s">
        <v>358</v>
      </c>
      <c r="T27" s="2251"/>
      <c r="U27" s="2251"/>
      <c r="V27" s="2251"/>
      <c r="W27" s="2252"/>
    </row>
    <row r="28" spans="1:23">
      <c r="A28" s="29" t="s">
        <v>357</v>
      </c>
      <c r="B28" s="16"/>
      <c r="C28" s="16"/>
      <c r="D28" s="16"/>
      <c r="E28" s="16"/>
      <c r="F28" s="28"/>
      <c r="G28" s="27" t="s">
        <v>354</v>
      </c>
      <c r="H28" s="26">
        <v>0.05</v>
      </c>
      <c r="I28" s="24" t="s">
        <v>356</v>
      </c>
      <c r="J28" s="23"/>
      <c r="K28" s="19"/>
      <c r="L28" s="22" t="s">
        <v>353</v>
      </c>
      <c r="M28" s="21">
        <v>0.05</v>
      </c>
      <c r="N28" s="2253" t="s">
        <v>352</v>
      </c>
      <c r="O28" s="2254"/>
      <c r="P28" s="20">
        <v>0.1</v>
      </c>
      <c r="Q28" s="16" t="s">
        <v>356</v>
      </c>
      <c r="R28" s="15"/>
      <c r="S28" s="28"/>
      <c r="T28" s="27" t="s">
        <v>351</v>
      </c>
      <c r="U28" s="26">
        <v>0.05</v>
      </c>
      <c r="V28" s="24" t="s">
        <v>356</v>
      </c>
      <c r="W28" s="23"/>
    </row>
    <row r="29" spans="1:23">
      <c r="A29" s="19"/>
      <c r="B29" s="16"/>
      <c r="C29" s="16"/>
      <c r="D29" s="16"/>
      <c r="E29" s="16"/>
      <c r="F29" s="2255">
        <f>$G$24*$H$28</f>
        <v>0</v>
      </c>
      <c r="G29" s="2256"/>
      <c r="H29" s="2256"/>
      <c r="I29" s="2256"/>
      <c r="J29" s="2257"/>
      <c r="K29" s="2255">
        <f>F29</f>
        <v>0</v>
      </c>
      <c r="L29" s="2256"/>
      <c r="M29" s="2256"/>
      <c r="N29" s="2257"/>
      <c r="O29" s="2255">
        <f>S29</f>
        <v>0</v>
      </c>
      <c r="P29" s="2256"/>
      <c r="Q29" s="2256"/>
      <c r="R29" s="2257"/>
      <c r="S29" s="2255">
        <f>$G$24*$U$28</f>
        <v>0</v>
      </c>
      <c r="T29" s="2256"/>
      <c r="U29" s="2256"/>
      <c r="V29" s="2256"/>
      <c r="W29" s="2257"/>
    </row>
    <row r="30" spans="1:23">
      <c r="A30" s="25" t="s">
        <v>355</v>
      </c>
      <c r="B30" s="24"/>
      <c r="C30" s="24"/>
      <c r="D30" s="24"/>
      <c r="E30" s="23"/>
      <c r="F30" s="19"/>
      <c r="G30" s="18" t="s">
        <v>354</v>
      </c>
      <c r="H30" s="17">
        <v>0.1</v>
      </c>
      <c r="I30" s="16" t="s">
        <v>350</v>
      </c>
      <c r="J30" s="15"/>
      <c r="K30" s="19"/>
      <c r="L30" s="22" t="s">
        <v>353</v>
      </c>
      <c r="M30" s="21">
        <v>0.1</v>
      </c>
      <c r="N30" s="2253" t="s">
        <v>352</v>
      </c>
      <c r="O30" s="2254"/>
      <c r="P30" s="20">
        <v>0.15</v>
      </c>
      <c r="Q30" s="16" t="s">
        <v>350</v>
      </c>
      <c r="R30" s="15"/>
      <c r="S30" s="19"/>
      <c r="T30" s="18" t="s">
        <v>351</v>
      </c>
      <c r="U30" s="17">
        <v>0.1</v>
      </c>
      <c r="V30" s="16" t="s">
        <v>350</v>
      </c>
      <c r="W30" s="15"/>
    </row>
    <row r="31" spans="1:23">
      <c r="A31" s="14"/>
      <c r="B31" s="13"/>
      <c r="C31" s="13"/>
      <c r="D31" s="13"/>
      <c r="E31" s="13"/>
      <c r="F31" s="2255">
        <f>$G$25*$H$30</f>
        <v>0</v>
      </c>
      <c r="G31" s="2256"/>
      <c r="H31" s="2256"/>
      <c r="I31" s="2256"/>
      <c r="J31" s="2257"/>
      <c r="K31" s="2255">
        <f>F31</f>
        <v>0</v>
      </c>
      <c r="L31" s="2256"/>
      <c r="M31" s="2256"/>
      <c r="N31" s="2257"/>
      <c r="O31" s="2255">
        <f>S31</f>
        <v>0</v>
      </c>
      <c r="P31" s="2256"/>
      <c r="Q31" s="2256"/>
      <c r="R31" s="2257"/>
      <c r="S31" s="2255">
        <f>$G$25*$U$30</f>
        <v>0</v>
      </c>
      <c r="T31" s="2256"/>
      <c r="U31" s="2256"/>
      <c r="V31" s="2256"/>
      <c r="W31" s="2257"/>
    </row>
    <row r="34" spans="1:23">
      <c r="A34" s="12" t="s">
        <v>349</v>
      </c>
    </row>
    <row r="35" spans="1:23">
      <c r="B35" s="11" t="s">
        <v>348</v>
      </c>
    </row>
    <row r="36" spans="1:23">
      <c r="B36" s="11" t="s">
        <v>347</v>
      </c>
    </row>
    <row r="37" spans="1:23">
      <c r="B37" s="11" t="s">
        <v>346</v>
      </c>
    </row>
    <row r="38" spans="1:23">
      <c r="B38" s="11" t="s">
        <v>345</v>
      </c>
    </row>
    <row r="39" spans="1:23" ht="15.75" thickBot="1"/>
    <row r="40" spans="1:23" ht="15.75" thickTop="1">
      <c r="A40" s="2280" t="s">
        <v>344</v>
      </c>
      <c r="B40" s="2281"/>
      <c r="C40" s="2258" t="s">
        <v>343</v>
      </c>
      <c r="D40" s="2259"/>
      <c r="E40" s="2259"/>
      <c r="F40" s="2259"/>
      <c r="G40" s="2259"/>
      <c r="H40" s="2259"/>
      <c r="I40" s="2259"/>
      <c r="J40" s="2259"/>
      <c r="K40" s="2260"/>
      <c r="L40" s="2288" t="s">
        <v>342</v>
      </c>
      <c r="M40" s="2289"/>
      <c r="N40" s="2243" t="s">
        <v>341</v>
      </c>
      <c r="O40" s="2244"/>
      <c r="P40" s="2244"/>
      <c r="Q40" s="2245"/>
      <c r="R40" s="2243" t="s">
        <v>340</v>
      </c>
      <c r="S40" s="2244"/>
      <c r="T40" s="2244"/>
      <c r="U40" s="2290"/>
      <c r="W40" s="8">
        <v>1</v>
      </c>
    </row>
    <row r="41" spans="1:23">
      <c r="A41" s="2271">
        <v>110</v>
      </c>
      <c r="B41" s="2272"/>
      <c r="C41" s="2240" t="s">
        <v>339</v>
      </c>
      <c r="D41" s="2241"/>
      <c r="E41" s="2241"/>
      <c r="F41" s="2241"/>
      <c r="G41" s="2241"/>
      <c r="H41" s="2241"/>
      <c r="I41" s="2241"/>
      <c r="J41" s="2241"/>
      <c r="K41" s="2242"/>
      <c r="L41" s="2264">
        <v>1</v>
      </c>
      <c r="M41" s="2265"/>
      <c r="N41" s="2237">
        <f>IF(ISERROR(VLOOKUP(A41,#REF!,4,0))=FALSE,VLOOKUP(A41,#REF!,4,0),0)</f>
        <v>0</v>
      </c>
      <c r="O41" s="2238"/>
      <c r="P41" s="2238"/>
      <c r="Q41" s="2239"/>
      <c r="R41" s="2261">
        <f t="shared" ref="R41:R59" si="0">IF($W$60&lt;&gt;0,$P$20*W41/$W$60,0)</f>
        <v>0</v>
      </c>
      <c r="S41" s="2262"/>
      <c r="T41" s="2262"/>
      <c r="U41" s="2263"/>
      <c r="W41" s="9">
        <f t="shared" ref="W41:W59" si="1">IF(ISERROR(L41^$W$40)=FALSE,L41^$W$40,0)*N41</f>
        <v>0</v>
      </c>
    </row>
    <row r="42" spans="1:23">
      <c r="A42" s="2235">
        <v>120</v>
      </c>
      <c r="B42" s="2236"/>
      <c r="C42" s="2240" t="s">
        <v>338</v>
      </c>
      <c r="D42" s="2241"/>
      <c r="E42" s="2241"/>
      <c r="F42" s="2241"/>
      <c r="G42" s="2241"/>
      <c r="H42" s="2241"/>
      <c r="I42" s="2241"/>
      <c r="J42" s="2241"/>
      <c r="K42" s="2242"/>
      <c r="L42" s="2264">
        <v>1</v>
      </c>
      <c r="M42" s="2265"/>
      <c r="N42" s="2237">
        <f>IF(ISERROR(VLOOKUP(A42,#REF!,4,0))=FALSE,VLOOKUP(A42,#REF!,4,0),0)</f>
        <v>0</v>
      </c>
      <c r="O42" s="2238"/>
      <c r="P42" s="2238"/>
      <c r="Q42" s="2239"/>
      <c r="R42" s="2261">
        <f t="shared" si="0"/>
        <v>0</v>
      </c>
      <c r="S42" s="2262"/>
      <c r="T42" s="2262"/>
      <c r="U42" s="2263"/>
      <c r="W42" s="9">
        <f t="shared" si="1"/>
        <v>0</v>
      </c>
    </row>
    <row r="43" spans="1:23">
      <c r="A43" s="2235">
        <v>130</v>
      </c>
      <c r="B43" s="2236"/>
      <c r="C43" s="2240" t="s">
        <v>337</v>
      </c>
      <c r="D43" s="2241"/>
      <c r="E43" s="2241"/>
      <c r="F43" s="2241"/>
      <c r="G43" s="2241"/>
      <c r="H43" s="2241"/>
      <c r="I43" s="2241"/>
      <c r="J43" s="2241"/>
      <c r="K43" s="2242"/>
      <c r="L43" s="2264">
        <v>2</v>
      </c>
      <c r="M43" s="2265"/>
      <c r="N43" s="2237">
        <f>IF(ISERROR(VLOOKUP(A43,#REF!,4,0))=FALSE,VLOOKUP(A43,#REF!,4,0),0)</f>
        <v>0</v>
      </c>
      <c r="O43" s="2238"/>
      <c r="P43" s="2238"/>
      <c r="Q43" s="2239"/>
      <c r="R43" s="2261">
        <f t="shared" si="0"/>
        <v>0</v>
      </c>
      <c r="S43" s="2262"/>
      <c r="T43" s="2262"/>
      <c r="U43" s="2263"/>
      <c r="W43" s="9">
        <f t="shared" si="1"/>
        <v>0</v>
      </c>
    </row>
    <row r="44" spans="1:23">
      <c r="A44" s="2235">
        <v>140</v>
      </c>
      <c r="B44" s="2236"/>
      <c r="C44" s="2240" t="s">
        <v>336</v>
      </c>
      <c r="D44" s="2241"/>
      <c r="E44" s="2241"/>
      <c r="F44" s="2241"/>
      <c r="G44" s="2241"/>
      <c r="H44" s="2241"/>
      <c r="I44" s="2241"/>
      <c r="J44" s="2241"/>
      <c r="K44" s="2242"/>
      <c r="L44" s="2264">
        <v>3</v>
      </c>
      <c r="M44" s="2265"/>
      <c r="N44" s="2237">
        <f>IF(ISERROR(VLOOKUP(A44,#REF!,4,0))=FALSE,VLOOKUP(A44,#REF!,4,0),0)</f>
        <v>0</v>
      </c>
      <c r="O44" s="2238"/>
      <c r="P44" s="2238"/>
      <c r="Q44" s="2239"/>
      <c r="R44" s="2261">
        <f t="shared" si="0"/>
        <v>0</v>
      </c>
      <c r="S44" s="2262"/>
      <c r="T44" s="2262"/>
      <c r="U44" s="2263"/>
      <c r="W44" s="9">
        <f t="shared" si="1"/>
        <v>0</v>
      </c>
    </row>
    <row r="45" spans="1:23">
      <c r="A45" s="2235">
        <v>150</v>
      </c>
      <c r="B45" s="2236"/>
      <c r="C45" s="2240" t="s">
        <v>335</v>
      </c>
      <c r="D45" s="2241"/>
      <c r="E45" s="2241"/>
      <c r="F45" s="2241"/>
      <c r="G45" s="2241"/>
      <c r="H45" s="2241"/>
      <c r="I45" s="2241"/>
      <c r="J45" s="2241"/>
      <c r="K45" s="2242"/>
      <c r="L45" s="2264">
        <v>1</v>
      </c>
      <c r="M45" s="2265"/>
      <c r="N45" s="2237">
        <f>IF(ISERROR(VLOOKUP(A45,#REF!,4,0))=FALSE,VLOOKUP(A45,#REF!,4,0),0)</f>
        <v>0</v>
      </c>
      <c r="O45" s="2238"/>
      <c r="P45" s="2238"/>
      <c r="Q45" s="2239"/>
      <c r="R45" s="2261">
        <f t="shared" si="0"/>
        <v>0</v>
      </c>
      <c r="S45" s="2262"/>
      <c r="T45" s="2262"/>
      <c r="U45" s="2263"/>
      <c r="W45" s="9">
        <f t="shared" si="1"/>
        <v>0</v>
      </c>
    </row>
    <row r="46" spans="1:23">
      <c r="A46" s="2235">
        <v>160</v>
      </c>
      <c r="B46" s="2236"/>
      <c r="C46" s="2240" t="s">
        <v>334</v>
      </c>
      <c r="D46" s="2241"/>
      <c r="E46" s="2241"/>
      <c r="F46" s="2241"/>
      <c r="G46" s="2241"/>
      <c r="H46" s="2241"/>
      <c r="I46" s="2241"/>
      <c r="J46" s="2241"/>
      <c r="K46" s="2242"/>
      <c r="L46" s="2264">
        <v>1</v>
      </c>
      <c r="M46" s="2265"/>
      <c r="N46" s="2237">
        <f>IF(ISERROR(VLOOKUP(A46,#REF!,4,0))=FALSE,VLOOKUP(A46,#REF!,4,0),0)</f>
        <v>0</v>
      </c>
      <c r="O46" s="2238"/>
      <c r="P46" s="2238"/>
      <c r="Q46" s="2239"/>
      <c r="R46" s="2261">
        <f t="shared" si="0"/>
        <v>0</v>
      </c>
      <c r="S46" s="2262"/>
      <c r="T46" s="2262"/>
      <c r="U46" s="2263"/>
      <c r="W46" s="9">
        <f t="shared" si="1"/>
        <v>0</v>
      </c>
    </row>
    <row r="47" spans="1:23">
      <c r="A47" s="2235"/>
      <c r="B47" s="2236"/>
      <c r="C47" s="2293"/>
      <c r="D47" s="2241"/>
      <c r="E47" s="2241"/>
      <c r="F47" s="2241"/>
      <c r="G47" s="2241"/>
      <c r="H47" s="2241"/>
      <c r="I47" s="2241"/>
      <c r="J47" s="2241"/>
      <c r="K47" s="2242"/>
      <c r="L47" s="2264"/>
      <c r="M47" s="2265"/>
      <c r="N47" s="2237">
        <f>IF(ISERROR(VLOOKUP(A47,#REF!,4,0))=FALSE,VLOOKUP(A47,#REF!,4,0),0)</f>
        <v>0</v>
      </c>
      <c r="O47" s="2238"/>
      <c r="P47" s="2238"/>
      <c r="Q47" s="2239"/>
      <c r="R47" s="2261">
        <f t="shared" si="0"/>
        <v>0</v>
      </c>
      <c r="S47" s="2262"/>
      <c r="T47" s="2262"/>
      <c r="U47" s="2263"/>
      <c r="W47" s="9">
        <f t="shared" si="1"/>
        <v>0</v>
      </c>
    </row>
    <row r="48" spans="1:23">
      <c r="A48" s="2235">
        <v>210</v>
      </c>
      <c r="B48" s="2236"/>
      <c r="C48" s="2240" t="s">
        <v>333</v>
      </c>
      <c r="D48" s="2241"/>
      <c r="E48" s="2241"/>
      <c r="F48" s="2241"/>
      <c r="G48" s="2241"/>
      <c r="H48" s="2241"/>
      <c r="I48" s="2241"/>
      <c r="J48" s="2241"/>
      <c r="K48" s="2242"/>
      <c r="L48" s="2264">
        <v>1</v>
      </c>
      <c r="M48" s="2265"/>
      <c r="N48" s="2237">
        <f>IF(ISERROR(VLOOKUP(A48,#REF!,4,0))=FALSE,VLOOKUP(A48,#REF!,4,0),0)</f>
        <v>0</v>
      </c>
      <c r="O48" s="2238"/>
      <c r="P48" s="2238"/>
      <c r="Q48" s="2239"/>
      <c r="R48" s="2261">
        <f t="shared" si="0"/>
        <v>0</v>
      </c>
      <c r="S48" s="2262"/>
      <c r="T48" s="2262"/>
      <c r="U48" s="2263"/>
      <c r="W48" s="9">
        <f t="shared" si="1"/>
        <v>0</v>
      </c>
    </row>
    <row r="49" spans="1:23">
      <c r="A49" s="2235">
        <v>220</v>
      </c>
      <c r="B49" s="2236"/>
      <c r="C49" s="2240" t="s">
        <v>332</v>
      </c>
      <c r="D49" s="2241"/>
      <c r="E49" s="2241"/>
      <c r="F49" s="2241"/>
      <c r="G49" s="2241"/>
      <c r="H49" s="2241"/>
      <c r="I49" s="2241"/>
      <c r="J49" s="2241"/>
      <c r="K49" s="2242"/>
      <c r="L49" s="2264">
        <v>1</v>
      </c>
      <c r="M49" s="2265"/>
      <c r="N49" s="2237">
        <f>IF(ISERROR(VLOOKUP(A49,#REF!,4,0))=FALSE,VLOOKUP(A49,#REF!,4,0),0)</f>
        <v>0</v>
      </c>
      <c r="O49" s="2238"/>
      <c r="P49" s="2238"/>
      <c r="Q49" s="2239"/>
      <c r="R49" s="2261">
        <f t="shared" si="0"/>
        <v>0</v>
      </c>
      <c r="S49" s="2262"/>
      <c r="T49" s="2262"/>
      <c r="U49" s="2263"/>
      <c r="W49" s="9">
        <f t="shared" si="1"/>
        <v>0</v>
      </c>
    </row>
    <row r="50" spans="1:23">
      <c r="A50" s="2235">
        <v>230</v>
      </c>
      <c r="B50" s="2236"/>
      <c r="C50" s="2240" t="s">
        <v>331</v>
      </c>
      <c r="D50" s="2241"/>
      <c r="E50" s="2241"/>
      <c r="F50" s="2241"/>
      <c r="G50" s="2241"/>
      <c r="H50" s="2241"/>
      <c r="I50" s="2241"/>
      <c r="J50" s="2241"/>
      <c r="K50" s="2242"/>
      <c r="L50" s="2264">
        <v>1</v>
      </c>
      <c r="M50" s="2265"/>
      <c r="N50" s="2237">
        <f>IF(ISERROR(VLOOKUP(A50,#REF!,4,0))=FALSE,VLOOKUP(A50,#REF!,4,0),0)</f>
        <v>0</v>
      </c>
      <c r="O50" s="2238"/>
      <c r="P50" s="2238"/>
      <c r="Q50" s="2239"/>
      <c r="R50" s="2261">
        <f t="shared" si="0"/>
        <v>0</v>
      </c>
      <c r="S50" s="2262"/>
      <c r="T50" s="2262"/>
      <c r="U50" s="2263"/>
      <c r="W50" s="9">
        <f t="shared" si="1"/>
        <v>0</v>
      </c>
    </row>
    <row r="51" spans="1:23">
      <c r="A51" s="2235">
        <v>240</v>
      </c>
      <c r="B51" s="2236"/>
      <c r="C51" s="2240" t="s">
        <v>330</v>
      </c>
      <c r="D51" s="2241"/>
      <c r="E51" s="2241"/>
      <c r="F51" s="2241"/>
      <c r="G51" s="2241"/>
      <c r="H51" s="2241"/>
      <c r="I51" s="2241"/>
      <c r="J51" s="2241"/>
      <c r="K51" s="2242"/>
      <c r="L51" s="2264">
        <v>1</v>
      </c>
      <c r="M51" s="2265"/>
      <c r="N51" s="2237">
        <f>IF(ISERROR(VLOOKUP(A51,#REF!,4,0))=FALSE,VLOOKUP(A51,#REF!,4,0),0)</f>
        <v>0</v>
      </c>
      <c r="O51" s="2238"/>
      <c r="P51" s="2238"/>
      <c r="Q51" s="2239"/>
      <c r="R51" s="2261">
        <f t="shared" si="0"/>
        <v>0</v>
      </c>
      <c r="S51" s="2262"/>
      <c r="T51" s="2262"/>
      <c r="U51" s="2263"/>
      <c r="W51" s="9">
        <f t="shared" si="1"/>
        <v>0</v>
      </c>
    </row>
    <row r="52" spans="1:23">
      <c r="A52" s="2235">
        <v>241</v>
      </c>
      <c r="B52" s="2236"/>
      <c r="C52" s="2240" t="s">
        <v>329</v>
      </c>
      <c r="D52" s="2241"/>
      <c r="E52" s="2241"/>
      <c r="F52" s="2241"/>
      <c r="G52" s="2241"/>
      <c r="H52" s="2241"/>
      <c r="I52" s="2241"/>
      <c r="J52" s="2241"/>
      <c r="K52" s="2242"/>
      <c r="L52" s="2264">
        <v>1</v>
      </c>
      <c r="M52" s="2265"/>
      <c r="N52" s="2237">
        <f>IF(ISERROR(VLOOKUP(A52,#REF!,4,0))=FALSE,VLOOKUP(A52,#REF!,4,0),0)</f>
        <v>0</v>
      </c>
      <c r="O52" s="2238"/>
      <c r="P52" s="2238"/>
      <c r="Q52" s="2239"/>
      <c r="R52" s="2261">
        <f t="shared" si="0"/>
        <v>0</v>
      </c>
      <c r="S52" s="2262"/>
      <c r="T52" s="2262"/>
      <c r="U52" s="2263"/>
      <c r="W52" s="9">
        <f t="shared" si="1"/>
        <v>0</v>
      </c>
    </row>
    <row r="53" spans="1:23">
      <c r="A53" s="2235"/>
      <c r="B53" s="2236"/>
      <c r="C53" s="2293"/>
      <c r="D53" s="2241"/>
      <c r="E53" s="2241"/>
      <c r="F53" s="2241"/>
      <c r="G53" s="2241"/>
      <c r="H53" s="2241"/>
      <c r="I53" s="2241"/>
      <c r="J53" s="2241"/>
      <c r="K53" s="2242"/>
      <c r="L53" s="2264"/>
      <c r="M53" s="2265"/>
      <c r="N53" s="2237">
        <f>IF(ISERROR(VLOOKUP(A53,#REF!,4,0))=FALSE,VLOOKUP(A53,#REF!,4,0),0)</f>
        <v>0</v>
      </c>
      <c r="O53" s="2238"/>
      <c r="P53" s="2238"/>
      <c r="Q53" s="2239"/>
      <c r="R53" s="2261">
        <f t="shared" si="0"/>
        <v>0</v>
      </c>
      <c r="S53" s="2262"/>
      <c r="T53" s="2262"/>
      <c r="U53" s="2263"/>
      <c r="W53" s="9">
        <f t="shared" si="1"/>
        <v>0</v>
      </c>
    </row>
    <row r="54" spans="1:23">
      <c r="A54" s="2235">
        <v>310</v>
      </c>
      <c r="B54" s="2236"/>
      <c r="C54" s="2240" t="s">
        <v>328</v>
      </c>
      <c r="D54" s="2241"/>
      <c r="E54" s="2241"/>
      <c r="F54" s="2241"/>
      <c r="G54" s="2241"/>
      <c r="H54" s="2241"/>
      <c r="I54" s="2241"/>
      <c r="J54" s="2241"/>
      <c r="K54" s="2242"/>
      <c r="L54" s="2264">
        <v>2</v>
      </c>
      <c r="M54" s="2265"/>
      <c r="N54" s="2237">
        <f>IF(ISERROR(VLOOKUP(A54,#REF!,4,0))=FALSE,VLOOKUP(A54,#REF!,4,0),0)</f>
        <v>0</v>
      </c>
      <c r="O54" s="2238"/>
      <c r="P54" s="2238"/>
      <c r="Q54" s="2239"/>
      <c r="R54" s="2261">
        <f t="shared" si="0"/>
        <v>0</v>
      </c>
      <c r="S54" s="2262"/>
      <c r="T54" s="2262"/>
      <c r="U54" s="2263"/>
      <c r="W54" s="9">
        <f t="shared" si="1"/>
        <v>0</v>
      </c>
    </row>
    <row r="55" spans="1:23">
      <c r="A55" s="2235">
        <v>320</v>
      </c>
      <c r="B55" s="2236"/>
      <c r="C55" s="2240" t="s">
        <v>327</v>
      </c>
      <c r="D55" s="2241"/>
      <c r="E55" s="2241"/>
      <c r="F55" s="2241"/>
      <c r="G55" s="2241"/>
      <c r="H55" s="2241"/>
      <c r="I55" s="2241"/>
      <c r="J55" s="2241"/>
      <c r="K55" s="2242"/>
      <c r="L55" s="2264">
        <v>2</v>
      </c>
      <c r="M55" s="2265"/>
      <c r="N55" s="2237">
        <f>IF(ISERROR(VLOOKUP(A55,#REF!,4,0))=FALSE,VLOOKUP(A55,#REF!,4,0),0)</f>
        <v>0</v>
      </c>
      <c r="O55" s="2238"/>
      <c r="P55" s="2238"/>
      <c r="Q55" s="2239"/>
      <c r="R55" s="2261">
        <f t="shared" si="0"/>
        <v>0</v>
      </c>
      <c r="S55" s="2262"/>
      <c r="T55" s="2262"/>
      <c r="U55" s="2263"/>
      <c r="W55" s="9">
        <f t="shared" si="1"/>
        <v>0</v>
      </c>
    </row>
    <row r="56" spans="1:23">
      <c r="A56" s="2235">
        <v>330</v>
      </c>
      <c r="B56" s="2236"/>
      <c r="C56" s="2240" t="s">
        <v>326</v>
      </c>
      <c r="D56" s="2241"/>
      <c r="E56" s="2241"/>
      <c r="F56" s="2241"/>
      <c r="G56" s="2241"/>
      <c r="H56" s="2241"/>
      <c r="I56" s="2241"/>
      <c r="J56" s="2241"/>
      <c r="K56" s="2242"/>
      <c r="L56" s="2264">
        <v>1</v>
      </c>
      <c r="M56" s="2265"/>
      <c r="N56" s="2237">
        <f>IF(ISERROR(VLOOKUP(A56,#REF!,4,0))=FALSE,VLOOKUP(A56,#REF!,4,0),0)</f>
        <v>0</v>
      </c>
      <c r="O56" s="2238"/>
      <c r="P56" s="2238"/>
      <c r="Q56" s="2239"/>
      <c r="R56" s="2261">
        <f t="shared" si="0"/>
        <v>0</v>
      </c>
      <c r="S56" s="2262"/>
      <c r="T56" s="2262"/>
      <c r="U56" s="2263"/>
      <c r="W56" s="9">
        <f t="shared" si="1"/>
        <v>0</v>
      </c>
    </row>
    <row r="57" spans="1:23">
      <c r="A57" s="2235"/>
      <c r="B57" s="2236"/>
      <c r="C57" s="2294"/>
      <c r="D57" s="2295"/>
      <c r="E57" s="2295"/>
      <c r="F57" s="2295"/>
      <c r="G57" s="2295"/>
      <c r="H57" s="2295"/>
      <c r="I57" s="2295"/>
      <c r="J57" s="2295"/>
      <c r="K57" s="2296"/>
      <c r="L57" s="2264"/>
      <c r="M57" s="2265"/>
      <c r="N57" s="2237">
        <f>IF(ISERROR(VLOOKUP(A57,#REF!,4,0))=FALSE,VLOOKUP(A57,#REF!,4,0),0)</f>
        <v>0</v>
      </c>
      <c r="O57" s="2238"/>
      <c r="P57" s="2238"/>
      <c r="Q57" s="2239"/>
      <c r="R57" s="2261">
        <f t="shared" si="0"/>
        <v>0</v>
      </c>
      <c r="S57" s="2262"/>
      <c r="T57" s="2262"/>
      <c r="U57" s="2263"/>
      <c r="W57" s="9">
        <f t="shared" si="1"/>
        <v>0</v>
      </c>
    </row>
    <row r="58" spans="1:23">
      <c r="A58" s="2235">
        <v>410</v>
      </c>
      <c r="B58" s="2236"/>
      <c r="C58" s="2240" t="s">
        <v>325</v>
      </c>
      <c r="D58" s="2241"/>
      <c r="E58" s="2241"/>
      <c r="F58" s="2241"/>
      <c r="G58" s="2241"/>
      <c r="H58" s="2241"/>
      <c r="I58" s="2241"/>
      <c r="J58" s="2241"/>
      <c r="K58" s="2242"/>
      <c r="L58" s="2264">
        <v>1</v>
      </c>
      <c r="M58" s="2265"/>
      <c r="N58" s="2237">
        <f>IF(ISERROR(VLOOKUP(A58,#REF!,4,0))=FALSE,VLOOKUP(A58,#REF!,4,0),0)-N62</f>
        <v>0</v>
      </c>
      <c r="O58" s="2238"/>
      <c r="P58" s="2238"/>
      <c r="Q58" s="2239"/>
      <c r="R58" s="2261">
        <f t="shared" si="0"/>
        <v>0</v>
      </c>
      <c r="S58" s="2262"/>
      <c r="T58" s="2262"/>
      <c r="U58" s="2263"/>
      <c r="W58" s="9">
        <f t="shared" si="1"/>
        <v>0</v>
      </c>
    </row>
    <row r="59" spans="1:23">
      <c r="A59" s="2235">
        <v>420</v>
      </c>
      <c r="B59" s="2236"/>
      <c r="C59" s="2240" t="s">
        <v>324</v>
      </c>
      <c r="D59" s="2241"/>
      <c r="E59" s="2241"/>
      <c r="F59" s="2241"/>
      <c r="G59" s="2241"/>
      <c r="H59" s="2241"/>
      <c r="I59" s="2241"/>
      <c r="J59" s="2241"/>
      <c r="K59" s="2242"/>
      <c r="L59" s="2264">
        <v>1</v>
      </c>
      <c r="M59" s="2265"/>
      <c r="N59" s="2237">
        <f>IF(ISERROR(VLOOKUP(A59,#REF!,4,0))=FALSE,VLOOKUP(A59,#REF!,4,0),0)</f>
        <v>0</v>
      </c>
      <c r="O59" s="2238"/>
      <c r="P59" s="2238"/>
      <c r="Q59" s="2239"/>
      <c r="R59" s="2261">
        <f t="shared" si="0"/>
        <v>0</v>
      </c>
      <c r="S59" s="2262"/>
      <c r="T59" s="2262"/>
      <c r="U59" s="2263"/>
      <c r="W59" s="9">
        <f t="shared" si="1"/>
        <v>0</v>
      </c>
    </row>
    <row r="60" spans="1:23" ht="15.75" thickBot="1">
      <c r="A60" s="2300"/>
      <c r="B60" s="2301"/>
      <c r="C60" s="2302" t="s">
        <v>323</v>
      </c>
      <c r="D60" s="2303"/>
      <c r="E60" s="2303"/>
      <c r="F60" s="2303"/>
      <c r="G60" s="2303"/>
      <c r="H60" s="2303"/>
      <c r="I60" s="2303"/>
      <c r="J60" s="2303"/>
      <c r="K60" s="2303"/>
      <c r="L60" s="2298"/>
      <c r="M60" s="2299"/>
      <c r="N60" s="2305">
        <f>SUM(N41:N59)</f>
        <v>0</v>
      </c>
      <c r="O60" s="2306"/>
      <c r="P60" s="2306"/>
      <c r="Q60" s="2309"/>
      <c r="R60" s="2305">
        <f>SUM(R41:R59)</f>
        <v>0</v>
      </c>
      <c r="S60" s="2306"/>
      <c r="T60" s="2306"/>
      <c r="U60" s="2307"/>
      <c r="W60" s="8">
        <f>SUM(W41:W59)</f>
        <v>0</v>
      </c>
    </row>
    <row r="61" spans="1:23" ht="15.75" thickTop="1"/>
    <row r="62" spans="1:23">
      <c r="A62" s="2297">
        <v>416</v>
      </c>
      <c r="B62" s="2297"/>
      <c r="C62" s="7" t="s">
        <v>322</v>
      </c>
      <c r="N62" s="2308">
        <f>IF(ISERROR(VLOOKUP(A62,#REF!,4,0))=FALSE,VLOOKUP(A62,#REF!,4,0),0)</f>
        <v>0</v>
      </c>
      <c r="O62" s="2308"/>
      <c r="P62" s="2308"/>
      <c r="Q62" s="2308"/>
    </row>
    <row r="63" spans="1:23">
      <c r="C63" s="6" t="s">
        <v>321</v>
      </c>
      <c r="H63" s="5" t="e">
        <f>#REF!</f>
        <v>#REF!</v>
      </c>
      <c r="N63" s="2304">
        <f>(N60+N62)/2</f>
        <v>0</v>
      </c>
      <c r="O63" s="2304"/>
      <c r="P63" s="2304"/>
      <c r="Q63" s="2304"/>
    </row>
    <row r="65" spans="1:23">
      <c r="A65" s="3" t="s">
        <v>320</v>
      </c>
    </row>
    <row r="72" spans="1:23" ht="31.5" customHeight="1">
      <c r="A72" s="2233" t="s">
        <v>319</v>
      </c>
      <c r="B72" s="2234"/>
      <c r="C72" s="2234"/>
      <c r="D72" s="2234"/>
      <c r="E72" s="2234"/>
      <c r="F72" s="2234"/>
      <c r="G72" s="2234"/>
      <c r="H72" s="2234"/>
      <c r="I72" s="2234"/>
      <c r="J72" s="2234"/>
      <c r="K72" s="2234"/>
      <c r="L72" s="2234"/>
      <c r="M72" s="2234"/>
      <c r="N72" s="2234"/>
      <c r="O72" s="2234"/>
      <c r="P72" s="2234"/>
      <c r="Q72" s="2234"/>
      <c r="R72" s="2234"/>
      <c r="S72" s="2234"/>
      <c r="T72" s="2234"/>
      <c r="U72" s="2234"/>
      <c r="V72" s="2234"/>
      <c r="W72" s="2234"/>
    </row>
    <row r="73" spans="1:23">
      <c r="Q73" s="4"/>
    </row>
    <row r="75" spans="1:23">
      <c r="A75" s="3" t="s">
        <v>318</v>
      </c>
    </row>
    <row r="81" spans="1:1">
      <c r="A81" s="1" t="e">
        <f>#REF!</f>
        <v>#REF!</v>
      </c>
    </row>
    <row r="82" spans="1:1">
      <c r="A82" s="2" t="s">
        <v>317</v>
      </c>
    </row>
  </sheetData>
  <mergeCells count="170">
    <mergeCell ref="N63:Q63"/>
    <mergeCell ref="L59:M59"/>
    <mergeCell ref="L58:M58"/>
    <mergeCell ref="R57:U57"/>
    <mergeCell ref="R58:U58"/>
    <mergeCell ref="R60:U60"/>
    <mergeCell ref="N62:Q62"/>
    <mergeCell ref="N58:Q58"/>
    <mergeCell ref="R59:U59"/>
    <mergeCell ref="N59:Q59"/>
    <mergeCell ref="N60:Q60"/>
    <mergeCell ref="A62:B62"/>
    <mergeCell ref="L60:M60"/>
    <mergeCell ref="A60:B60"/>
    <mergeCell ref="C59:K59"/>
    <mergeCell ref="C60:K60"/>
    <mergeCell ref="A59:B59"/>
    <mergeCell ref="L57:M57"/>
    <mergeCell ref="N57:Q57"/>
    <mergeCell ref="N55:Q55"/>
    <mergeCell ref="N56:Q56"/>
    <mergeCell ref="A58:B58"/>
    <mergeCell ref="C58:K58"/>
    <mergeCell ref="C55:K55"/>
    <mergeCell ref="L56:M56"/>
    <mergeCell ref="A57:B57"/>
    <mergeCell ref="L55:M55"/>
    <mergeCell ref="R55:U55"/>
    <mergeCell ref="R56:U56"/>
    <mergeCell ref="A50:B50"/>
    <mergeCell ref="A48:B48"/>
    <mergeCell ref="A49:B49"/>
    <mergeCell ref="A52:B52"/>
    <mergeCell ref="C51:K51"/>
    <mergeCell ref="C56:K56"/>
    <mergeCell ref="A55:B55"/>
    <mergeCell ref="N49:Q49"/>
    <mergeCell ref="N50:Q50"/>
    <mergeCell ref="N54:Q54"/>
    <mergeCell ref="N48:Q48"/>
    <mergeCell ref="N51:Q51"/>
    <mergeCell ref="N52:Q52"/>
    <mergeCell ref="N53:Q53"/>
    <mergeCell ref="C48:K48"/>
    <mergeCell ref="C54:K54"/>
    <mergeCell ref="C49:K49"/>
    <mergeCell ref="A53:B53"/>
    <mergeCell ref="A54:B54"/>
    <mergeCell ref="C47:K47"/>
    <mergeCell ref="C53:K53"/>
    <mergeCell ref="C50:K50"/>
    <mergeCell ref="C57:K57"/>
    <mergeCell ref="R51:U51"/>
    <mergeCell ref="L42:M42"/>
    <mergeCell ref="L50:M50"/>
    <mergeCell ref="L51:M51"/>
    <mergeCell ref="L52:M52"/>
    <mergeCell ref="L53:M53"/>
    <mergeCell ref="L48:M48"/>
    <mergeCell ref="L49:M49"/>
    <mergeCell ref="L46:M46"/>
    <mergeCell ref="L47:M47"/>
    <mergeCell ref="R43:U43"/>
    <mergeCell ref="L44:M44"/>
    <mergeCell ref="L45:M45"/>
    <mergeCell ref="R44:U44"/>
    <mergeCell ref="R45:U45"/>
    <mergeCell ref="R47:U47"/>
    <mergeCell ref="N43:Q43"/>
    <mergeCell ref="N44:Q44"/>
    <mergeCell ref="N45:Q45"/>
    <mergeCell ref="L54:M54"/>
    <mergeCell ref="N47:Q47"/>
    <mergeCell ref="E2:H2"/>
    <mergeCell ref="E3:H3"/>
    <mergeCell ref="T15:W15"/>
    <mergeCell ref="T16:W16"/>
    <mergeCell ref="T17:W17"/>
    <mergeCell ref="J11:W11"/>
    <mergeCell ref="A40:B40"/>
    <mergeCell ref="C17:I17"/>
    <mergeCell ref="R46:U46"/>
    <mergeCell ref="T18:W18"/>
    <mergeCell ref="C18:I18"/>
    <mergeCell ref="L40:M40"/>
    <mergeCell ref="L41:M41"/>
    <mergeCell ref="C45:K45"/>
    <mergeCell ref="R40:U40"/>
    <mergeCell ref="N41:Q41"/>
    <mergeCell ref="T13:W13"/>
    <mergeCell ref="P17:S17"/>
    <mergeCell ref="P18:S18"/>
    <mergeCell ref="M15:O15"/>
    <mergeCell ref="M16:O16"/>
    <mergeCell ref="M17:O17"/>
    <mergeCell ref="C46:K46"/>
    <mergeCell ref="P15:S15"/>
    <mergeCell ref="P20:S20"/>
    <mergeCell ref="S27:W27"/>
    <mergeCell ref="S31:W31"/>
    <mergeCell ref="R41:U41"/>
    <mergeCell ref="S29:W29"/>
    <mergeCell ref="K31:N31"/>
    <mergeCell ref="K29:N29"/>
    <mergeCell ref="N30:O30"/>
    <mergeCell ref="C41:K41"/>
    <mergeCell ref="A42:B42"/>
    <mergeCell ref="C44:K44"/>
    <mergeCell ref="L43:M43"/>
    <mergeCell ref="A46:B46"/>
    <mergeCell ref="A43:B43"/>
    <mergeCell ref="A44:B44"/>
    <mergeCell ref="A45:B45"/>
    <mergeCell ref="A17:B17"/>
    <mergeCell ref="A18:B18"/>
    <mergeCell ref="F27:J27"/>
    <mergeCell ref="F29:J29"/>
    <mergeCell ref="J17:L17"/>
    <mergeCell ref="J18:L18"/>
    <mergeCell ref="A41:B41"/>
    <mergeCell ref="M18:O18"/>
    <mergeCell ref="N46:Q46"/>
    <mergeCell ref="A72:W72"/>
    <mergeCell ref="A56:B56"/>
    <mergeCell ref="N42:Q42"/>
    <mergeCell ref="C52:K52"/>
    <mergeCell ref="N40:Q40"/>
    <mergeCell ref="G24:K24"/>
    <mergeCell ref="G25:K25"/>
    <mergeCell ref="K27:R27"/>
    <mergeCell ref="N28:O28"/>
    <mergeCell ref="F31:J31"/>
    <mergeCell ref="O31:R31"/>
    <mergeCell ref="O29:R29"/>
    <mergeCell ref="C40:K40"/>
    <mergeCell ref="C42:K42"/>
    <mergeCell ref="C43:K43"/>
    <mergeCell ref="A47:B47"/>
    <mergeCell ref="A51:B51"/>
    <mergeCell ref="R42:U42"/>
    <mergeCell ref="R54:U54"/>
    <mergeCell ref="R52:U52"/>
    <mergeCell ref="R48:U48"/>
    <mergeCell ref="R49:U49"/>
    <mergeCell ref="R50:U50"/>
    <mergeCell ref="R53:U53"/>
    <mergeCell ref="A11:B11"/>
    <mergeCell ref="A12:B12"/>
    <mergeCell ref="A13:B13"/>
    <mergeCell ref="A14:B14"/>
    <mergeCell ref="P16:S16"/>
    <mergeCell ref="C11:I11"/>
    <mergeCell ref="C12:I12"/>
    <mergeCell ref="C13:I13"/>
    <mergeCell ref="C14:I14"/>
    <mergeCell ref="C15:I15"/>
    <mergeCell ref="J13:L13"/>
    <mergeCell ref="J14:L14"/>
    <mergeCell ref="J12:O12"/>
    <mergeCell ref="P12:W12"/>
    <mergeCell ref="M13:O13"/>
    <mergeCell ref="M14:O14"/>
    <mergeCell ref="P13:S13"/>
    <mergeCell ref="P14:S14"/>
    <mergeCell ref="T14:W14"/>
    <mergeCell ref="J15:L15"/>
    <mergeCell ref="J16:L16"/>
    <mergeCell ref="A15:B15"/>
    <mergeCell ref="A16:B16"/>
    <mergeCell ref="C16:I16"/>
  </mergeCells>
  <phoneticPr fontId="0" type="noConversion"/>
  <conditionalFormatting sqref="N63">
    <cfRule type="cellIs" dxfId="5" priority="1" stopIfTrue="1" operator="notEqual">
      <formula>$H$63</formula>
    </cfRule>
  </conditionalFormatting>
  <dataValidations count="2">
    <dataValidation allowBlank="1" showInputMessage="1" showErrorMessage="1" promptTitle="Chỉ dẫn" prompt="Nhập mức độ trọng yếu chỉ đạo" sqref="J14:J18 M14:M18"/>
    <dataValidation allowBlank="1" showInputMessage="1" showErrorMessage="1" promptTitle="Chỉ dẫn" prompt="Nhập hệ số phân bổ cho thích hợp." sqref="L41:L59"/>
  </dataValidations>
  <printOptions horizontalCentered="1"/>
  <pageMargins left="0.75" right="0.5" top="0.5" bottom="0.5" header="0.25" footer="0.25"/>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L796"/>
  <sheetViews>
    <sheetView view="pageBreakPreview" zoomScale="80" zoomScaleNormal="85" zoomScaleSheetLayoutView="80" workbookViewId="0">
      <pane ySplit="9" topLeftCell="A783" activePane="bottomLeft" state="frozen"/>
      <selection pane="bottomLeft" activeCell="G798" sqref="G798"/>
    </sheetView>
  </sheetViews>
  <sheetFormatPr defaultRowHeight="15.75" outlineLevelRow="1"/>
  <cols>
    <col min="1" max="1" width="7.7109375" style="540" customWidth="1"/>
    <col min="2" max="2" width="24.28515625" style="664" customWidth="1"/>
    <col min="3" max="3" width="18" style="540" customWidth="1"/>
    <col min="4" max="4" width="16.5703125" style="540" customWidth="1"/>
    <col min="5" max="5" width="18" style="540" customWidth="1"/>
    <col min="6" max="6" width="19.140625" style="540" customWidth="1"/>
    <col min="7" max="7" width="16.5703125" style="541" customWidth="1"/>
    <col min="8" max="8" width="11.5703125" style="750" customWidth="1"/>
    <col min="9" max="9" width="1.42578125" style="540" customWidth="1"/>
    <col min="10" max="10" width="7.5703125" style="540" customWidth="1"/>
    <col min="11" max="11" width="10.28515625" style="802" customWidth="1"/>
    <col min="12" max="255" width="9.140625" style="540"/>
    <col min="256" max="256" width="6.5703125" style="540" customWidth="1"/>
    <col min="257" max="257" width="14.85546875" style="540" customWidth="1"/>
    <col min="258" max="258" width="8.5703125" style="540" customWidth="1"/>
    <col min="259" max="259" width="23.28515625" style="540" customWidth="1"/>
    <col min="260" max="260" width="16.5703125" style="540" customWidth="1"/>
    <col min="261" max="261" width="25.140625" style="540" customWidth="1"/>
    <col min="262" max="262" width="19.140625" style="540" customWidth="1"/>
    <col min="263" max="263" width="17.85546875" style="540" customWidth="1"/>
    <col min="264" max="264" width="15.140625" style="540" customWidth="1"/>
    <col min="265" max="265" width="1.42578125" style="540" customWidth="1"/>
    <col min="266" max="266" width="11.5703125" style="540" customWidth="1"/>
    <col min="267" max="267" width="10.28515625" style="540" customWidth="1"/>
    <col min="268" max="511" width="9.140625" style="540"/>
    <col min="512" max="512" width="6.5703125" style="540" customWidth="1"/>
    <col min="513" max="513" width="14.85546875" style="540" customWidth="1"/>
    <col min="514" max="514" width="8.5703125" style="540" customWidth="1"/>
    <col min="515" max="515" width="23.28515625" style="540" customWidth="1"/>
    <col min="516" max="516" width="16.5703125" style="540" customWidth="1"/>
    <col min="517" max="517" width="25.140625" style="540" customWidth="1"/>
    <col min="518" max="518" width="19.140625" style="540" customWidth="1"/>
    <col min="519" max="519" width="17.85546875" style="540" customWidth="1"/>
    <col min="520" max="520" width="15.140625" style="540" customWidth="1"/>
    <col min="521" max="521" width="1.42578125" style="540" customWidth="1"/>
    <col min="522" max="522" width="11.5703125" style="540" customWidth="1"/>
    <col min="523" max="523" width="10.28515625" style="540" customWidth="1"/>
    <col min="524" max="767" width="9.140625" style="540"/>
    <col min="768" max="768" width="6.5703125" style="540" customWidth="1"/>
    <col min="769" max="769" width="14.85546875" style="540" customWidth="1"/>
    <col min="770" max="770" width="8.5703125" style="540" customWidth="1"/>
    <col min="771" max="771" width="23.28515625" style="540" customWidth="1"/>
    <col min="772" max="772" width="16.5703125" style="540" customWidth="1"/>
    <col min="773" max="773" width="25.140625" style="540" customWidth="1"/>
    <col min="774" max="774" width="19.140625" style="540" customWidth="1"/>
    <col min="775" max="775" width="17.85546875" style="540" customWidth="1"/>
    <col min="776" max="776" width="15.140625" style="540" customWidth="1"/>
    <col min="777" max="777" width="1.42578125" style="540" customWidth="1"/>
    <col min="778" max="778" width="11.5703125" style="540" customWidth="1"/>
    <col min="779" max="779" width="10.28515625" style="540" customWidth="1"/>
    <col min="780" max="1023" width="9.140625" style="540"/>
    <col min="1024" max="1024" width="6.5703125" style="540" customWidth="1"/>
    <col min="1025" max="1025" width="14.85546875" style="540" customWidth="1"/>
    <col min="1026" max="1026" width="8.5703125" style="540" customWidth="1"/>
    <col min="1027" max="1027" width="23.28515625" style="540" customWidth="1"/>
    <col min="1028" max="1028" width="16.5703125" style="540" customWidth="1"/>
    <col min="1029" max="1029" width="25.140625" style="540" customWidth="1"/>
    <col min="1030" max="1030" width="19.140625" style="540" customWidth="1"/>
    <col min="1031" max="1031" width="17.85546875" style="540" customWidth="1"/>
    <col min="1032" max="1032" width="15.140625" style="540" customWidth="1"/>
    <col min="1033" max="1033" width="1.42578125" style="540" customWidth="1"/>
    <col min="1034" max="1034" width="11.5703125" style="540" customWidth="1"/>
    <col min="1035" max="1035" width="10.28515625" style="540" customWidth="1"/>
    <col min="1036" max="1279" width="9.140625" style="540"/>
    <col min="1280" max="1280" width="6.5703125" style="540" customWidth="1"/>
    <col min="1281" max="1281" width="14.85546875" style="540" customWidth="1"/>
    <col min="1282" max="1282" width="8.5703125" style="540" customWidth="1"/>
    <col min="1283" max="1283" width="23.28515625" style="540" customWidth="1"/>
    <col min="1284" max="1284" width="16.5703125" style="540" customWidth="1"/>
    <col min="1285" max="1285" width="25.140625" style="540" customWidth="1"/>
    <col min="1286" max="1286" width="19.140625" style="540" customWidth="1"/>
    <col min="1287" max="1287" width="17.85546875" style="540" customWidth="1"/>
    <col min="1288" max="1288" width="15.140625" style="540" customWidth="1"/>
    <col min="1289" max="1289" width="1.42578125" style="540" customWidth="1"/>
    <col min="1290" max="1290" width="11.5703125" style="540" customWidth="1"/>
    <col min="1291" max="1291" width="10.28515625" style="540" customWidth="1"/>
    <col min="1292" max="1535" width="9.140625" style="540"/>
    <col min="1536" max="1536" width="6.5703125" style="540" customWidth="1"/>
    <col min="1537" max="1537" width="14.85546875" style="540" customWidth="1"/>
    <col min="1538" max="1538" width="8.5703125" style="540" customWidth="1"/>
    <col min="1539" max="1539" width="23.28515625" style="540" customWidth="1"/>
    <col min="1540" max="1540" width="16.5703125" style="540" customWidth="1"/>
    <col min="1541" max="1541" width="25.140625" style="540" customWidth="1"/>
    <col min="1542" max="1542" width="19.140625" style="540" customWidth="1"/>
    <col min="1543" max="1543" width="17.85546875" style="540" customWidth="1"/>
    <col min="1544" max="1544" width="15.140625" style="540" customWidth="1"/>
    <col min="1545" max="1545" width="1.42578125" style="540" customWidth="1"/>
    <col min="1546" max="1546" width="11.5703125" style="540" customWidth="1"/>
    <col min="1547" max="1547" width="10.28515625" style="540" customWidth="1"/>
    <col min="1548" max="1791" width="9.140625" style="540"/>
    <col min="1792" max="1792" width="6.5703125" style="540" customWidth="1"/>
    <col min="1793" max="1793" width="14.85546875" style="540" customWidth="1"/>
    <col min="1794" max="1794" width="8.5703125" style="540" customWidth="1"/>
    <col min="1795" max="1795" width="23.28515625" style="540" customWidth="1"/>
    <col min="1796" max="1796" width="16.5703125" style="540" customWidth="1"/>
    <col min="1797" max="1797" width="25.140625" style="540" customWidth="1"/>
    <col min="1798" max="1798" width="19.140625" style="540" customWidth="1"/>
    <col min="1799" max="1799" width="17.85546875" style="540" customWidth="1"/>
    <col min="1800" max="1800" width="15.140625" style="540" customWidth="1"/>
    <col min="1801" max="1801" width="1.42578125" style="540" customWidth="1"/>
    <col min="1802" max="1802" width="11.5703125" style="540" customWidth="1"/>
    <col min="1803" max="1803" width="10.28515625" style="540" customWidth="1"/>
    <col min="1804" max="2047" width="9.140625" style="540"/>
    <col min="2048" max="2048" width="6.5703125" style="540" customWidth="1"/>
    <col min="2049" max="2049" width="14.85546875" style="540" customWidth="1"/>
    <col min="2050" max="2050" width="8.5703125" style="540" customWidth="1"/>
    <col min="2051" max="2051" width="23.28515625" style="540" customWidth="1"/>
    <col min="2052" max="2052" width="16.5703125" style="540" customWidth="1"/>
    <col min="2053" max="2053" width="25.140625" style="540" customWidth="1"/>
    <col min="2054" max="2054" width="19.140625" style="540" customWidth="1"/>
    <col min="2055" max="2055" width="17.85546875" style="540" customWidth="1"/>
    <col min="2056" max="2056" width="15.140625" style="540" customWidth="1"/>
    <col min="2057" max="2057" width="1.42578125" style="540" customWidth="1"/>
    <col min="2058" max="2058" width="11.5703125" style="540" customWidth="1"/>
    <col min="2059" max="2059" width="10.28515625" style="540" customWidth="1"/>
    <col min="2060" max="2303" width="9.140625" style="540"/>
    <col min="2304" max="2304" width="6.5703125" style="540" customWidth="1"/>
    <col min="2305" max="2305" width="14.85546875" style="540" customWidth="1"/>
    <col min="2306" max="2306" width="8.5703125" style="540" customWidth="1"/>
    <col min="2307" max="2307" width="23.28515625" style="540" customWidth="1"/>
    <col min="2308" max="2308" width="16.5703125" style="540" customWidth="1"/>
    <col min="2309" max="2309" width="25.140625" style="540" customWidth="1"/>
    <col min="2310" max="2310" width="19.140625" style="540" customWidth="1"/>
    <col min="2311" max="2311" width="17.85546875" style="540" customWidth="1"/>
    <col min="2312" max="2312" width="15.140625" style="540" customWidth="1"/>
    <col min="2313" max="2313" width="1.42578125" style="540" customWidth="1"/>
    <col min="2314" max="2314" width="11.5703125" style="540" customWidth="1"/>
    <col min="2315" max="2315" width="10.28515625" style="540" customWidth="1"/>
    <col min="2316" max="2559" width="9.140625" style="540"/>
    <col min="2560" max="2560" width="6.5703125" style="540" customWidth="1"/>
    <col min="2561" max="2561" width="14.85546875" style="540" customWidth="1"/>
    <col min="2562" max="2562" width="8.5703125" style="540" customWidth="1"/>
    <col min="2563" max="2563" width="23.28515625" style="540" customWidth="1"/>
    <col min="2564" max="2564" width="16.5703125" style="540" customWidth="1"/>
    <col min="2565" max="2565" width="25.140625" style="540" customWidth="1"/>
    <col min="2566" max="2566" width="19.140625" style="540" customWidth="1"/>
    <col min="2567" max="2567" width="17.85546875" style="540" customWidth="1"/>
    <col min="2568" max="2568" width="15.140625" style="540" customWidth="1"/>
    <col min="2569" max="2569" width="1.42578125" style="540" customWidth="1"/>
    <col min="2570" max="2570" width="11.5703125" style="540" customWidth="1"/>
    <col min="2571" max="2571" width="10.28515625" style="540" customWidth="1"/>
    <col min="2572" max="2815" width="9.140625" style="540"/>
    <col min="2816" max="2816" width="6.5703125" style="540" customWidth="1"/>
    <col min="2817" max="2817" width="14.85546875" style="540" customWidth="1"/>
    <col min="2818" max="2818" width="8.5703125" style="540" customWidth="1"/>
    <col min="2819" max="2819" width="23.28515625" style="540" customWidth="1"/>
    <col min="2820" max="2820" width="16.5703125" style="540" customWidth="1"/>
    <col min="2821" max="2821" width="25.140625" style="540" customWidth="1"/>
    <col min="2822" max="2822" width="19.140625" style="540" customWidth="1"/>
    <col min="2823" max="2823" width="17.85546875" style="540" customWidth="1"/>
    <col min="2824" max="2824" width="15.140625" style="540" customWidth="1"/>
    <col min="2825" max="2825" width="1.42578125" style="540" customWidth="1"/>
    <col min="2826" max="2826" width="11.5703125" style="540" customWidth="1"/>
    <col min="2827" max="2827" width="10.28515625" style="540" customWidth="1"/>
    <col min="2828" max="3071" width="9.140625" style="540"/>
    <col min="3072" max="3072" width="6.5703125" style="540" customWidth="1"/>
    <col min="3073" max="3073" width="14.85546875" style="540" customWidth="1"/>
    <col min="3074" max="3074" width="8.5703125" style="540" customWidth="1"/>
    <col min="3075" max="3075" width="23.28515625" style="540" customWidth="1"/>
    <col min="3076" max="3076" width="16.5703125" style="540" customWidth="1"/>
    <col min="3077" max="3077" width="25.140625" style="540" customWidth="1"/>
    <col min="3078" max="3078" width="19.140625" style="540" customWidth="1"/>
    <col min="3079" max="3079" width="17.85546875" style="540" customWidth="1"/>
    <col min="3080" max="3080" width="15.140625" style="540" customWidth="1"/>
    <col min="3081" max="3081" width="1.42578125" style="540" customWidth="1"/>
    <col min="3082" max="3082" width="11.5703125" style="540" customWidth="1"/>
    <col min="3083" max="3083" width="10.28515625" style="540" customWidth="1"/>
    <col min="3084" max="3327" width="9.140625" style="540"/>
    <col min="3328" max="3328" width="6.5703125" style="540" customWidth="1"/>
    <col min="3329" max="3329" width="14.85546875" style="540" customWidth="1"/>
    <col min="3330" max="3330" width="8.5703125" style="540" customWidth="1"/>
    <col min="3331" max="3331" width="23.28515625" style="540" customWidth="1"/>
    <col min="3332" max="3332" width="16.5703125" style="540" customWidth="1"/>
    <col min="3333" max="3333" width="25.140625" style="540" customWidth="1"/>
    <col min="3334" max="3334" width="19.140625" style="540" customWidth="1"/>
    <col min="3335" max="3335" width="17.85546875" style="540" customWidth="1"/>
    <col min="3336" max="3336" width="15.140625" style="540" customWidth="1"/>
    <col min="3337" max="3337" width="1.42578125" style="540" customWidth="1"/>
    <col min="3338" max="3338" width="11.5703125" style="540" customWidth="1"/>
    <col min="3339" max="3339" width="10.28515625" style="540" customWidth="1"/>
    <col min="3340" max="3583" width="9.140625" style="540"/>
    <col min="3584" max="3584" width="6.5703125" style="540" customWidth="1"/>
    <col min="3585" max="3585" width="14.85546875" style="540" customWidth="1"/>
    <col min="3586" max="3586" width="8.5703125" style="540" customWidth="1"/>
    <col min="3587" max="3587" width="23.28515625" style="540" customWidth="1"/>
    <col min="3588" max="3588" width="16.5703125" style="540" customWidth="1"/>
    <col min="3589" max="3589" width="25.140625" style="540" customWidth="1"/>
    <col min="3590" max="3590" width="19.140625" style="540" customWidth="1"/>
    <col min="3591" max="3591" width="17.85546875" style="540" customWidth="1"/>
    <col min="3592" max="3592" width="15.140625" style="540" customWidth="1"/>
    <col min="3593" max="3593" width="1.42578125" style="540" customWidth="1"/>
    <col min="3594" max="3594" width="11.5703125" style="540" customWidth="1"/>
    <col min="3595" max="3595" width="10.28515625" style="540" customWidth="1"/>
    <col min="3596" max="3839" width="9.140625" style="540"/>
    <col min="3840" max="3840" width="6.5703125" style="540" customWidth="1"/>
    <col min="3841" max="3841" width="14.85546875" style="540" customWidth="1"/>
    <col min="3842" max="3842" width="8.5703125" style="540" customWidth="1"/>
    <col min="3843" max="3843" width="23.28515625" style="540" customWidth="1"/>
    <col min="3844" max="3844" width="16.5703125" style="540" customWidth="1"/>
    <col min="3845" max="3845" width="25.140625" style="540" customWidth="1"/>
    <col min="3846" max="3846" width="19.140625" style="540" customWidth="1"/>
    <col min="3847" max="3847" width="17.85546875" style="540" customWidth="1"/>
    <col min="3848" max="3848" width="15.140625" style="540" customWidth="1"/>
    <col min="3849" max="3849" width="1.42578125" style="540" customWidth="1"/>
    <col min="3850" max="3850" width="11.5703125" style="540" customWidth="1"/>
    <col min="3851" max="3851" width="10.28515625" style="540" customWidth="1"/>
    <col min="3852" max="4095" width="9.140625" style="540"/>
    <col min="4096" max="4096" width="6.5703125" style="540" customWidth="1"/>
    <col min="4097" max="4097" width="14.85546875" style="540" customWidth="1"/>
    <col min="4098" max="4098" width="8.5703125" style="540" customWidth="1"/>
    <col min="4099" max="4099" width="23.28515625" style="540" customWidth="1"/>
    <col min="4100" max="4100" width="16.5703125" style="540" customWidth="1"/>
    <col min="4101" max="4101" width="25.140625" style="540" customWidth="1"/>
    <col min="4102" max="4102" width="19.140625" style="540" customWidth="1"/>
    <col min="4103" max="4103" width="17.85546875" style="540" customWidth="1"/>
    <col min="4104" max="4104" width="15.140625" style="540" customWidth="1"/>
    <col min="4105" max="4105" width="1.42578125" style="540" customWidth="1"/>
    <col min="4106" max="4106" width="11.5703125" style="540" customWidth="1"/>
    <col min="4107" max="4107" width="10.28515625" style="540" customWidth="1"/>
    <col min="4108" max="4351" width="9.140625" style="540"/>
    <col min="4352" max="4352" width="6.5703125" style="540" customWidth="1"/>
    <col min="4353" max="4353" width="14.85546875" style="540" customWidth="1"/>
    <col min="4354" max="4354" width="8.5703125" style="540" customWidth="1"/>
    <col min="4355" max="4355" width="23.28515625" style="540" customWidth="1"/>
    <col min="4356" max="4356" width="16.5703125" style="540" customWidth="1"/>
    <col min="4357" max="4357" width="25.140625" style="540" customWidth="1"/>
    <col min="4358" max="4358" width="19.140625" style="540" customWidth="1"/>
    <col min="4359" max="4359" width="17.85546875" style="540" customWidth="1"/>
    <col min="4360" max="4360" width="15.140625" style="540" customWidth="1"/>
    <col min="4361" max="4361" width="1.42578125" style="540" customWidth="1"/>
    <col min="4362" max="4362" width="11.5703125" style="540" customWidth="1"/>
    <col min="4363" max="4363" width="10.28515625" style="540" customWidth="1"/>
    <col min="4364" max="4607" width="9.140625" style="540"/>
    <col min="4608" max="4608" width="6.5703125" style="540" customWidth="1"/>
    <col min="4609" max="4609" width="14.85546875" style="540" customWidth="1"/>
    <col min="4610" max="4610" width="8.5703125" style="540" customWidth="1"/>
    <col min="4611" max="4611" width="23.28515625" style="540" customWidth="1"/>
    <col min="4612" max="4612" width="16.5703125" style="540" customWidth="1"/>
    <col min="4613" max="4613" width="25.140625" style="540" customWidth="1"/>
    <col min="4614" max="4614" width="19.140625" style="540" customWidth="1"/>
    <col min="4615" max="4615" width="17.85546875" style="540" customWidth="1"/>
    <col min="4616" max="4616" width="15.140625" style="540" customWidth="1"/>
    <col min="4617" max="4617" width="1.42578125" style="540" customWidth="1"/>
    <col min="4618" max="4618" width="11.5703125" style="540" customWidth="1"/>
    <col min="4619" max="4619" width="10.28515625" style="540" customWidth="1"/>
    <col min="4620" max="4863" width="9.140625" style="540"/>
    <col min="4864" max="4864" width="6.5703125" style="540" customWidth="1"/>
    <col min="4865" max="4865" width="14.85546875" style="540" customWidth="1"/>
    <col min="4866" max="4866" width="8.5703125" style="540" customWidth="1"/>
    <col min="4867" max="4867" width="23.28515625" style="540" customWidth="1"/>
    <col min="4868" max="4868" width="16.5703125" style="540" customWidth="1"/>
    <col min="4869" max="4869" width="25.140625" style="540" customWidth="1"/>
    <col min="4870" max="4870" width="19.140625" style="540" customWidth="1"/>
    <col min="4871" max="4871" width="17.85546875" style="540" customWidth="1"/>
    <col min="4872" max="4872" width="15.140625" style="540" customWidth="1"/>
    <col min="4873" max="4873" width="1.42578125" style="540" customWidth="1"/>
    <col min="4874" max="4874" width="11.5703125" style="540" customWidth="1"/>
    <col min="4875" max="4875" width="10.28515625" style="540" customWidth="1"/>
    <col min="4876" max="5119" width="9.140625" style="540"/>
    <col min="5120" max="5120" width="6.5703125" style="540" customWidth="1"/>
    <col min="5121" max="5121" width="14.85546875" style="540" customWidth="1"/>
    <col min="5122" max="5122" width="8.5703125" style="540" customWidth="1"/>
    <col min="5123" max="5123" width="23.28515625" style="540" customWidth="1"/>
    <col min="5124" max="5124" width="16.5703125" style="540" customWidth="1"/>
    <col min="5125" max="5125" width="25.140625" style="540" customWidth="1"/>
    <col min="5126" max="5126" width="19.140625" style="540" customWidth="1"/>
    <col min="5127" max="5127" width="17.85546875" style="540" customWidth="1"/>
    <col min="5128" max="5128" width="15.140625" style="540" customWidth="1"/>
    <col min="5129" max="5129" width="1.42578125" style="540" customWidth="1"/>
    <col min="5130" max="5130" width="11.5703125" style="540" customWidth="1"/>
    <col min="5131" max="5131" width="10.28515625" style="540" customWidth="1"/>
    <col min="5132" max="5375" width="9.140625" style="540"/>
    <col min="5376" max="5376" width="6.5703125" style="540" customWidth="1"/>
    <col min="5377" max="5377" width="14.85546875" style="540" customWidth="1"/>
    <col min="5378" max="5378" width="8.5703125" style="540" customWidth="1"/>
    <col min="5379" max="5379" width="23.28515625" style="540" customWidth="1"/>
    <col min="5380" max="5380" width="16.5703125" style="540" customWidth="1"/>
    <col min="5381" max="5381" width="25.140625" style="540" customWidth="1"/>
    <col min="5382" max="5382" width="19.140625" style="540" customWidth="1"/>
    <col min="5383" max="5383" width="17.85546875" style="540" customWidth="1"/>
    <col min="5384" max="5384" width="15.140625" style="540" customWidth="1"/>
    <col min="5385" max="5385" width="1.42578125" style="540" customWidth="1"/>
    <col min="5386" max="5386" width="11.5703125" style="540" customWidth="1"/>
    <col min="5387" max="5387" width="10.28515625" style="540" customWidth="1"/>
    <col min="5388" max="5631" width="9.140625" style="540"/>
    <col min="5632" max="5632" width="6.5703125" style="540" customWidth="1"/>
    <col min="5633" max="5633" width="14.85546875" style="540" customWidth="1"/>
    <col min="5634" max="5634" width="8.5703125" style="540" customWidth="1"/>
    <col min="5635" max="5635" width="23.28515625" style="540" customWidth="1"/>
    <col min="5636" max="5636" width="16.5703125" style="540" customWidth="1"/>
    <col min="5637" max="5637" width="25.140625" style="540" customWidth="1"/>
    <col min="5638" max="5638" width="19.140625" style="540" customWidth="1"/>
    <col min="5639" max="5639" width="17.85546875" style="540" customWidth="1"/>
    <col min="5640" max="5640" width="15.140625" style="540" customWidth="1"/>
    <col min="5641" max="5641" width="1.42578125" style="540" customWidth="1"/>
    <col min="5642" max="5642" width="11.5703125" style="540" customWidth="1"/>
    <col min="5643" max="5643" width="10.28515625" style="540" customWidth="1"/>
    <col min="5644" max="5887" width="9.140625" style="540"/>
    <col min="5888" max="5888" width="6.5703125" style="540" customWidth="1"/>
    <col min="5889" max="5889" width="14.85546875" style="540" customWidth="1"/>
    <col min="5890" max="5890" width="8.5703125" style="540" customWidth="1"/>
    <col min="5891" max="5891" width="23.28515625" style="540" customWidth="1"/>
    <col min="5892" max="5892" width="16.5703125" style="540" customWidth="1"/>
    <col min="5893" max="5893" width="25.140625" style="540" customWidth="1"/>
    <col min="5894" max="5894" width="19.140625" style="540" customWidth="1"/>
    <col min="5895" max="5895" width="17.85546875" style="540" customWidth="1"/>
    <col min="5896" max="5896" width="15.140625" style="540" customWidth="1"/>
    <col min="5897" max="5897" width="1.42578125" style="540" customWidth="1"/>
    <col min="5898" max="5898" width="11.5703125" style="540" customWidth="1"/>
    <col min="5899" max="5899" width="10.28515625" style="540" customWidth="1"/>
    <col min="5900" max="6143" width="9.140625" style="540"/>
    <col min="6144" max="6144" width="6.5703125" style="540" customWidth="1"/>
    <col min="6145" max="6145" width="14.85546875" style="540" customWidth="1"/>
    <col min="6146" max="6146" width="8.5703125" style="540" customWidth="1"/>
    <col min="6147" max="6147" width="23.28515625" style="540" customWidth="1"/>
    <col min="6148" max="6148" width="16.5703125" style="540" customWidth="1"/>
    <col min="6149" max="6149" width="25.140625" style="540" customWidth="1"/>
    <col min="6150" max="6150" width="19.140625" style="540" customWidth="1"/>
    <col min="6151" max="6151" width="17.85546875" style="540" customWidth="1"/>
    <col min="6152" max="6152" width="15.140625" style="540" customWidth="1"/>
    <col min="6153" max="6153" width="1.42578125" style="540" customWidth="1"/>
    <col min="6154" max="6154" width="11.5703125" style="540" customWidth="1"/>
    <col min="6155" max="6155" width="10.28515625" style="540" customWidth="1"/>
    <col min="6156" max="6399" width="9.140625" style="540"/>
    <col min="6400" max="6400" width="6.5703125" style="540" customWidth="1"/>
    <col min="6401" max="6401" width="14.85546875" style="540" customWidth="1"/>
    <col min="6402" max="6402" width="8.5703125" style="540" customWidth="1"/>
    <col min="6403" max="6403" width="23.28515625" style="540" customWidth="1"/>
    <col min="6404" max="6404" width="16.5703125" style="540" customWidth="1"/>
    <col min="6405" max="6405" width="25.140625" style="540" customWidth="1"/>
    <col min="6406" max="6406" width="19.140625" style="540" customWidth="1"/>
    <col min="6407" max="6407" width="17.85546875" style="540" customWidth="1"/>
    <col min="6408" max="6408" width="15.140625" style="540" customWidth="1"/>
    <col min="6409" max="6409" width="1.42578125" style="540" customWidth="1"/>
    <col min="6410" max="6410" width="11.5703125" style="540" customWidth="1"/>
    <col min="6411" max="6411" width="10.28515625" style="540" customWidth="1"/>
    <col min="6412" max="6655" width="9.140625" style="540"/>
    <col min="6656" max="6656" width="6.5703125" style="540" customWidth="1"/>
    <col min="6657" max="6657" width="14.85546875" style="540" customWidth="1"/>
    <col min="6658" max="6658" width="8.5703125" style="540" customWidth="1"/>
    <col min="6659" max="6659" width="23.28515625" style="540" customWidth="1"/>
    <col min="6660" max="6660" width="16.5703125" style="540" customWidth="1"/>
    <col min="6661" max="6661" width="25.140625" style="540" customWidth="1"/>
    <col min="6662" max="6662" width="19.140625" style="540" customWidth="1"/>
    <col min="6663" max="6663" width="17.85546875" style="540" customWidth="1"/>
    <col min="6664" max="6664" width="15.140625" style="540" customWidth="1"/>
    <col min="6665" max="6665" width="1.42578125" style="540" customWidth="1"/>
    <col min="6666" max="6666" width="11.5703125" style="540" customWidth="1"/>
    <col min="6667" max="6667" width="10.28515625" style="540" customWidth="1"/>
    <col min="6668" max="6911" width="9.140625" style="540"/>
    <col min="6912" max="6912" width="6.5703125" style="540" customWidth="1"/>
    <col min="6913" max="6913" width="14.85546875" style="540" customWidth="1"/>
    <col min="6914" max="6914" width="8.5703125" style="540" customWidth="1"/>
    <col min="6915" max="6915" width="23.28515625" style="540" customWidth="1"/>
    <col min="6916" max="6916" width="16.5703125" style="540" customWidth="1"/>
    <col min="6917" max="6917" width="25.140625" style="540" customWidth="1"/>
    <col min="6918" max="6918" width="19.140625" style="540" customWidth="1"/>
    <col min="6919" max="6919" width="17.85546875" style="540" customWidth="1"/>
    <col min="6920" max="6920" width="15.140625" style="540" customWidth="1"/>
    <col min="6921" max="6921" width="1.42578125" style="540" customWidth="1"/>
    <col min="6922" max="6922" width="11.5703125" style="540" customWidth="1"/>
    <col min="6923" max="6923" width="10.28515625" style="540" customWidth="1"/>
    <col min="6924" max="7167" width="9.140625" style="540"/>
    <col min="7168" max="7168" width="6.5703125" style="540" customWidth="1"/>
    <col min="7169" max="7169" width="14.85546875" style="540" customWidth="1"/>
    <col min="7170" max="7170" width="8.5703125" style="540" customWidth="1"/>
    <col min="7171" max="7171" width="23.28515625" style="540" customWidth="1"/>
    <col min="7172" max="7172" width="16.5703125" style="540" customWidth="1"/>
    <col min="7173" max="7173" width="25.140625" style="540" customWidth="1"/>
    <col min="7174" max="7174" width="19.140625" style="540" customWidth="1"/>
    <col min="7175" max="7175" width="17.85546875" style="540" customWidth="1"/>
    <col min="7176" max="7176" width="15.140625" style="540" customWidth="1"/>
    <col min="7177" max="7177" width="1.42578125" style="540" customWidth="1"/>
    <col min="7178" max="7178" width="11.5703125" style="540" customWidth="1"/>
    <col min="7179" max="7179" width="10.28515625" style="540" customWidth="1"/>
    <col min="7180" max="7423" width="9.140625" style="540"/>
    <col min="7424" max="7424" width="6.5703125" style="540" customWidth="1"/>
    <col min="7425" max="7425" width="14.85546875" style="540" customWidth="1"/>
    <col min="7426" max="7426" width="8.5703125" style="540" customWidth="1"/>
    <col min="7427" max="7427" width="23.28515625" style="540" customWidth="1"/>
    <col min="7428" max="7428" width="16.5703125" style="540" customWidth="1"/>
    <col min="7429" max="7429" width="25.140625" style="540" customWidth="1"/>
    <col min="7430" max="7430" width="19.140625" style="540" customWidth="1"/>
    <col min="7431" max="7431" width="17.85546875" style="540" customWidth="1"/>
    <col min="7432" max="7432" width="15.140625" style="540" customWidth="1"/>
    <col min="7433" max="7433" width="1.42578125" style="540" customWidth="1"/>
    <col min="7434" max="7434" width="11.5703125" style="540" customWidth="1"/>
    <col min="7435" max="7435" width="10.28515625" style="540" customWidth="1"/>
    <col min="7436" max="7679" width="9.140625" style="540"/>
    <col min="7680" max="7680" width="6.5703125" style="540" customWidth="1"/>
    <col min="7681" max="7681" width="14.85546875" style="540" customWidth="1"/>
    <col min="7682" max="7682" width="8.5703125" style="540" customWidth="1"/>
    <col min="7683" max="7683" width="23.28515625" style="540" customWidth="1"/>
    <col min="7684" max="7684" width="16.5703125" style="540" customWidth="1"/>
    <col min="7685" max="7685" width="25.140625" style="540" customWidth="1"/>
    <col min="7686" max="7686" width="19.140625" style="540" customWidth="1"/>
    <col min="7687" max="7687" width="17.85546875" style="540" customWidth="1"/>
    <col min="7688" max="7688" width="15.140625" style="540" customWidth="1"/>
    <col min="7689" max="7689" width="1.42578125" style="540" customWidth="1"/>
    <col min="7690" max="7690" width="11.5703125" style="540" customWidth="1"/>
    <col min="7691" max="7691" width="10.28515625" style="540" customWidth="1"/>
    <col min="7692" max="7935" width="9.140625" style="540"/>
    <col min="7936" max="7936" width="6.5703125" style="540" customWidth="1"/>
    <col min="7937" max="7937" width="14.85546875" style="540" customWidth="1"/>
    <col min="7938" max="7938" width="8.5703125" style="540" customWidth="1"/>
    <col min="7939" max="7939" width="23.28515625" style="540" customWidth="1"/>
    <col min="7940" max="7940" width="16.5703125" style="540" customWidth="1"/>
    <col min="7941" max="7941" width="25.140625" style="540" customWidth="1"/>
    <col min="7942" max="7942" width="19.140625" style="540" customWidth="1"/>
    <col min="7943" max="7943" width="17.85546875" style="540" customWidth="1"/>
    <col min="7944" max="7944" width="15.140625" style="540" customWidth="1"/>
    <col min="7945" max="7945" width="1.42578125" style="540" customWidth="1"/>
    <col min="7946" max="7946" width="11.5703125" style="540" customWidth="1"/>
    <col min="7947" max="7947" width="10.28515625" style="540" customWidth="1"/>
    <col min="7948" max="8191" width="9.140625" style="540"/>
    <col min="8192" max="8192" width="6.5703125" style="540" customWidth="1"/>
    <col min="8193" max="8193" width="14.85546875" style="540" customWidth="1"/>
    <col min="8194" max="8194" width="8.5703125" style="540" customWidth="1"/>
    <col min="8195" max="8195" width="23.28515625" style="540" customWidth="1"/>
    <col min="8196" max="8196" width="16.5703125" style="540" customWidth="1"/>
    <col min="8197" max="8197" width="25.140625" style="540" customWidth="1"/>
    <col min="8198" max="8198" width="19.140625" style="540" customWidth="1"/>
    <col min="8199" max="8199" width="17.85546875" style="540" customWidth="1"/>
    <col min="8200" max="8200" width="15.140625" style="540" customWidth="1"/>
    <col min="8201" max="8201" width="1.42578125" style="540" customWidth="1"/>
    <col min="8202" max="8202" width="11.5703125" style="540" customWidth="1"/>
    <col min="8203" max="8203" width="10.28515625" style="540" customWidth="1"/>
    <col min="8204" max="8447" width="9.140625" style="540"/>
    <col min="8448" max="8448" width="6.5703125" style="540" customWidth="1"/>
    <col min="8449" max="8449" width="14.85546875" style="540" customWidth="1"/>
    <col min="8450" max="8450" width="8.5703125" style="540" customWidth="1"/>
    <col min="8451" max="8451" width="23.28515625" style="540" customWidth="1"/>
    <col min="8452" max="8452" width="16.5703125" style="540" customWidth="1"/>
    <col min="8453" max="8453" width="25.140625" style="540" customWidth="1"/>
    <col min="8454" max="8454" width="19.140625" style="540" customWidth="1"/>
    <col min="8455" max="8455" width="17.85546875" style="540" customWidth="1"/>
    <col min="8456" max="8456" width="15.140625" style="540" customWidth="1"/>
    <col min="8457" max="8457" width="1.42578125" style="540" customWidth="1"/>
    <col min="8458" max="8458" width="11.5703125" style="540" customWidth="1"/>
    <col min="8459" max="8459" width="10.28515625" style="540" customWidth="1"/>
    <col min="8460" max="8703" width="9.140625" style="540"/>
    <col min="8704" max="8704" width="6.5703125" style="540" customWidth="1"/>
    <col min="8705" max="8705" width="14.85546875" style="540" customWidth="1"/>
    <col min="8706" max="8706" width="8.5703125" style="540" customWidth="1"/>
    <col min="8707" max="8707" width="23.28515625" style="540" customWidth="1"/>
    <col min="8708" max="8708" width="16.5703125" style="540" customWidth="1"/>
    <col min="8709" max="8709" width="25.140625" style="540" customWidth="1"/>
    <col min="8710" max="8710" width="19.140625" style="540" customWidth="1"/>
    <col min="8711" max="8711" width="17.85546875" style="540" customWidth="1"/>
    <col min="8712" max="8712" width="15.140625" style="540" customWidth="1"/>
    <col min="8713" max="8713" width="1.42578125" style="540" customWidth="1"/>
    <col min="8714" max="8714" width="11.5703125" style="540" customWidth="1"/>
    <col min="8715" max="8715" width="10.28515625" style="540" customWidth="1"/>
    <col min="8716" max="8959" width="9.140625" style="540"/>
    <col min="8960" max="8960" width="6.5703125" style="540" customWidth="1"/>
    <col min="8961" max="8961" width="14.85546875" style="540" customWidth="1"/>
    <col min="8962" max="8962" width="8.5703125" style="540" customWidth="1"/>
    <col min="8963" max="8963" width="23.28515625" style="540" customWidth="1"/>
    <col min="8964" max="8964" width="16.5703125" style="540" customWidth="1"/>
    <col min="8965" max="8965" width="25.140625" style="540" customWidth="1"/>
    <col min="8966" max="8966" width="19.140625" style="540" customWidth="1"/>
    <col min="8967" max="8967" width="17.85546875" style="540" customWidth="1"/>
    <col min="8968" max="8968" width="15.140625" style="540" customWidth="1"/>
    <col min="8969" max="8969" width="1.42578125" style="540" customWidth="1"/>
    <col min="8970" max="8970" width="11.5703125" style="540" customWidth="1"/>
    <col min="8971" max="8971" width="10.28515625" style="540" customWidth="1"/>
    <col min="8972" max="9215" width="9.140625" style="540"/>
    <col min="9216" max="9216" width="6.5703125" style="540" customWidth="1"/>
    <col min="9217" max="9217" width="14.85546875" style="540" customWidth="1"/>
    <col min="9218" max="9218" width="8.5703125" style="540" customWidth="1"/>
    <col min="9219" max="9219" width="23.28515625" style="540" customWidth="1"/>
    <col min="9220" max="9220" width="16.5703125" style="540" customWidth="1"/>
    <col min="9221" max="9221" width="25.140625" style="540" customWidth="1"/>
    <col min="9222" max="9222" width="19.140625" style="540" customWidth="1"/>
    <col min="9223" max="9223" width="17.85546875" style="540" customWidth="1"/>
    <col min="9224" max="9224" width="15.140625" style="540" customWidth="1"/>
    <col min="9225" max="9225" width="1.42578125" style="540" customWidth="1"/>
    <col min="9226" max="9226" width="11.5703125" style="540" customWidth="1"/>
    <col min="9227" max="9227" width="10.28515625" style="540" customWidth="1"/>
    <col min="9228" max="9471" width="9.140625" style="540"/>
    <col min="9472" max="9472" width="6.5703125" style="540" customWidth="1"/>
    <col min="9473" max="9473" width="14.85546875" style="540" customWidth="1"/>
    <col min="9474" max="9474" width="8.5703125" style="540" customWidth="1"/>
    <col min="9475" max="9475" width="23.28515625" style="540" customWidth="1"/>
    <col min="9476" max="9476" width="16.5703125" style="540" customWidth="1"/>
    <col min="9477" max="9477" width="25.140625" style="540" customWidth="1"/>
    <col min="9478" max="9478" width="19.140625" style="540" customWidth="1"/>
    <col min="9479" max="9479" width="17.85546875" style="540" customWidth="1"/>
    <col min="9480" max="9480" width="15.140625" style="540" customWidth="1"/>
    <col min="9481" max="9481" width="1.42578125" style="540" customWidth="1"/>
    <col min="9482" max="9482" width="11.5703125" style="540" customWidth="1"/>
    <col min="9483" max="9483" width="10.28515625" style="540" customWidth="1"/>
    <col min="9484" max="9727" width="9.140625" style="540"/>
    <col min="9728" max="9728" width="6.5703125" style="540" customWidth="1"/>
    <col min="9729" max="9729" width="14.85546875" style="540" customWidth="1"/>
    <col min="9730" max="9730" width="8.5703125" style="540" customWidth="1"/>
    <col min="9731" max="9731" width="23.28515625" style="540" customWidth="1"/>
    <col min="9732" max="9732" width="16.5703125" style="540" customWidth="1"/>
    <col min="9733" max="9733" width="25.140625" style="540" customWidth="1"/>
    <col min="9734" max="9734" width="19.140625" style="540" customWidth="1"/>
    <col min="9735" max="9735" width="17.85546875" style="540" customWidth="1"/>
    <col min="9736" max="9736" width="15.140625" style="540" customWidth="1"/>
    <col min="9737" max="9737" width="1.42578125" style="540" customWidth="1"/>
    <col min="9738" max="9738" width="11.5703125" style="540" customWidth="1"/>
    <col min="9739" max="9739" width="10.28515625" style="540" customWidth="1"/>
    <col min="9740" max="9983" width="9.140625" style="540"/>
    <col min="9984" max="9984" width="6.5703125" style="540" customWidth="1"/>
    <col min="9985" max="9985" width="14.85546875" style="540" customWidth="1"/>
    <col min="9986" max="9986" width="8.5703125" style="540" customWidth="1"/>
    <col min="9987" max="9987" width="23.28515625" style="540" customWidth="1"/>
    <col min="9988" max="9988" width="16.5703125" style="540" customWidth="1"/>
    <col min="9989" max="9989" width="25.140625" style="540" customWidth="1"/>
    <col min="9990" max="9990" width="19.140625" style="540" customWidth="1"/>
    <col min="9991" max="9991" width="17.85546875" style="540" customWidth="1"/>
    <col min="9992" max="9992" width="15.140625" style="540" customWidth="1"/>
    <col min="9993" max="9993" width="1.42578125" style="540" customWidth="1"/>
    <col min="9994" max="9994" width="11.5703125" style="540" customWidth="1"/>
    <col min="9995" max="9995" width="10.28515625" style="540" customWidth="1"/>
    <col min="9996" max="10239" width="9.140625" style="540"/>
    <col min="10240" max="10240" width="6.5703125" style="540" customWidth="1"/>
    <col min="10241" max="10241" width="14.85546875" style="540" customWidth="1"/>
    <col min="10242" max="10242" width="8.5703125" style="540" customWidth="1"/>
    <col min="10243" max="10243" width="23.28515625" style="540" customWidth="1"/>
    <col min="10244" max="10244" width="16.5703125" style="540" customWidth="1"/>
    <col min="10245" max="10245" width="25.140625" style="540" customWidth="1"/>
    <col min="10246" max="10246" width="19.140625" style="540" customWidth="1"/>
    <col min="10247" max="10247" width="17.85546875" style="540" customWidth="1"/>
    <col min="10248" max="10248" width="15.140625" style="540" customWidth="1"/>
    <col min="10249" max="10249" width="1.42578125" style="540" customWidth="1"/>
    <col min="10250" max="10250" width="11.5703125" style="540" customWidth="1"/>
    <col min="10251" max="10251" width="10.28515625" style="540" customWidth="1"/>
    <col min="10252" max="10495" width="9.140625" style="540"/>
    <col min="10496" max="10496" width="6.5703125" style="540" customWidth="1"/>
    <col min="10497" max="10497" width="14.85546875" style="540" customWidth="1"/>
    <col min="10498" max="10498" width="8.5703125" style="540" customWidth="1"/>
    <col min="10499" max="10499" width="23.28515625" style="540" customWidth="1"/>
    <col min="10500" max="10500" width="16.5703125" style="540" customWidth="1"/>
    <col min="10501" max="10501" width="25.140625" style="540" customWidth="1"/>
    <col min="10502" max="10502" width="19.140625" style="540" customWidth="1"/>
    <col min="10503" max="10503" width="17.85546875" style="540" customWidth="1"/>
    <col min="10504" max="10504" width="15.140625" style="540" customWidth="1"/>
    <col min="10505" max="10505" width="1.42578125" style="540" customWidth="1"/>
    <col min="10506" max="10506" width="11.5703125" style="540" customWidth="1"/>
    <col min="10507" max="10507" width="10.28515625" style="540" customWidth="1"/>
    <col min="10508" max="10751" width="9.140625" style="540"/>
    <col min="10752" max="10752" width="6.5703125" style="540" customWidth="1"/>
    <col min="10753" max="10753" width="14.85546875" style="540" customWidth="1"/>
    <col min="10754" max="10754" width="8.5703125" style="540" customWidth="1"/>
    <col min="10755" max="10755" width="23.28515625" style="540" customWidth="1"/>
    <col min="10756" max="10756" width="16.5703125" style="540" customWidth="1"/>
    <col min="10757" max="10757" width="25.140625" style="540" customWidth="1"/>
    <col min="10758" max="10758" width="19.140625" style="540" customWidth="1"/>
    <col min="10759" max="10759" width="17.85546875" style="540" customWidth="1"/>
    <col min="10760" max="10760" width="15.140625" style="540" customWidth="1"/>
    <col min="10761" max="10761" width="1.42578125" style="540" customWidth="1"/>
    <col min="10762" max="10762" width="11.5703125" style="540" customWidth="1"/>
    <col min="10763" max="10763" width="10.28515625" style="540" customWidth="1"/>
    <col min="10764" max="11007" width="9.140625" style="540"/>
    <col min="11008" max="11008" width="6.5703125" style="540" customWidth="1"/>
    <col min="11009" max="11009" width="14.85546875" style="540" customWidth="1"/>
    <col min="11010" max="11010" width="8.5703125" style="540" customWidth="1"/>
    <col min="11011" max="11011" width="23.28515625" style="540" customWidth="1"/>
    <col min="11012" max="11012" width="16.5703125" style="540" customWidth="1"/>
    <col min="11013" max="11013" width="25.140625" style="540" customWidth="1"/>
    <col min="11014" max="11014" width="19.140625" style="540" customWidth="1"/>
    <col min="11015" max="11015" width="17.85546875" style="540" customWidth="1"/>
    <col min="11016" max="11016" width="15.140625" style="540" customWidth="1"/>
    <col min="11017" max="11017" width="1.42578125" style="540" customWidth="1"/>
    <col min="11018" max="11018" width="11.5703125" style="540" customWidth="1"/>
    <col min="11019" max="11019" width="10.28515625" style="540" customWidth="1"/>
    <col min="11020" max="11263" width="9.140625" style="540"/>
    <col min="11264" max="11264" width="6.5703125" style="540" customWidth="1"/>
    <col min="11265" max="11265" width="14.85546875" style="540" customWidth="1"/>
    <col min="11266" max="11266" width="8.5703125" style="540" customWidth="1"/>
    <col min="11267" max="11267" width="23.28515625" style="540" customWidth="1"/>
    <col min="11268" max="11268" width="16.5703125" style="540" customWidth="1"/>
    <col min="11269" max="11269" width="25.140625" style="540" customWidth="1"/>
    <col min="11270" max="11270" width="19.140625" style="540" customWidth="1"/>
    <col min="11271" max="11271" width="17.85546875" style="540" customWidth="1"/>
    <col min="11272" max="11272" width="15.140625" style="540" customWidth="1"/>
    <col min="11273" max="11273" width="1.42578125" style="540" customWidth="1"/>
    <col min="11274" max="11274" width="11.5703125" style="540" customWidth="1"/>
    <col min="11275" max="11275" width="10.28515625" style="540" customWidth="1"/>
    <col min="11276" max="11519" width="9.140625" style="540"/>
    <col min="11520" max="11520" width="6.5703125" style="540" customWidth="1"/>
    <col min="11521" max="11521" width="14.85546875" style="540" customWidth="1"/>
    <col min="11522" max="11522" width="8.5703125" style="540" customWidth="1"/>
    <col min="11523" max="11523" width="23.28515625" style="540" customWidth="1"/>
    <col min="11524" max="11524" width="16.5703125" style="540" customWidth="1"/>
    <col min="11525" max="11525" width="25.140625" style="540" customWidth="1"/>
    <col min="11526" max="11526" width="19.140625" style="540" customWidth="1"/>
    <col min="11527" max="11527" width="17.85546875" style="540" customWidth="1"/>
    <col min="11528" max="11528" width="15.140625" style="540" customWidth="1"/>
    <col min="11529" max="11529" width="1.42578125" style="540" customWidth="1"/>
    <col min="11530" max="11530" width="11.5703125" style="540" customWidth="1"/>
    <col min="11531" max="11531" width="10.28515625" style="540" customWidth="1"/>
    <col min="11532" max="11775" width="9.140625" style="540"/>
    <col min="11776" max="11776" width="6.5703125" style="540" customWidth="1"/>
    <col min="11777" max="11777" width="14.85546875" style="540" customWidth="1"/>
    <col min="11778" max="11778" width="8.5703125" style="540" customWidth="1"/>
    <col min="11779" max="11779" width="23.28515625" style="540" customWidth="1"/>
    <col min="11780" max="11780" width="16.5703125" style="540" customWidth="1"/>
    <col min="11781" max="11781" width="25.140625" style="540" customWidth="1"/>
    <col min="11782" max="11782" width="19.140625" style="540" customWidth="1"/>
    <col min="11783" max="11783" width="17.85546875" style="540" customWidth="1"/>
    <col min="11784" max="11784" width="15.140625" style="540" customWidth="1"/>
    <col min="11785" max="11785" width="1.42578125" style="540" customWidth="1"/>
    <col min="11786" max="11786" width="11.5703125" style="540" customWidth="1"/>
    <col min="11787" max="11787" width="10.28515625" style="540" customWidth="1"/>
    <col min="11788" max="12031" width="9.140625" style="540"/>
    <col min="12032" max="12032" width="6.5703125" style="540" customWidth="1"/>
    <col min="12033" max="12033" width="14.85546875" style="540" customWidth="1"/>
    <col min="12034" max="12034" width="8.5703125" style="540" customWidth="1"/>
    <col min="12035" max="12035" width="23.28515625" style="540" customWidth="1"/>
    <col min="12036" max="12036" width="16.5703125" style="540" customWidth="1"/>
    <col min="12037" max="12037" width="25.140625" style="540" customWidth="1"/>
    <col min="12038" max="12038" width="19.140625" style="540" customWidth="1"/>
    <col min="12039" max="12039" width="17.85546875" style="540" customWidth="1"/>
    <col min="12040" max="12040" width="15.140625" style="540" customWidth="1"/>
    <col min="12041" max="12041" width="1.42578125" style="540" customWidth="1"/>
    <col min="12042" max="12042" width="11.5703125" style="540" customWidth="1"/>
    <col min="12043" max="12043" width="10.28515625" style="540" customWidth="1"/>
    <col min="12044" max="12287" width="9.140625" style="540"/>
    <col min="12288" max="12288" width="6.5703125" style="540" customWidth="1"/>
    <col min="12289" max="12289" width="14.85546875" style="540" customWidth="1"/>
    <col min="12290" max="12290" width="8.5703125" style="540" customWidth="1"/>
    <col min="12291" max="12291" width="23.28515625" style="540" customWidth="1"/>
    <col min="12292" max="12292" width="16.5703125" style="540" customWidth="1"/>
    <col min="12293" max="12293" width="25.140625" style="540" customWidth="1"/>
    <col min="12294" max="12294" width="19.140625" style="540" customWidth="1"/>
    <col min="12295" max="12295" width="17.85546875" style="540" customWidth="1"/>
    <col min="12296" max="12296" width="15.140625" style="540" customWidth="1"/>
    <col min="12297" max="12297" width="1.42578125" style="540" customWidth="1"/>
    <col min="12298" max="12298" width="11.5703125" style="540" customWidth="1"/>
    <col min="12299" max="12299" width="10.28515625" style="540" customWidth="1"/>
    <col min="12300" max="12543" width="9.140625" style="540"/>
    <col min="12544" max="12544" width="6.5703125" style="540" customWidth="1"/>
    <col min="12545" max="12545" width="14.85546875" style="540" customWidth="1"/>
    <col min="12546" max="12546" width="8.5703125" style="540" customWidth="1"/>
    <col min="12547" max="12547" width="23.28515625" style="540" customWidth="1"/>
    <col min="12548" max="12548" width="16.5703125" style="540" customWidth="1"/>
    <col min="12549" max="12549" width="25.140625" style="540" customWidth="1"/>
    <col min="12550" max="12550" width="19.140625" style="540" customWidth="1"/>
    <col min="12551" max="12551" width="17.85546875" style="540" customWidth="1"/>
    <col min="12552" max="12552" width="15.140625" style="540" customWidth="1"/>
    <col min="12553" max="12553" width="1.42578125" style="540" customWidth="1"/>
    <col min="12554" max="12554" width="11.5703125" style="540" customWidth="1"/>
    <col min="12555" max="12555" width="10.28515625" style="540" customWidth="1"/>
    <col min="12556" max="12799" width="9.140625" style="540"/>
    <col min="12800" max="12800" width="6.5703125" style="540" customWidth="1"/>
    <col min="12801" max="12801" width="14.85546875" style="540" customWidth="1"/>
    <col min="12802" max="12802" width="8.5703125" style="540" customWidth="1"/>
    <col min="12803" max="12803" width="23.28515625" style="540" customWidth="1"/>
    <col min="12804" max="12804" width="16.5703125" style="540" customWidth="1"/>
    <col min="12805" max="12805" width="25.140625" style="540" customWidth="1"/>
    <col min="12806" max="12806" width="19.140625" style="540" customWidth="1"/>
    <col min="12807" max="12807" width="17.85546875" style="540" customWidth="1"/>
    <col min="12808" max="12808" width="15.140625" style="540" customWidth="1"/>
    <col min="12809" max="12809" width="1.42578125" style="540" customWidth="1"/>
    <col min="12810" max="12810" width="11.5703125" style="540" customWidth="1"/>
    <col min="12811" max="12811" width="10.28515625" style="540" customWidth="1"/>
    <col min="12812" max="13055" width="9.140625" style="540"/>
    <col min="13056" max="13056" width="6.5703125" style="540" customWidth="1"/>
    <col min="13057" max="13057" width="14.85546875" style="540" customWidth="1"/>
    <col min="13058" max="13058" width="8.5703125" style="540" customWidth="1"/>
    <col min="13059" max="13059" width="23.28515625" style="540" customWidth="1"/>
    <col min="13060" max="13060" width="16.5703125" style="540" customWidth="1"/>
    <col min="13061" max="13061" width="25.140625" style="540" customWidth="1"/>
    <col min="13062" max="13062" width="19.140625" style="540" customWidth="1"/>
    <col min="13063" max="13063" width="17.85546875" style="540" customWidth="1"/>
    <col min="13064" max="13064" width="15.140625" style="540" customWidth="1"/>
    <col min="13065" max="13065" width="1.42578125" style="540" customWidth="1"/>
    <col min="13066" max="13066" width="11.5703125" style="540" customWidth="1"/>
    <col min="13067" max="13067" width="10.28515625" style="540" customWidth="1"/>
    <col min="13068" max="13311" width="9.140625" style="540"/>
    <col min="13312" max="13312" width="6.5703125" style="540" customWidth="1"/>
    <col min="13313" max="13313" width="14.85546875" style="540" customWidth="1"/>
    <col min="13314" max="13314" width="8.5703125" style="540" customWidth="1"/>
    <col min="13315" max="13315" width="23.28515625" style="540" customWidth="1"/>
    <col min="13316" max="13316" width="16.5703125" style="540" customWidth="1"/>
    <col min="13317" max="13317" width="25.140625" style="540" customWidth="1"/>
    <col min="13318" max="13318" width="19.140625" style="540" customWidth="1"/>
    <col min="13319" max="13319" width="17.85546875" style="540" customWidth="1"/>
    <col min="13320" max="13320" width="15.140625" style="540" customWidth="1"/>
    <col min="13321" max="13321" width="1.42578125" style="540" customWidth="1"/>
    <col min="13322" max="13322" width="11.5703125" style="540" customWidth="1"/>
    <col min="13323" max="13323" width="10.28515625" style="540" customWidth="1"/>
    <col min="13324" max="13567" width="9.140625" style="540"/>
    <col min="13568" max="13568" width="6.5703125" style="540" customWidth="1"/>
    <col min="13569" max="13569" width="14.85546875" style="540" customWidth="1"/>
    <col min="13570" max="13570" width="8.5703125" style="540" customWidth="1"/>
    <col min="13571" max="13571" width="23.28515625" style="540" customWidth="1"/>
    <col min="13572" max="13572" width="16.5703125" style="540" customWidth="1"/>
    <col min="13573" max="13573" width="25.140625" style="540" customWidth="1"/>
    <col min="13574" max="13574" width="19.140625" style="540" customWidth="1"/>
    <col min="13575" max="13575" width="17.85546875" style="540" customWidth="1"/>
    <col min="13576" max="13576" width="15.140625" style="540" customWidth="1"/>
    <col min="13577" max="13577" width="1.42578125" style="540" customWidth="1"/>
    <col min="13578" max="13578" width="11.5703125" style="540" customWidth="1"/>
    <col min="13579" max="13579" width="10.28515625" style="540" customWidth="1"/>
    <col min="13580" max="13823" width="9.140625" style="540"/>
    <col min="13824" max="13824" width="6.5703125" style="540" customWidth="1"/>
    <col min="13825" max="13825" width="14.85546875" style="540" customWidth="1"/>
    <col min="13826" max="13826" width="8.5703125" style="540" customWidth="1"/>
    <col min="13827" max="13827" width="23.28515625" style="540" customWidth="1"/>
    <col min="13828" max="13828" width="16.5703125" style="540" customWidth="1"/>
    <col min="13829" max="13829" width="25.140625" style="540" customWidth="1"/>
    <col min="13830" max="13830" width="19.140625" style="540" customWidth="1"/>
    <col min="13831" max="13831" width="17.85546875" style="540" customWidth="1"/>
    <col min="13832" max="13832" width="15.140625" style="540" customWidth="1"/>
    <col min="13833" max="13833" width="1.42578125" style="540" customWidth="1"/>
    <col min="13834" max="13834" width="11.5703125" style="540" customWidth="1"/>
    <col min="13835" max="13835" width="10.28515625" style="540" customWidth="1"/>
    <col min="13836" max="14079" width="9.140625" style="540"/>
    <col min="14080" max="14080" width="6.5703125" style="540" customWidth="1"/>
    <col min="14081" max="14081" width="14.85546875" style="540" customWidth="1"/>
    <col min="14082" max="14082" width="8.5703125" style="540" customWidth="1"/>
    <col min="14083" max="14083" width="23.28515625" style="540" customWidth="1"/>
    <col min="14084" max="14084" width="16.5703125" style="540" customWidth="1"/>
    <col min="14085" max="14085" width="25.140625" style="540" customWidth="1"/>
    <col min="14086" max="14086" width="19.140625" style="540" customWidth="1"/>
    <col min="14087" max="14087" width="17.85546875" style="540" customWidth="1"/>
    <col min="14088" max="14088" width="15.140625" style="540" customWidth="1"/>
    <col min="14089" max="14089" width="1.42578125" style="540" customWidth="1"/>
    <col min="14090" max="14090" width="11.5703125" style="540" customWidth="1"/>
    <col min="14091" max="14091" width="10.28515625" style="540" customWidth="1"/>
    <col min="14092" max="14335" width="9.140625" style="540"/>
    <col min="14336" max="14336" width="6.5703125" style="540" customWidth="1"/>
    <col min="14337" max="14337" width="14.85546875" style="540" customWidth="1"/>
    <col min="14338" max="14338" width="8.5703125" style="540" customWidth="1"/>
    <col min="14339" max="14339" width="23.28515625" style="540" customWidth="1"/>
    <col min="14340" max="14340" width="16.5703125" style="540" customWidth="1"/>
    <col min="14341" max="14341" width="25.140625" style="540" customWidth="1"/>
    <col min="14342" max="14342" width="19.140625" style="540" customWidth="1"/>
    <col min="14343" max="14343" width="17.85546875" style="540" customWidth="1"/>
    <col min="14344" max="14344" width="15.140625" style="540" customWidth="1"/>
    <col min="14345" max="14345" width="1.42578125" style="540" customWidth="1"/>
    <col min="14346" max="14346" width="11.5703125" style="540" customWidth="1"/>
    <col min="14347" max="14347" width="10.28515625" style="540" customWidth="1"/>
    <col min="14348" max="14591" width="9.140625" style="540"/>
    <col min="14592" max="14592" width="6.5703125" style="540" customWidth="1"/>
    <col min="14593" max="14593" width="14.85546875" style="540" customWidth="1"/>
    <col min="14594" max="14594" width="8.5703125" style="540" customWidth="1"/>
    <col min="14595" max="14595" width="23.28515625" style="540" customWidth="1"/>
    <col min="14596" max="14596" width="16.5703125" style="540" customWidth="1"/>
    <col min="14597" max="14597" width="25.140625" style="540" customWidth="1"/>
    <col min="14598" max="14598" width="19.140625" style="540" customWidth="1"/>
    <col min="14599" max="14599" width="17.85546875" style="540" customWidth="1"/>
    <col min="14600" max="14600" width="15.140625" style="540" customWidth="1"/>
    <col min="14601" max="14601" width="1.42578125" style="540" customWidth="1"/>
    <col min="14602" max="14602" width="11.5703125" style="540" customWidth="1"/>
    <col min="14603" max="14603" width="10.28515625" style="540" customWidth="1"/>
    <col min="14604" max="14847" width="9.140625" style="540"/>
    <col min="14848" max="14848" width="6.5703125" style="540" customWidth="1"/>
    <col min="14849" max="14849" width="14.85546875" style="540" customWidth="1"/>
    <col min="14850" max="14850" width="8.5703125" style="540" customWidth="1"/>
    <col min="14851" max="14851" width="23.28515625" style="540" customWidth="1"/>
    <col min="14852" max="14852" width="16.5703125" style="540" customWidth="1"/>
    <col min="14853" max="14853" width="25.140625" style="540" customWidth="1"/>
    <col min="14854" max="14854" width="19.140625" style="540" customWidth="1"/>
    <col min="14855" max="14855" width="17.85546875" style="540" customWidth="1"/>
    <col min="14856" max="14856" width="15.140625" style="540" customWidth="1"/>
    <col min="14857" max="14857" width="1.42578125" style="540" customWidth="1"/>
    <col min="14858" max="14858" width="11.5703125" style="540" customWidth="1"/>
    <col min="14859" max="14859" width="10.28515625" style="540" customWidth="1"/>
    <col min="14860" max="15103" width="9.140625" style="540"/>
    <col min="15104" max="15104" width="6.5703125" style="540" customWidth="1"/>
    <col min="15105" max="15105" width="14.85546875" style="540" customWidth="1"/>
    <col min="15106" max="15106" width="8.5703125" style="540" customWidth="1"/>
    <col min="15107" max="15107" width="23.28515625" style="540" customWidth="1"/>
    <col min="15108" max="15108" width="16.5703125" style="540" customWidth="1"/>
    <col min="15109" max="15109" width="25.140625" style="540" customWidth="1"/>
    <col min="15110" max="15110" width="19.140625" style="540" customWidth="1"/>
    <col min="15111" max="15111" width="17.85546875" style="540" customWidth="1"/>
    <col min="15112" max="15112" width="15.140625" style="540" customWidth="1"/>
    <col min="15113" max="15113" width="1.42578125" style="540" customWidth="1"/>
    <col min="15114" max="15114" width="11.5703125" style="540" customWidth="1"/>
    <col min="15115" max="15115" width="10.28515625" style="540" customWidth="1"/>
    <col min="15116" max="15359" width="9.140625" style="540"/>
    <col min="15360" max="15360" width="6.5703125" style="540" customWidth="1"/>
    <col min="15361" max="15361" width="14.85546875" style="540" customWidth="1"/>
    <col min="15362" max="15362" width="8.5703125" style="540" customWidth="1"/>
    <col min="15363" max="15363" width="23.28515625" style="540" customWidth="1"/>
    <col min="15364" max="15364" width="16.5703125" style="540" customWidth="1"/>
    <col min="15365" max="15365" width="25.140625" style="540" customWidth="1"/>
    <col min="15366" max="15366" width="19.140625" style="540" customWidth="1"/>
    <col min="15367" max="15367" width="17.85546875" style="540" customWidth="1"/>
    <col min="15368" max="15368" width="15.140625" style="540" customWidth="1"/>
    <col min="15369" max="15369" width="1.42578125" style="540" customWidth="1"/>
    <col min="15370" max="15370" width="11.5703125" style="540" customWidth="1"/>
    <col min="15371" max="15371" width="10.28515625" style="540" customWidth="1"/>
    <col min="15372" max="15615" width="9.140625" style="540"/>
    <col min="15616" max="15616" width="6.5703125" style="540" customWidth="1"/>
    <col min="15617" max="15617" width="14.85546875" style="540" customWidth="1"/>
    <col min="15618" max="15618" width="8.5703125" style="540" customWidth="1"/>
    <col min="15619" max="15619" width="23.28515625" style="540" customWidth="1"/>
    <col min="15620" max="15620" width="16.5703125" style="540" customWidth="1"/>
    <col min="15621" max="15621" width="25.140625" style="540" customWidth="1"/>
    <col min="15622" max="15622" width="19.140625" style="540" customWidth="1"/>
    <col min="15623" max="15623" width="17.85546875" style="540" customWidth="1"/>
    <col min="15624" max="15624" width="15.140625" style="540" customWidth="1"/>
    <col min="15625" max="15625" width="1.42578125" style="540" customWidth="1"/>
    <col min="15626" max="15626" width="11.5703125" style="540" customWidth="1"/>
    <col min="15627" max="15627" width="10.28515625" style="540" customWidth="1"/>
    <col min="15628" max="15871" width="9.140625" style="540"/>
    <col min="15872" max="15872" width="6.5703125" style="540" customWidth="1"/>
    <col min="15873" max="15873" width="14.85546875" style="540" customWidth="1"/>
    <col min="15874" max="15874" width="8.5703125" style="540" customWidth="1"/>
    <col min="15875" max="15875" width="23.28515625" style="540" customWidth="1"/>
    <col min="15876" max="15876" width="16.5703125" style="540" customWidth="1"/>
    <col min="15877" max="15877" width="25.140625" style="540" customWidth="1"/>
    <col min="15878" max="15878" width="19.140625" style="540" customWidth="1"/>
    <col min="15879" max="15879" width="17.85546875" style="540" customWidth="1"/>
    <col min="15880" max="15880" width="15.140625" style="540" customWidth="1"/>
    <col min="15881" max="15881" width="1.42578125" style="540" customWidth="1"/>
    <col min="15882" max="15882" width="11.5703125" style="540" customWidth="1"/>
    <col min="15883" max="15883" width="10.28515625" style="540" customWidth="1"/>
    <col min="15884" max="16127" width="9.140625" style="540"/>
    <col min="16128" max="16128" width="6.5703125" style="540" customWidth="1"/>
    <col min="16129" max="16129" width="14.85546875" style="540" customWidth="1"/>
    <col min="16130" max="16130" width="8.5703125" style="540" customWidth="1"/>
    <col min="16131" max="16131" width="23.28515625" style="540" customWidth="1"/>
    <col min="16132" max="16132" width="16.5703125" style="540" customWidth="1"/>
    <col min="16133" max="16133" width="25.140625" style="540" customWidth="1"/>
    <col min="16134" max="16134" width="19.140625" style="540" customWidth="1"/>
    <col min="16135" max="16135" width="17.85546875" style="540" customWidth="1"/>
    <col min="16136" max="16136" width="15.140625" style="540" customWidth="1"/>
    <col min="16137" max="16137" width="1.42578125" style="540" customWidth="1"/>
    <col min="16138" max="16138" width="11.5703125" style="540" customWidth="1"/>
    <col min="16139" max="16139" width="10.28515625" style="540" customWidth="1"/>
    <col min="16140" max="16384" width="9.140625" style="540"/>
  </cols>
  <sheetData>
    <row r="1" spans="1:12">
      <c r="A1" s="539" t="s">
        <v>1186</v>
      </c>
    </row>
    <row r="2" spans="1:12" s="543" customFormat="1" ht="24" customHeight="1" outlineLevel="1">
      <c r="A2" s="660" t="s">
        <v>1394</v>
      </c>
      <c r="B2" s="665"/>
      <c r="C2" s="544"/>
      <c r="D2" s="545"/>
      <c r="E2" s="546"/>
      <c r="G2" s="547"/>
      <c r="H2" s="751" t="s">
        <v>1187</v>
      </c>
      <c r="J2" s="547" t="s">
        <v>1188</v>
      </c>
      <c r="K2" s="803"/>
    </row>
    <row r="3" spans="1:12" s="543" customFormat="1" ht="24" customHeight="1" outlineLevel="1">
      <c r="A3" s="3470" t="e">
        <f>CONCATENATE("Tên khách hàng: ",#REF!)</f>
        <v>#REF!</v>
      </c>
      <c r="B3" s="3470"/>
      <c r="C3" s="3470"/>
      <c r="D3" s="3470"/>
      <c r="G3" s="547"/>
      <c r="H3" s="752" t="s">
        <v>1189</v>
      </c>
      <c r="I3" s="3471" t="s">
        <v>1190</v>
      </c>
      <c r="J3" s="3472"/>
      <c r="K3" s="803"/>
      <c r="L3" s="548" t="s">
        <v>1191</v>
      </c>
    </row>
    <row r="4" spans="1:12" s="543" customFormat="1" ht="24" customHeight="1" outlineLevel="1">
      <c r="A4" s="542" t="e">
        <f>CONCATENATE("Ngày khóa sổ: ",#REF!)</f>
        <v>#REF!</v>
      </c>
      <c r="B4" s="665"/>
      <c r="F4" s="549" t="s">
        <v>1192</v>
      </c>
      <c r="G4" s="549"/>
      <c r="H4" s="752"/>
      <c r="I4" s="3471"/>
      <c r="J4" s="3472"/>
      <c r="K4" s="803"/>
    </row>
    <row r="5" spans="1:12" s="543" customFormat="1" ht="24" customHeight="1" outlineLevel="1">
      <c r="A5" s="542" t="s">
        <v>1193</v>
      </c>
      <c r="B5" s="665"/>
      <c r="F5" s="549" t="s">
        <v>1194</v>
      </c>
      <c r="G5" s="549"/>
      <c r="H5" s="752"/>
      <c r="I5" s="3471"/>
      <c r="J5" s="3472"/>
      <c r="K5" s="803"/>
    </row>
    <row r="6" spans="1:12" s="543" customFormat="1" ht="24" customHeight="1" outlineLevel="1">
      <c r="B6" s="3469" t="s">
        <v>1195</v>
      </c>
      <c r="C6" s="3469"/>
      <c r="D6" s="3469"/>
      <c r="F6" s="549" t="s">
        <v>1196</v>
      </c>
      <c r="G6" s="549"/>
      <c r="H6" s="752"/>
      <c r="I6" s="3471"/>
      <c r="J6" s="3472"/>
      <c r="K6" s="803"/>
    </row>
    <row r="7" spans="1:12" s="543" customFormat="1" ht="24" customHeight="1" outlineLevel="1">
      <c r="A7" s="550"/>
      <c r="B7" s="666"/>
      <c r="C7" s="550"/>
      <c r="D7" s="550"/>
      <c r="E7" s="550"/>
      <c r="F7" s="659"/>
      <c r="G7" s="659"/>
      <c r="H7" s="753"/>
      <c r="I7" s="3471"/>
      <c r="J7" s="3471"/>
      <c r="K7" s="804" t="s">
        <v>1197</v>
      </c>
    </row>
    <row r="8" spans="1:12" s="554" customFormat="1" outlineLevel="1">
      <c r="A8" s="552"/>
      <c r="B8" s="667"/>
      <c r="G8" s="555"/>
      <c r="H8" s="754"/>
      <c r="I8" s="556"/>
      <c r="K8" s="805"/>
    </row>
    <row r="9" spans="1:12" ht="15.75" customHeight="1" outlineLevel="1">
      <c r="A9" s="560" t="s">
        <v>1198</v>
      </c>
      <c r="B9" s="560" t="s">
        <v>1199</v>
      </c>
      <c r="C9" s="561" t="e">
        <f>#REF!</f>
        <v>#REF!</v>
      </c>
      <c r="D9" s="561" t="s">
        <v>1200</v>
      </c>
      <c r="E9" s="561" t="e">
        <f>#REF!</f>
        <v>#REF!</v>
      </c>
      <c r="F9" s="561" t="e">
        <f>#REF!</f>
        <v>#REF!</v>
      </c>
      <c r="G9" s="562" t="s">
        <v>511</v>
      </c>
      <c r="H9" s="755"/>
      <c r="I9" s="563"/>
      <c r="J9" s="564"/>
    </row>
    <row r="10" spans="1:12" s="569" customFormat="1" ht="34.5" customHeight="1" outlineLevel="1">
      <c r="A10" s="565"/>
      <c r="B10" s="565"/>
      <c r="C10" s="567" t="s">
        <v>1201</v>
      </c>
      <c r="D10" s="566"/>
      <c r="E10" s="567" t="s">
        <v>1202</v>
      </c>
      <c r="F10" s="567" t="s">
        <v>1202</v>
      </c>
      <c r="G10" s="568" t="s">
        <v>990</v>
      </c>
      <c r="H10" s="756" t="s">
        <v>376</v>
      </c>
      <c r="I10" s="3473" t="s">
        <v>540</v>
      </c>
      <c r="J10" s="3474"/>
      <c r="K10" s="806"/>
    </row>
    <row r="11" spans="1:12" s="689" customFormat="1" ht="31.5" customHeight="1" outlineLevel="1">
      <c r="A11" s="684">
        <v>111</v>
      </c>
      <c r="B11" s="699" t="s">
        <v>1203</v>
      </c>
      <c r="C11" s="687" t="e">
        <f>SUBTOTAL(9,C12:C14)</f>
        <v>#NAME?</v>
      </c>
      <c r="D11" s="687" t="e">
        <f>SUBTOTAL(9,D12:D14)</f>
        <v>#NAME?</v>
      </c>
      <c r="E11" s="687" t="e">
        <f>SUBTOTAL(9,E12:E14)</f>
        <v>#NAME?</v>
      </c>
      <c r="F11" s="687" t="e">
        <f>SUBTOTAL(9,F12:F14)</f>
        <v>#NAME?</v>
      </c>
      <c r="G11" s="687" t="e">
        <f>IF(E11-F11=0,"-",E11-F11)</f>
        <v>#NAME?</v>
      </c>
      <c r="H11" s="757" t="e">
        <f>IF(OR(G11="-",F11=0),"-",G11/F11)</f>
        <v>#NAME?</v>
      </c>
      <c r="I11" s="3475"/>
      <c r="J11" s="3475"/>
      <c r="K11" s="688"/>
    </row>
    <row r="12" spans="1:12" s="693" customFormat="1" ht="31.5" customHeight="1" outlineLevel="1">
      <c r="A12" s="685">
        <v>1111</v>
      </c>
      <c r="B12" s="700" t="s">
        <v>1204</v>
      </c>
      <c r="C12" s="690" t="e">
        <f>VLOOKUP(K12,DULIEU,3,0)</f>
        <v>#NAME?</v>
      </c>
      <c r="D12" s="691" t="e">
        <f>VLOOKUP(K12,DULIEU,4,0)-VLOOKUP(K12,DULIEU,5,0)</f>
        <v>#NAME?</v>
      </c>
      <c r="E12" s="691" t="e">
        <f>C12+D12</f>
        <v>#NAME?</v>
      </c>
      <c r="F12" s="744" t="e">
        <f>VLOOKUP(K12,DULIEU,10,0)</f>
        <v>#NAME?</v>
      </c>
      <c r="G12" s="692" t="e">
        <f>IF(E12-F12=0,"-",E12-F12)</f>
        <v>#NAME?</v>
      </c>
      <c r="H12" s="758" t="e">
        <f>IF(OR(G12="-",F12=0),"-",G12/F12)</f>
        <v>#NAME?</v>
      </c>
      <c r="I12" s="3467"/>
      <c r="J12" s="3467"/>
      <c r="K12" s="683">
        <v>1111</v>
      </c>
    </row>
    <row r="13" spans="1:12" s="693" customFormat="1" ht="31.5" customHeight="1" outlineLevel="1">
      <c r="A13" s="686">
        <v>1112</v>
      </c>
      <c r="B13" s="603" t="s">
        <v>1205</v>
      </c>
      <c r="C13" s="690" t="e">
        <f>VLOOKUP(K13,DULIEU,3,0)</f>
        <v>#NAME?</v>
      </c>
      <c r="D13" s="691" t="e">
        <f>VLOOKUP(K13,DULIEU,4,0)-VLOOKUP(K13,DULIEU,5,0)</f>
        <v>#NAME?</v>
      </c>
      <c r="E13" s="691" t="e">
        <f t="shared" ref="E13:E14" si="0">C13+D13</f>
        <v>#NAME?</v>
      </c>
      <c r="F13" s="744" t="e">
        <f>VLOOKUP(K13,DULIEU,10,0)</f>
        <v>#NAME?</v>
      </c>
      <c r="G13" s="692" t="e">
        <f>IF(E13-F13=0,"-",E13-F13)</f>
        <v>#NAME?</v>
      </c>
      <c r="H13" s="758" t="e">
        <f t="shared" ref="H13:H14" si="1">IF(OR(G13="-",F13=0),"-",G13/F13)</f>
        <v>#NAME?</v>
      </c>
      <c r="I13" s="3467"/>
      <c r="J13" s="3467"/>
      <c r="K13" s="694">
        <v>1112</v>
      </c>
    </row>
    <row r="14" spans="1:12" s="693" customFormat="1" ht="36" customHeight="1" outlineLevel="1">
      <c r="A14" s="685">
        <v>1113</v>
      </c>
      <c r="B14" s="700" t="s">
        <v>1206</v>
      </c>
      <c r="C14" s="690" t="e">
        <f>VLOOKUP(K14,DULIEU,3,0)</f>
        <v>#NAME?</v>
      </c>
      <c r="D14" s="691" t="e">
        <f>VLOOKUP(K14,DULIEU,4,0)-VLOOKUP(K14,DULIEU,5,0)</f>
        <v>#NAME?</v>
      </c>
      <c r="E14" s="691" t="e">
        <f t="shared" si="0"/>
        <v>#NAME?</v>
      </c>
      <c r="F14" s="744" t="e">
        <f>VLOOKUP(K14,DULIEU,10,0)</f>
        <v>#NAME?</v>
      </c>
      <c r="G14" s="692" t="e">
        <f>IF(E14-F14=0,"-",E14-F14)</f>
        <v>#NAME?</v>
      </c>
      <c r="H14" s="758" t="e">
        <f t="shared" si="1"/>
        <v>#NAME?</v>
      </c>
      <c r="I14" s="3467"/>
      <c r="J14" s="3467"/>
      <c r="K14" s="683">
        <v>1113</v>
      </c>
    </row>
    <row r="15" spans="1:12" s="693" customFormat="1" ht="9.9499999999999993" customHeight="1" outlineLevel="1">
      <c r="A15" s="685"/>
      <c r="B15" s="700"/>
      <c r="C15" s="690"/>
      <c r="D15" s="691"/>
      <c r="E15" s="691"/>
      <c r="F15" s="690"/>
      <c r="G15" s="695"/>
      <c r="H15" s="758"/>
      <c r="I15" s="3467"/>
      <c r="J15" s="3467"/>
      <c r="K15" s="696"/>
    </row>
    <row r="16" spans="1:12" s="693" customFormat="1" ht="31.5" customHeight="1" outlineLevel="1">
      <c r="A16" s="684">
        <v>112</v>
      </c>
      <c r="B16" s="602" t="s">
        <v>507</v>
      </c>
      <c r="C16" s="687" t="e">
        <f>SUBTOTAL(9,C17:C19)</f>
        <v>#NAME?</v>
      </c>
      <c r="D16" s="687" t="e">
        <f>SUBTOTAL(9,D17:D19)</f>
        <v>#NAME?</v>
      </c>
      <c r="E16" s="687" t="e">
        <f>SUBTOTAL(9,E17:E19)</f>
        <v>#NAME?</v>
      </c>
      <c r="F16" s="687" t="e">
        <f>SUBTOTAL(9,F17:F19)</f>
        <v>#NAME?</v>
      </c>
      <c r="G16" s="687" t="e">
        <f>IF(E16-F16=0,"-",E16-F16)</f>
        <v>#NAME?</v>
      </c>
      <c r="H16" s="757" t="e">
        <f>IF(OR(G16="-",F16=0),"-",G16/F16)</f>
        <v>#NAME?</v>
      </c>
      <c r="I16" s="3467"/>
      <c r="J16" s="3467"/>
      <c r="K16" s="696"/>
    </row>
    <row r="17" spans="1:11" s="693" customFormat="1" ht="31.5" customHeight="1" outlineLevel="1">
      <c r="A17" s="685">
        <v>1121</v>
      </c>
      <c r="B17" s="700" t="s">
        <v>1207</v>
      </c>
      <c r="C17" s="690" t="e">
        <f>VLOOKUP(K17,DULIEU,3,0)</f>
        <v>#NAME?</v>
      </c>
      <c r="D17" s="691" t="e">
        <f>VLOOKUP(K17,DULIEU,4,0)-VLOOKUP(K17,DULIEU,5,0)</f>
        <v>#NAME?</v>
      </c>
      <c r="E17" s="691" t="e">
        <f t="shared" ref="E17:E19" si="2">C17+D17</f>
        <v>#NAME?</v>
      </c>
      <c r="F17" s="744" t="e">
        <f>VLOOKUP(K17,DULIEU,10,0)</f>
        <v>#NAME?</v>
      </c>
      <c r="G17" s="692" t="e">
        <f>IF(E17-F17=0,"-",E17-F17)</f>
        <v>#NAME?</v>
      </c>
      <c r="H17" s="758" t="e">
        <f t="shared" ref="H17:H19" si="3">IF(OR(G17="-",F17=0),"-",G17/F17)</f>
        <v>#NAME?</v>
      </c>
      <c r="I17" s="3467"/>
      <c r="J17" s="3467"/>
      <c r="K17" s="683">
        <v>1121</v>
      </c>
    </row>
    <row r="18" spans="1:11" s="693" customFormat="1" ht="33.75" customHeight="1" outlineLevel="1">
      <c r="A18" s="685">
        <v>1122</v>
      </c>
      <c r="B18" s="700" t="s">
        <v>1208</v>
      </c>
      <c r="C18" s="690" t="e">
        <f>VLOOKUP(K18,DULIEU,3,0)</f>
        <v>#NAME?</v>
      </c>
      <c r="D18" s="691" t="e">
        <f>VLOOKUP(K18,DULIEU,4,0)-VLOOKUP(K18,DULIEU,5,0)</f>
        <v>#NAME?</v>
      </c>
      <c r="E18" s="691" t="e">
        <f t="shared" si="2"/>
        <v>#NAME?</v>
      </c>
      <c r="F18" s="744" t="e">
        <f>VLOOKUP(K18,DULIEU,10,0)</f>
        <v>#NAME?</v>
      </c>
      <c r="G18" s="692" t="e">
        <f>IF(E18-F18=0,"-",E18-F18)</f>
        <v>#NAME?</v>
      </c>
      <c r="H18" s="758" t="e">
        <f t="shared" si="3"/>
        <v>#NAME?</v>
      </c>
      <c r="I18" s="3467"/>
      <c r="J18" s="3467"/>
      <c r="K18" s="683">
        <v>1122</v>
      </c>
    </row>
    <row r="19" spans="1:11" s="693" customFormat="1" ht="37.5" customHeight="1" outlineLevel="1">
      <c r="A19" s="685">
        <v>1123</v>
      </c>
      <c r="B19" s="700" t="s">
        <v>1206</v>
      </c>
      <c r="C19" s="690" t="e">
        <f>VLOOKUP(K19,DULIEU,3,0)</f>
        <v>#NAME?</v>
      </c>
      <c r="D19" s="691" t="e">
        <f>VLOOKUP(K19,DULIEU,4,0)-VLOOKUP(K19,DULIEU,5,0)</f>
        <v>#NAME?</v>
      </c>
      <c r="E19" s="691" t="e">
        <f t="shared" si="2"/>
        <v>#NAME?</v>
      </c>
      <c r="F19" s="744" t="e">
        <f>VLOOKUP(K19,DULIEU,10,0)</f>
        <v>#NAME?</v>
      </c>
      <c r="G19" s="692" t="e">
        <f>IF(E19-F19=0,"-",E19-F19)</f>
        <v>#NAME?</v>
      </c>
      <c r="H19" s="758" t="e">
        <f t="shared" si="3"/>
        <v>#NAME?</v>
      </c>
      <c r="I19" s="3467"/>
      <c r="J19" s="3467"/>
      <c r="K19" s="683">
        <v>1123</v>
      </c>
    </row>
    <row r="20" spans="1:11" s="693" customFormat="1" ht="9.9499999999999993" customHeight="1" outlineLevel="1">
      <c r="A20" s="685"/>
      <c r="B20" s="700"/>
      <c r="C20" s="690"/>
      <c r="D20" s="691"/>
      <c r="E20" s="691"/>
      <c r="F20" s="690"/>
      <c r="G20" s="695"/>
      <c r="H20" s="758"/>
      <c r="I20" s="3467"/>
      <c r="J20" s="3467"/>
      <c r="K20" s="696"/>
    </row>
    <row r="21" spans="1:11" s="698" customFormat="1" ht="31.5" customHeight="1" outlineLevel="1">
      <c r="A21" s="684">
        <v>113</v>
      </c>
      <c r="B21" s="602" t="s">
        <v>506</v>
      </c>
      <c r="C21" s="739" t="e">
        <f>VLOOKUP(K21,DULIEU,3,0)</f>
        <v>#NAME?</v>
      </c>
      <c r="D21" s="739" t="e">
        <f>VLOOKUP(K21,DULIEU,4,0)-VLOOKUP(K21,DULIEU,5,0)</f>
        <v>#NAME?</v>
      </c>
      <c r="E21" s="739" t="e">
        <f t="shared" ref="E21" si="4">C21+D21</f>
        <v>#NAME?</v>
      </c>
      <c r="F21" s="740" t="e">
        <f>VLOOKUP(K21,DULIEU,10,0)</f>
        <v>#NAME?</v>
      </c>
      <c r="G21" s="739" t="e">
        <f>IF(E21-F21=0,"-",E21-F21)</f>
        <v>#NAME?</v>
      </c>
      <c r="H21" s="759" t="e">
        <f>IF(OR(G21="-",F21=0),"-",G21/F21)</f>
        <v>#NAME?</v>
      </c>
      <c r="I21" s="602"/>
      <c r="J21" s="602"/>
      <c r="K21" s="697" t="s">
        <v>4</v>
      </c>
    </row>
    <row r="22" spans="1:11" ht="9.9499999999999993" customHeight="1" outlineLevel="1">
      <c r="A22" s="578"/>
      <c r="B22" s="603"/>
      <c r="C22" s="580"/>
      <c r="D22" s="581"/>
      <c r="E22" s="581"/>
      <c r="F22" s="580"/>
      <c r="G22" s="579"/>
      <c r="H22" s="749"/>
    </row>
    <row r="23" spans="1:11" s="557" customFormat="1" ht="16.5" outlineLevel="1" thickBot="1">
      <c r="A23" s="570"/>
      <c r="B23" s="668" t="s">
        <v>167</v>
      </c>
      <c r="C23" s="582" t="e">
        <f>SUBTOTAL(9,C11:C21)</f>
        <v>#NAME?</v>
      </c>
      <c r="D23" s="582" t="e">
        <f>SUBTOTAL(9,D11:D21)</f>
        <v>#NAME?</v>
      </c>
      <c r="E23" s="582" t="e">
        <f>SUBTOTAL(9,E11:E21)</f>
        <v>#NAME?</v>
      </c>
      <c r="F23" s="582" t="e">
        <f>SUBTOTAL(9,F11:F21)</f>
        <v>#NAME?</v>
      </c>
      <c r="G23" s="662" t="e">
        <f>IF(E23-F23=0,"-",E23-F23)</f>
        <v>#NAME?</v>
      </c>
      <c r="H23" s="760" t="e">
        <f>IF(OR(G23="-",F23=0),"-",G23/F23)</f>
        <v>#NAME?</v>
      </c>
      <c r="I23" s="583"/>
      <c r="J23" s="583"/>
      <c r="K23" s="791"/>
    </row>
    <row r="24" spans="1:11" ht="16.5" outlineLevel="1" thickTop="1">
      <c r="A24" s="584"/>
      <c r="B24" s="669"/>
      <c r="C24" s="575" t="s">
        <v>1312</v>
      </c>
      <c r="D24" s="585" t="s">
        <v>1211</v>
      </c>
      <c r="E24" s="585" t="s">
        <v>1212</v>
      </c>
      <c r="F24" s="586" t="s">
        <v>1213</v>
      </c>
      <c r="G24" s="579" t="s">
        <v>1209</v>
      </c>
      <c r="H24" s="749"/>
    </row>
    <row r="25" spans="1:11" outlineLevel="1">
      <c r="A25" s="584"/>
      <c r="B25" s="670"/>
      <c r="C25" s="575"/>
      <c r="D25" s="581"/>
      <c r="E25" s="581"/>
      <c r="F25" s="581"/>
      <c r="G25" s="579"/>
      <c r="H25" s="749"/>
    </row>
    <row r="26" spans="1:11" ht="23.1" customHeight="1" outlineLevel="1">
      <c r="A26" s="584"/>
      <c r="B26" s="670"/>
      <c r="C26" s="575"/>
      <c r="D26" s="581"/>
      <c r="E26" s="581"/>
      <c r="F26" s="581"/>
      <c r="G26" s="579"/>
      <c r="H26" s="749"/>
    </row>
    <row r="28" spans="1:11">
      <c r="A28" s="539" t="s">
        <v>1220</v>
      </c>
    </row>
    <row r="29" spans="1:11" ht="15.75" customHeight="1" outlineLevel="1">
      <c r="A29" s="542" t="str">
        <f>A2</f>
        <v>CÔNG TY TNHH KIỂM TOÁN ASC</v>
      </c>
      <c r="B29" s="665"/>
      <c r="C29" s="544"/>
      <c r="D29" s="545"/>
      <c r="E29" s="546"/>
      <c r="F29" s="543"/>
      <c r="G29" s="547"/>
      <c r="H29" s="751" t="s">
        <v>1221</v>
      </c>
      <c r="I29" s="587"/>
      <c r="J29" s="547" t="s">
        <v>1188</v>
      </c>
    </row>
    <row r="30" spans="1:11" outlineLevel="1">
      <c r="A30" s="542" t="e">
        <f>A3</f>
        <v>#REF!</v>
      </c>
      <c r="B30" s="665"/>
      <c r="C30" s="543"/>
      <c r="D30" s="543"/>
      <c r="E30" s="543"/>
      <c r="F30" s="543"/>
      <c r="G30" s="547"/>
      <c r="H30" s="752" t="s">
        <v>1189</v>
      </c>
      <c r="I30" s="3457" t="s">
        <v>1190</v>
      </c>
      <c r="J30" s="3458"/>
    </row>
    <row r="31" spans="1:11" outlineLevel="1">
      <c r="A31" s="542" t="e">
        <f>A4</f>
        <v>#REF!</v>
      </c>
      <c r="B31" s="665"/>
      <c r="C31" s="543"/>
      <c r="D31" s="543"/>
      <c r="E31" s="543"/>
      <c r="F31" s="588" t="s">
        <v>1192</v>
      </c>
      <c r="G31" s="588"/>
      <c r="H31" s="761"/>
      <c r="I31" s="3457"/>
      <c r="J31" s="3458"/>
    </row>
    <row r="32" spans="1:11" outlineLevel="1">
      <c r="A32" s="542" t="s">
        <v>1222</v>
      </c>
      <c r="B32" s="665"/>
      <c r="C32" s="543"/>
      <c r="D32" s="543"/>
      <c r="E32" s="543"/>
      <c r="F32" s="588" t="s">
        <v>1194</v>
      </c>
      <c r="G32" s="588"/>
      <c r="H32" s="762"/>
      <c r="I32" s="3457"/>
      <c r="J32" s="3458"/>
    </row>
    <row r="33" spans="1:12" ht="16.5" customHeight="1" outlineLevel="1">
      <c r="A33" s="543"/>
      <c r="B33" s="3469" t="s">
        <v>1223</v>
      </c>
      <c r="C33" s="3469"/>
      <c r="D33" s="3469"/>
      <c r="E33" s="543"/>
      <c r="F33" s="588" t="s">
        <v>1196</v>
      </c>
      <c r="G33" s="588"/>
      <c r="H33" s="762"/>
      <c r="I33" s="3457"/>
      <c r="J33" s="3458"/>
    </row>
    <row r="34" spans="1:12" outlineLevel="1">
      <c r="A34" s="550"/>
      <c r="B34" s="666"/>
      <c r="C34" s="550"/>
      <c r="D34" s="550"/>
      <c r="E34" s="550"/>
      <c r="F34" s="663"/>
      <c r="G34" s="663"/>
      <c r="H34" s="763"/>
      <c r="I34" s="3468"/>
      <c r="J34" s="3468"/>
      <c r="K34" s="806"/>
    </row>
    <row r="35" spans="1:12" outlineLevel="1">
      <c r="A35" s="590"/>
      <c r="B35" s="671"/>
      <c r="C35" s="590"/>
      <c r="D35" s="590"/>
      <c r="E35" s="590"/>
      <c r="F35" s="591"/>
      <c r="G35" s="592"/>
      <c r="H35" s="764"/>
      <c r="I35" s="593"/>
      <c r="J35" s="593"/>
    </row>
    <row r="36" spans="1:12" outlineLevel="1">
      <c r="A36" s="557"/>
      <c r="F36" s="558"/>
      <c r="G36" s="594"/>
      <c r="H36" s="765"/>
      <c r="I36" s="595"/>
    </row>
    <row r="37" spans="1:12" ht="15.75" customHeight="1" outlineLevel="1">
      <c r="C37" s="561" t="e">
        <f>C9</f>
        <v>#REF!</v>
      </c>
      <c r="D37" s="561" t="s">
        <v>1200</v>
      </c>
      <c r="E37" s="561" t="e">
        <f>$C$9</f>
        <v>#REF!</v>
      </c>
      <c r="F37" s="561" t="e">
        <f>F9</f>
        <v>#REF!</v>
      </c>
      <c r="G37" s="597" t="s">
        <v>511</v>
      </c>
      <c r="H37" s="766"/>
      <c r="I37" s="597"/>
    </row>
    <row r="38" spans="1:12" outlineLevel="1">
      <c r="A38" s="598" t="s">
        <v>1198</v>
      </c>
      <c r="B38" s="672" t="s">
        <v>1199</v>
      </c>
      <c r="C38" s="567" t="s">
        <v>1201</v>
      </c>
      <c r="D38" s="566"/>
      <c r="E38" s="567" t="s">
        <v>1202</v>
      </c>
      <c r="F38" s="567" t="s">
        <v>1202</v>
      </c>
      <c r="G38" s="599" t="s">
        <v>990</v>
      </c>
      <c r="H38" s="767" t="s">
        <v>376</v>
      </c>
      <c r="J38" s="600" t="s">
        <v>540</v>
      </c>
      <c r="K38" s="802" t="s">
        <v>1314</v>
      </c>
    </row>
    <row r="39" spans="1:12" ht="39" customHeight="1" outlineLevel="1">
      <c r="A39" s="706"/>
      <c r="B39" s="701" t="s">
        <v>1313</v>
      </c>
      <c r="C39" s="714" t="e">
        <f>SUBTOTAL(9,C40:C42)</f>
        <v>#NAME?</v>
      </c>
      <c r="D39" s="714" t="e">
        <f>SUBTOTAL(9,D40:D42)</f>
        <v>#NAME?</v>
      </c>
      <c r="E39" s="714" t="e">
        <f t="shared" ref="E39:F39" si="5">SUBTOTAL(9,E40:E42)</f>
        <v>#NAME?</v>
      </c>
      <c r="F39" s="714" t="e">
        <f t="shared" si="5"/>
        <v>#NAME?</v>
      </c>
      <c r="G39" s="715" t="e">
        <f t="shared" ref="G39:G52" si="6">IF(E39-F39=0,"-",E39-F39)</f>
        <v>#NAME?</v>
      </c>
      <c r="H39" s="768" t="e">
        <f>IF(OR(G39="-",F39=0),"-",G39/F39)</f>
        <v>#NAME?</v>
      </c>
      <c r="I39" s="716"/>
      <c r="J39" s="717"/>
      <c r="K39" s="713"/>
      <c r="L39" s="717">
        <v>1</v>
      </c>
    </row>
    <row r="40" spans="1:12" outlineLevel="1">
      <c r="A40" s="700">
        <v>1211</v>
      </c>
      <c r="B40" s="702" t="e">
        <f>VLOOKUP($K40,DULIEU,2,0)</f>
        <v>#NAME?</v>
      </c>
      <c r="C40" s="718" t="e">
        <f>VLOOKUP($K$40,DULIEU,3,0)</f>
        <v>#NAME?</v>
      </c>
      <c r="D40" s="719" t="e">
        <f>VLOOKUP(K40,DULIEU,4,0)-VLOOKUP(K40,DULIEU,5,0)</f>
        <v>#NAME?</v>
      </c>
      <c r="E40" s="719" t="e">
        <f t="shared" ref="E40:E42" si="7">C40+D40</f>
        <v>#NAME?</v>
      </c>
      <c r="F40" s="744" t="e">
        <f>VLOOKUP(K40,DULIEU,10,0)</f>
        <v>#NAME?</v>
      </c>
      <c r="G40" s="732" t="e">
        <f t="shared" si="6"/>
        <v>#NAME?</v>
      </c>
      <c r="H40" s="768" t="e">
        <f t="shared" ref="H40:H52" si="8">IF(OR(G40="-",F40=0),"-",G40/F40)</f>
        <v>#NAME?</v>
      </c>
      <c r="I40" s="720"/>
      <c r="J40" s="721"/>
      <c r="K40" s="712">
        <v>1211</v>
      </c>
      <c r="L40" s="721"/>
    </row>
    <row r="41" spans="1:12" outlineLevel="1">
      <c r="A41" s="700">
        <v>1212</v>
      </c>
      <c r="B41" s="702" t="e">
        <f>VLOOKUP($K41,DULIEU,2,0)</f>
        <v>#NAME?</v>
      </c>
      <c r="C41" s="718" t="e">
        <f>VLOOKUP(K41,DULIEU,3,0)</f>
        <v>#NAME?</v>
      </c>
      <c r="D41" s="719" t="e">
        <f>VLOOKUP(K41,DULIEU,4,0)-VLOOKUP(K41,DULIEU,5,0)</f>
        <v>#NAME?</v>
      </c>
      <c r="E41" s="719" t="e">
        <f t="shared" si="7"/>
        <v>#NAME?</v>
      </c>
      <c r="F41" s="744" t="e">
        <f>VLOOKUP(K41,DULIEU,10,0)</f>
        <v>#NAME?</v>
      </c>
      <c r="G41" s="732" t="e">
        <f t="shared" si="6"/>
        <v>#NAME?</v>
      </c>
      <c r="H41" s="768" t="e">
        <f t="shared" si="8"/>
        <v>#NAME?</v>
      </c>
      <c r="I41" s="720"/>
      <c r="J41" s="721"/>
      <c r="K41" s="712">
        <v>1212</v>
      </c>
      <c r="L41" s="721"/>
    </row>
    <row r="42" spans="1:12" ht="31.5" customHeight="1" outlineLevel="1">
      <c r="A42" s="700">
        <v>1218</v>
      </c>
      <c r="B42" s="702" t="e">
        <f>VLOOKUP($K42,DULIEU,2,0)</f>
        <v>#NAME?</v>
      </c>
      <c r="C42" s="718" t="e">
        <f>VLOOKUP(K42,DULIEU,3,0)</f>
        <v>#NAME?</v>
      </c>
      <c r="D42" s="719" t="e">
        <f>VLOOKUP(K42,DULIEU,4,0)-VLOOKUP(K42,DULIEU,5,0)</f>
        <v>#NAME?</v>
      </c>
      <c r="E42" s="719" t="e">
        <f t="shared" si="7"/>
        <v>#NAME?</v>
      </c>
      <c r="F42" s="744" t="e">
        <f>VLOOKUP(K42,DULIEU,10,0)</f>
        <v>#NAME?</v>
      </c>
      <c r="G42" s="732" t="e">
        <f t="shared" ref="G42" si="9">IF(E42-F42=0,"-",E42-F42)</f>
        <v>#NAME?</v>
      </c>
      <c r="H42" s="768" t="e">
        <f t="shared" ref="H42" si="10">IF(OR(G42="-",F42=0),"-",G42/F42)</f>
        <v>#NAME?</v>
      </c>
      <c r="I42" s="720"/>
      <c r="J42" s="721"/>
      <c r="K42" s="712">
        <v>1218</v>
      </c>
      <c r="L42" s="721"/>
    </row>
    <row r="43" spans="1:12" ht="51" customHeight="1" outlineLevel="1">
      <c r="A43" s="706"/>
      <c r="B43" s="703" t="s">
        <v>1318</v>
      </c>
      <c r="C43" s="722" t="e">
        <f>VLOOKUP(K43,DULIEU,3,0)</f>
        <v>#NAME?</v>
      </c>
      <c r="D43" s="723" t="e">
        <f>VLOOKUP(K43,DULIEU,4,0)-VLOOKUP(K43,DULIEU,5,0)</f>
        <v>#NAME?</v>
      </c>
      <c r="E43" s="723" t="e">
        <f t="shared" ref="E43" si="11">C43+D43</f>
        <v>#NAME?</v>
      </c>
      <c r="F43" s="789" t="e">
        <f>VLOOKUP(K43,DULIEU,10,0)</f>
        <v>#NAME?</v>
      </c>
      <c r="G43" s="715" t="e">
        <f t="shared" si="6"/>
        <v>#NAME?</v>
      </c>
      <c r="H43" s="768" t="e">
        <f t="shared" si="8"/>
        <v>#NAME?</v>
      </c>
      <c r="I43" s="716"/>
      <c r="J43" s="717"/>
      <c r="K43" s="713">
        <v>122</v>
      </c>
      <c r="L43" s="717">
        <v>1</v>
      </c>
    </row>
    <row r="44" spans="1:12" ht="33.75" customHeight="1" outlineLevel="1">
      <c r="A44" s="707"/>
      <c r="B44" s="704" t="s">
        <v>1315</v>
      </c>
      <c r="C44" s="722" t="e">
        <f>SUBTOTAL(9,C45:C48)</f>
        <v>#NAME?</v>
      </c>
      <c r="D44" s="722" t="e">
        <f>SUBTOTAL(9,D45:D48)</f>
        <v>#NAME?</v>
      </c>
      <c r="E44" s="722" t="e">
        <f t="shared" ref="E44:F44" si="12">SUBTOTAL(9,E45:E48)</f>
        <v>#NAME?</v>
      </c>
      <c r="F44" s="722" t="e">
        <f t="shared" si="12"/>
        <v>#NAME?</v>
      </c>
      <c r="G44" s="715" t="e">
        <f t="shared" si="6"/>
        <v>#NAME?</v>
      </c>
      <c r="H44" s="768" t="e">
        <f t="shared" si="8"/>
        <v>#NAME?</v>
      </c>
      <c r="I44" s="716"/>
      <c r="J44" s="717"/>
      <c r="K44" s="724"/>
      <c r="L44" s="717">
        <v>1</v>
      </c>
    </row>
    <row r="45" spans="1:12" s="637" customFormat="1" ht="32.25" customHeight="1" outlineLevel="1">
      <c r="A45" s="708">
        <v>1281</v>
      </c>
      <c r="B45" s="705" t="e">
        <f>VLOOKUP($K45,DULIEU,2,0)</f>
        <v>#NAME?</v>
      </c>
      <c r="C45" s="725" t="e">
        <f>VLOOKUP(K45,DULIEU,3,0)</f>
        <v>#NAME?</v>
      </c>
      <c r="D45" s="726" t="e">
        <f>VLOOKUP(K45,DULIEU,4,0)-VLOOKUP(K45,DULIEU,5,0)</f>
        <v>#NAME?</v>
      </c>
      <c r="E45" s="726" t="e">
        <f t="shared" ref="E45" si="13">C45+D45</f>
        <v>#NAME?</v>
      </c>
      <c r="F45" s="744" t="e">
        <f>VLOOKUP(K45,DULIEU,10,0)</f>
        <v>#NAME?</v>
      </c>
      <c r="G45" s="727" t="e">
        <f t="shared" si="6"/>
        <v>#NAME?</v>
      </c>
      <c r="H45" s="769" t="e">
        <f t="shared" si="8"/>
        <v>#NAME?</v>
      </c>
      <c r="I45" s="728"/>
      <c r="J45" s="729"/>
      <c r="K45" s="712">
        <v>1281</v>
      </c>
      <c r="L45" s="729"/>
    </row>
    <row r="46" spans="1:12" s="637" customFormat="1" outlineLevel="1">
      <c r="A46" s="709">
        <v>1282</v>
      </c>
      <c r="B46" s="705" t="e">
        <f>VLOOKUP($K46,DULIEU,2,0)</f>
        <v>#NAME?</v>
      </c>
      <c r="C46" s="725" t="e">
        <f>VLOOKUP(K46,DULIEU,3,0)</f>
        <v>#NAME?</v>
      </c>
      <c r="D46" s="726" t="e">
        <f>VLOOKUP(K46,DULIEU,4,0)-VLOOKUP(K46,DULIEU,5,0)</f>
        <v>#NAME?</v>
      </c>
      <c r="E46" s="726" t="e">
        <f t="shared" ref="E46:E48" si="14">C46+D46</f>
        <v>#NAME?</v>
      </c>
      <c r="F46" s="744" t="e">
        <f>VLOOKUP(K46,DULIEU,10,0)</f>
        <v>#NAME?</v>
      </c>
      <c r="G46" s="727" t="e">
        <f t="shared" si="6"/>
        <v>#NAME?</v>
      </c>
      <c r="H46" s="769" t="e">
        <f t="shared" si="8"/>
        <v>#NAME?</v>
      </c>
      <c r="I46" s="728"/>
      <c r="J46" s="729"/>
      <c r="K46" s="730">
        <v>1282</v>
      </c>
      <c r="L46" s="729"/>
    </row>
    <row r="47" spans="1:12" s="637" customFormat="1" outlineLevel="1">
      <c r="A47" s="709">
        <v>1283</v>
      </c>
      <c r="B47" s="705" t="e">
        <f>VLOOKUP($K47,DULIEU,2,0)</f>
        <v>#NAME?</v>
      </c>
      <c r="C47" s="725" t="e">
        <f>VLOOKUP(K47,DULIEU,3,0)</f>
        <v>#NAME?</v>
      </c>
      <c r="D47" s="726" t="e">
        <f>VLOOKUP(K47,DULIEU,4,0)-VLOOKUP(K47,DULIEU,5,0)</f>
        <v>#NAME?</v>
      </c>
      <c r="E47" s="726" t="e">
        <f t="shared" si="14"/>
        <v>#NAME?</v>
      </c>
      <c r="F47" s="744" t="e">
        <f>VLOOKUP(K47,DULIEU,10,0)</f>
        <v>#NAME?</v>
      </c>
      <c r="G47" s="727" t="e">
        <f t="shared" si="6"/>
        <v>#NAME?</v>
      </c>
      <c r="H47" s="769" t="e">
        <f t="shared" si="8"/>
        <v>#NAME?</v>
      </c>
      <c r="I47" s="728"/>
      <c r="J47" s="729"/>
      <c r="K47" s="731">
        <v>1283</v>
      </c>
      <c r="L47" s="729"/>
    </row>
    <row r="48" spans="1:12" s="637" customFormat="1" ht="63" customHeight="1" outlineLevel="1">
      <c r="A48" s="709">
        <v>1288</v>
      </c>
      <c r="B48" s="705" t="e">
        <f>VLOOKUP($K48,DULIEU,2,0)</f>
        <v>#NAME?</v>
      </c>
      <c r="C48" s="725" t="e">
        <f>VLOOKUP(K48,DULIEU,3,0)</f>
        <v>#NAME?</v>
      </c>
      <c r="D48" s="726" t="e">
        <f>VLOOKUP(K48,DULIEU,4,0)-VLOOKUP(K48,DULIEU,5,0)</f>
        <v>#NAME?</v>
      </c>
      <c r="E48" s="726" t="e">
        <f t="shared" si="14"/>
        <v>#NAME?</v>
      </c>
      <c r="F48" s="744" t="e">
        <f>VLOOKUP(K48,DULIEU,10,0)</f>
        <v>#NAME?</v>
      </c>
      <c r="G48" s="727" t="e">
        <f t="shared" si="6"/>
        <v>#NAME?</v>
      </c>
      <c r="H48" s="769" t="e">
        <f t="shared" si="8"/>
        <v>#NAME?</v>
      </c>
      <c r="I48" s="728"/>
      <c r="J48" s="729"/>
      <c r="K48" s="731">
        <v>1288</v>
      </c>
      <c r="L48" s="729"/>
    </row>
    <row r="49" spans="1:12" ht="36.75" customHeight="1" outlineLevel="1">
      <c r="A49" s="706"/>
      <c r="B49" s="703" t="s">
        <v>724</v>
      </c>
      <c r="C49" s="722" t="e">
        <f>VLOOKUP(K49,DULIEU,3,0)</f>
        <v>#NAME?</v>
      </c>
      <c r="D49" s="723" t="e">
        <f>VLOOKUP(K49,DULIEU,4,0)-VLOOKUP(K49,DULIEU,5,0)</f>
        <v>#NAME?</v>
      </c>
      <c r="E49" s="723" t="e">
        <f t="shared" ref="E49" si="15">C49+D49</f>
        <v>#NAME?</v>
      </c>
      <c r="F49" s="789" t="e">
        <f>VLOOKUP(K49,DULIEU,10,0)</f>
        <v>#NAME?</v>
      </c>
      <c r="G49" s="715" t="e">
        <f t="shared" si="6"/>
        <v>#NAME?</v>
      </c>
      <c r="H49" s="768" t="e">
        <f t="shared" si="8"/>
        <v>#NAME?</v>
      </c>
      <c r="I49" s="716"/>
      <c r="J49" s="717"/>
      <c r="K49" s="713">
        <v>251</v>
      </c>
      <c r="L49" s="717">
        <v>1</v>
      </c>
    </row>
    <row r="50" spans="1:12" ht="31.5" customHeight="1" outlineLevel="1">
      <c r="A50" s="706"/>
      <c r="B50" s="703" t="s">
        <v>1316</v>
      </c>
      <c r="C50" s="714" t="e">
        <f>SUBTOTAL(9,C51:C52)</f>
        <v>#NAME?</v>
      </c>
      <c r="D50" s="714" t="e">
        <f t="shared" ref="D50:F50" si="16">SUBTOTAL(9,D51:D52)</f>
        <v>#NAME?</v>
      </c>
      <c r="E50" s="714" t="e">
        <f t="shared" si="16"/>
        <v>#NAME?</v>
      </c>
      <c r="F50" s="714" t="e">
        <f t="shared" si="16"/>
        <v>#NAME?</v>
      </c>
      <c r="G50" s="715" t="e">
        <f>IF(E50-F50=0,"-",E50-F50)</f>
        <v>#NAME?</v>
      </c>
      <c r="H50" s="768" t="e">
        <f t="shared" si="8"/>
        <v>#NAME?</v>
      </c>
      <c r="I50" s="716"/>
      <c r="J50" s="717"/>
      <c r="K50" s="713"/>
      <c r="L50" s="717">
        <v>1</v>
      </c>
    </row>
    <row r="51" spans="1:12" ht="31.5" customHeight="1" outlineLevel="1">
      <c r="A51" s="710">
        <v>2221</v>
      </c>
      <c r="B51" s="702" t="e">
        <f>VLOOKUP(A51,#REF!,2,0)</f>
        <v>#REF!</v>
      </c>
      <c r="C51" s="718" t="e">
        <f>VLOOKUP(K51,DULIEU,3,0)</f>
        <v>#NAME?</v>
      </c>
      <c r="D51" s="719" t="e">
        <f>VLOOKUP(K51,DULIEU,4,0)-VLOOKUP(K51,DULIEU,5,0)</f>
        <v>#NAME?</v>
      </c>
      <c r="E51" s="719" t="e">
        <f t="shared" ref="E51:E52" si="17">C51+D51</f>
        <v>#NAME?</v>
      </c>
      <c r="F51" s="744" t="e">
        <f>VLOOKUP(K51,DULIEU,10,0)</f>
        <v>#NAME?</v>
      </c>
      <c r="G51" s="732" t="e">
        <f t="shared" si="6"/>
        <v>#NAME?</v>
      </c>
      <c r="H51" s="770" t="e">
        <f t="shared" si="8"/>
        <v>#NAME?</v>
      </c>
      <c r="I51" s="716"/>
      <c r="J51" s="717"/>
      <c r="K51" s="731">
        <v>2221</v>
      </c>
      <c r="L51" s="721"/>
    </row>
    <row r="52" spans="1:12" ht="47.25" customHeight="1" outlineLevel="1">
      <c r="A52" s="710">
        <v>2222</v>
      </c>
      <c r="B52" s="702" t="e">
        <f>VLOOKUP(A52,#REF!,2,0)</f>
        <v>#REF!</v>
      </c>
      <c r="C52" s="718" t="e">
        <f>VLOOKUP(K52,DULIEU,3,0)</f>
        <v>#NAME?</v>
      </c>
      <c r="D52" s="719" t="e">
        <f>VLOOKUP(K52,DULIEU,4,0)-VLOOKUP(K52,DULIEU,5,0)</f>
        <v>#NAME?</v>
      </c>
      <c r="E52" s="719" t="e">
        <f t="shared" si="17"/>
        <v>#NAME?</v>
      </c>
      <c r="F52" s="744" t="e">
        <f>VLOOKUP(K52,DULIEU,10,0)</f>
        <v>#NAME?</v>
      </c>
      <c r="G52" s="732" t="e">
        <f t="shared" si="6"/>
        <v>#NAME?</v>
      </c>
      <c r="H52" s="770" t="e">
        <f t="shared" si="8"/>
        <v>#NAME?</v>
      </c>
      <c r="I52" s="716"/>
      <c r="J52" s="717"/>
      <c r="K52" s="731">
        <v>2222</v>
      </c>
      <c r="L52" s="721"/>
    </row>
    <row r="53" spans="1:12" s="661" customFormat="1" ht="36" customHeight="1" outlineLevel="1">
      <c r="A53" s="711"/>
      <c r="B53" s="703" t="s">
        <v>1317</v>
      </c>
      <c r="C53" s="714" t="e">
        <f>SUBTOTAL(9,C54:C55)</f>
        <v>#NAME?</v>
      </c>
      <c r="D53" s="714" t="e">
        <f t="shared" ref="D53" si="18">SUBTOTAL(9,D54:D55)</f>
        <v>#NAME?</v>
      </c>
      <c r="E53" s="714" t="e">
        <f t="shared" ref="E53" si="19">SUBTOTAL(9,E54:E55)</f>
        <v>#NAME?</v>
      </c>
      <c r="F53" s="714" t="e">
        <f t="shared" ref="F53" si="20">SUBTOTAL(9,F54:F55)</f>
        <v>#NAME?</v>
      </c>
      <c r="G53" s="715" t="e">
        <f>IF(E53-F53=0,"-",E53-F53)</f>
        <v>#NAME?</v>
      </c>
      <c r="H53" s="768" t="e">
        <f t="shared" ref="H53:H57" si="21">IF(OR(G53="-",F53=0),"-",G53/F53)</f>
        <v>#NAME?</v>
      </c>
      <c r="I53" s="716"/>
      <c r="J53" s="717"/>
      <c r="K53" s="713"/>
      <c r="L53" s="717">
        <v>1</v>
      </c>
    </row>
    <row r="54" spans="1:12" s="661" customFormat="1" ht="35.25" customHeight="1" outlineLevel="1">
      <c r="A54" s="710">
        <v>2281</v>
      </c>
      <c r="B54" s="702" t="s">
        <v>1163</v>
      </c>
      <c r="C54" s="718" t="e">
        <f>VLOOKUP(K54,DULIEU,3,0)</f>
        <v>#NAME?</v>
      </c>
      <c r="D54" s="719" t="e">
        <f>VLOOKUP(K54,DULIEU,4,0)-VLOOKUP(K54,DULIEU,5,0)</f>
        <v>#NAME?</v>
      </c>
      <c r="E54" s="719" t="e">
        <f t="shared" ref="E54:E57" si="22">C54+D54</f>
        <v>#NAME?</v>
      </c>
      <c r="F54" s="744" t="e">
        <f>VLOOKUP(K54,DULIEU,10,0)</f>
        <v>#NAME?</v>
      </c>
      <c r="G54" s="732" t="e">
        <f t="shared" ref="G54:G57" si="23">IF(E54-F54=0,"-",E54-F54)</f>
        <v>#NAME?</v>
      </c>
      <c r="H54" s="770" t="e">
        <f t="shared" si="21"/>
        <v>#NAME?</v>
      </c>
      <c r="I54" s="716"/>
      <c r="J54" s="717"/>
      <c r="K54" s="731">
        <v>2281</v>
      </c>
      <c r="L54" s="721"/>
    </row>
    <row r="55" spans="1:12" s="661" customFormat="1" ht="20.25" customHeight="1" outlineLevel="1">
      <c r="A55" s="710">
        <v>2288</v>
      </c>
      <c r="B55" s="702" t="s">
        <v>1164</v>
      </c>
      <c r="C55" s="718" t="e">
        <f>VLOOKUP(K55,DULIEU,3,0)</f>
        <v>#NAME?</v>
      </c>
      <c r="D55" s="719" t="e">
        <f>VLOOKUP(K55,DULIEU,4,0)-VLOOKUP(K55,DULIEU,5,0)</f>
        <v>#NAME?</v>
      </c>
      <c r="E55" s="719" t="e">
        <f t="shared" si="22"/>
        <v>#NAME?</v>
      </c>
      <c r="F55" s="744" t="e">
        <f>VLOOKUP(K55,DULIEU,10,0)</f>
        <v>#NAME?</v>
      </c>
      <c r="G55" s="732" t="e">
        <f t="shared" si="23"/>
        <v>#NAME?</v>
      </c>
      <c r="H55" s="770" t="e">
        <f t="shared" si="21"/>
        <v>#NAME?</v>
      </c>
      <c r="I55" s="716"/>
      <c r="J55" s="717"/>
      <c r="K55" s="731">
        <v>2288</v>
      </c>
      <c r="L55" s="721"/>
    </row>
    <row r="56" spans="1:12" s="661" customFormat="1" ht="51" customHeight="1" outlineLevel="1">
      <c r="A56" s="710">
        <v>2292</v>
      </c>
      <c r="B56" s="702" t="e">
        <f>VLOOKUP(A56,#REF!,2,0)</f>
        <v>#REF!</v>
      </c>
      <c r="C56" s="718" t="e">
        <f>VLOOKUP(K56,DULIEU,3,0)</f>
        <v>#NAME?</v>
      </c>
      <c r="D56" s="719" t="e">
        <f>VLOOKUP(K56,DULIEU,4,0)-VLOOKUP(K56,DULIEU,5,0)</f>
        <v>#NAME?</v>
      </c>
      <c r="E56" s="719" t="e">
        <f t="shared" ref="E56" si="24">C56+D56</f>
        <v>#NAME?</v>
      </c>
      <c r="F56" s="744" t="e">
        <f>VLOOKUP(K56,DULIEU,10,0)</f>
        <v>#NAME?</v>
      </c>
      <c r="G56" s="732" t="e">
        <f t="shared" ref="G56" si="25">IF(E56-F56=0,"-",E56-F56)</f>
        <v>#NAME?</v>
      </c>
      <c r="H56" s="770" t="e">
        <f t="shared" ref="H56" si="26">IF(OR(G56="-",F56=0),"-",G56/F56)</f>
        <v>#NAME?</v>
      </c>
      <c r="I56" s="716"/>
      <c r="J56" s="717"/>
      <c r="K56" s="731">
        <v>254</v>
      </c>
      <c r="L56" s="721"/>
    </row>
    <row r="57" spans="1:12" s="661" customFormat="1" ht="66" customHeight="1" outlineLevel="1">
      <c r="A57" s="710" t="s">
        <v>800</v>
      </c>
      <c r="B57" s="702" t="e">
        <f>VLOOKUP(A57,#REF!,2,0)</f>
        <v>#REF!</v>
      </c>
      <c r="C57" s="718" t="e">
        <f>VLOOKUP(K57,DULIEU,3,0)</f>
        <v>#NAME?</v>
      </c>
      <c r="D57" s="719" t="e">
        <f>VLOOKUP(K57,DULIEU,4,0)-VLOOKUP(K57,DULIEU,5,0)</f>
        <v>#NAME?</v>
      </c>
      <c r="E57" s="719" t="e">
        <f t="shared" si="22"/>
        <v>#NAME?</v>
      </c>
      <c r="F57" s="744" t="e">
        <f>VLOOKUP(K57,DULIEU,10,0)</f>
        <v>#NAME?</v>
      </c>
      <c r="G57" s="732" t="e">
        <f t="shared" si="23"/>
        <v>#NAME?</v>
      </c>
      <c r="H57" s="770" t="e">
        <f t="shared" si="21"/>
        <v>#NAME?</v>
      </c>
      <c r="I57" s="716"/>
      <c r="J57" s="717"/>
      <c r="K57" s="731">
        <v>255</v>
      </c>
      <c r="L57" s="721"/>
    </row>
    <row r="58" spans="1:12" outlineLevel="1">
      <c r="A58" s="710"/>
      <c r="B58" s="700"/>
      <c r="C58" s="714"/>
      <c r="D58" s="733"/>
      <c r="E58" s="733"/>
      <c r="F58" s="714"/>
      <c r="G58" s="714"/>
      <c r="H58" s="771"/>
      <c r="I58" s="716"/>
      <c r="J58" s="717"/>
      <c r="K58" s="734"/>
      <c r="L58" s="721"/>
    </row>
    <row r="59" spans="1:12" s="543" customFormat="1" ht="16.5" outlineLevel="1" thickBot="1">
      <c r="A59" s="608"/>
      <c r="B59" s="668" t="s">
        <v>167</v>
      </c>
      <c r="C59" s="735" t="e">
        <f>SUBTOTAL(9,C39:C57)</f>
        <v>#NAME?</v>
      </c>
      <c r="D59" s="735" t="e">
        <f>SUBTOTAL(9,D39:D57)</f>
        <v>#NAME?</v>
      </c>
      <c r="E59" s="735" t="e">
        <f>SUBTOTAL(9,E39:E57)</f>
        <v>#NAME?</v>
      </c>
      <c r="F59" s="735" t="e">
        <f>SUBTOTAL(9,F39:F57)</f>
        <v>#NAME?</v>
      </c>
      <c r="G59" s="818" t="e">
        <f>IF(E59-F59=0,"-",E59-F59)</f>
        <v>#NAME?</v>
      </c>
      <c r="H59" s="819" t="e">
        <f>IF(OR(G59="-",F59=0),"-",G59/F59)</f>
        <v>#NAME?</v>
      </c>
      <c r="I59" s="736"/>
      <c r="J59" s="736"/>
      <c r="K59" s="737"/>
      <c r="L59" s="738"/>
    </row>
    <row r="60" spans="1:12" s="543" customFormat="1" ht="16.5" outlineLevel="1" thickTop="1">
      <c r="A60" s="584"/>
      <c r="B60" s="669"/>
      <c r="C60" s="575" t="s">
        <v>1312</v>
      </c>
      <c r="D60" s="585" t="s">
        <v>1211</v>
      </c>
      <c r="E60" s="585" t="s">
        <v>1212</v>
      </c>
      <c r="F60" s="586" t="s">
        <v>1213</v>
      </c>
      <c r="G60" s="586"/>
      <c r="H60" s="750" t="s">
        <v>1209</v>
      </c>
      <c r="I60" s="577"/>
      <c r="J60" s="540"/>
      <c r="K60" s="803"/>
    </row>
    <row r="61" spans="1:12" outlineLevel="1">
      <c r="A61" s="584"/>
      <c r="B61" s="670"/>
      <c r="C61" s="575"/>
      <c r="D61" s="581"/>
      <c r="E61" s="581"/>
      <c r="F61" s="581"/>
      <c r="G61" s="586"/>
      <c r="I61" s="577"/>
    </row>
    <row r="62" spans="1:12" s="661" customFormat="1" outlineLevel="1">
      <c r="A62" s="584"/>
      <c r="B62" s="670"/>
      <c r="C62" s="575"/>
      <c r="D62" s="581"/>
      <c r="E62" s="581"/>
      <c r="F62" s="581"/>
      <c r="G62" s="586"/>
      <c r="H62" s="750"/>
      <c r="I62" s="577"/>
      <c r="K62" s="802"/>
    </row>
    <row r="63" spans="1:12" s="661" customFormat="1" outlineLevel="1">
      <c r="A63" s="584"/>
      <c r="B63" s="670"/>
      <c r="C63" s="575"/>
      <c r="D63" s="581"/>
      <c r="E63" s="581"/>
      <c r="F63" s="581"/>
      <c r="G63" s="586"/>
      <c r="H63" s="750"/>
      <c r="I63" s="577"/>
      <c r="K63" s="802"/>
    </row>
    <row r="64" spans="1:12" s="661" customFormat="1" outlineLevel="1">
      <c r="A64" s="584"/>
      <c r="B64" s="670"/>
      <c r="C64" s="575"/>
      <c r="D64" s="581"/>
      <c r="E64" s="581"/>
      <c r="F64" s="581"/>
      <c r="G64" s="586"/>
      <c r="H64" s="750"/>
      <c r="I64" s="577"/>
      <c r="K64" s="802"/>
    </row>
    <row r="65" spans="1:11" s="661" customFormat="1" outlineLevel="1">
      <c r="A65" s="584"/>
      <c r="B65" s="670"/>
      <c r="C65" s="575"/>
      <c r="D65" s="581"/>
      <c r="E65" s="581"/>
      <c r="F65" s="581"/>
      <c r="G65" s="586"/>
      <c r="H65" s="750"/>
      <c r="I65" s="577"/>
      <c r="K65" s="802"/>
    </row>
    <row r="66" spans="1:11" s="661" customFormat="1" outlineLevel="1">
      <c r="A66" s="584"/>
      <c r="B66" s="670"/>
      <c r="C66" s="575"/>
      <c r="D66" s="581"/>
      <c r="E66" s="581"/>
      <c r="F66" s="581"/>
      <c r="G66" s="586"/>
      <c r="H66" s="750"/>
      <c r="I66" s="577"/>
      <c r="K66" s="802"/>
    </row>
    <row r="67" spans="1:11" s="661" customFormat="1" outlineLevel="1">
      <c r="A67" s="584"/>
      <c r="B67" s="670"/>
      <c r="C67" s="575"/>
      <c r="D67" s="581"/>
      <c r="E67" s="581"/>
      <c r="F67" s="581"/>
      <c r="G67" s="586"/>
      <c r="H67" s="750"/>
      <c r="I67" s="577"/>
      <c r="K67" s="802"/>
    </row>
    <row r="68" spans="1:11" s="661" customFormat="1" outlineLevel="1">
      <c r="A68" s="584"/>
      <c r="B68" s="670"/>
      <c r="C68" s="575"/>
      <c r="D68" s="581"/>
      <c r="E68" s="581"/>
      <c r="F68" s="581"/>
      <c r="G68" s="586"/>
      <c r="H68" s="750"/>
      <c r="I68" s="577"/>
      <c r="K68" s="802"/>
    </row>
    <row r="69" spans="1:11" s="661" customFormat="1" outlineLevel="1">
      <c r="A69" s="584"/>
      <c r="B69" s="670"/>
      <c r="C69" s="575"/>
      <c r="D69" s="581"/>
      <c r="E69" s="581"/>
      <c r="F69" s="581"/>
      <c r="G69" s="586"/>
      <c r="H69" s="750"/>
      <c r="I69" s="577"/>
      <c r="K69" s="802"/>
    </row>
    <row r="70" spans="1:11" s="661" customFormat="1" outlineLevel="1">
      <c r="A70" s="584"/>
      <c r="B70" s="670"/>
      <c r="C70" s="575"/>
      <c r="D70" s="581"/>
      <c r="E70" s="581"/>
      <c r="F70" s="581"/>
      <c r="G70" s="586"/>
      <c r="H70" s="750"/>
      <c r="I70" s="577"/>
      <c r="K70" s="802"/>
    </row>
    <row r="71" spans="1:11" s="661" customFormat="1" outlineLevel="1">
      <c r="A71" s="584"/>
      <c r="B71" s="670"/>
      <c r="C71" s="575"/>
      <c r="D71" s="581"/>
      <c r="E71" s="581"/>
      <c r="F71" s="581"/>
      <c r="G71" s="586"/>
      <c r="H71" s="750"/>
      <c r="I71" s="577"/>
      <c r="K71" s="802"/>
    </row>
    <row r="72" spans="1:11" s="661" customFormat="1" outlineLevel="1">
      <c r="A72" s="584"/>
      <c r="B72" s="670"/>
      <c r="C72" s="575"/>
      <c r="D72" s="581"/>
      <c r="E72" s="581"/>
      <c r="F72" s="581"/>
      <c r="G72" s="586"/>
      <c r="H72" s="750"/>
      <c r="I72" s="577"/>
      <c r="K72" s="802"/>
    </row>
    <row r="73" spans="1:11" s="661" customFormat="1" outlineLevel="1">
      <c r="A73" s="584"/>
      <c r="B73" s="670"/>
      <c r="C73" s="575"/>
      <c r="D73" s="581"/>
      <c r="E73" s="581"/>
      <c r="F73" s="581"/>
      <c r="G73" s="586"/>
      <c r="H73" s="750"/>
      <c r="I73" s="577"/>
      <c r="K73" s="802"/>
    </row>
    <row r="74" spans="1:11" s="661" customFormat="1" outlineLevel="1">
      <c r="A74" s="584"/>
      <c r="B74" s="670"/>
      <c r="C74" s="575"/>
      <c r="D74" s="581"/>
      <c r="E74" s="581"/>
      <c r="F74" s="581"/>
      <c r="G74" s="586"/>
      <c r="H74" s="750"/>
      <c r="I74" s="577"/>
      <c r="K74" s="802"/>
    </row>
    <row r="75" spans="1:11" s="661" customFormat="1" outlineLevel="1">
      <c r="A75" s="584"/>
      <c r="B75" s="670"/>
      <c r="C75" s="575"/>
      <c r="D75" s="581"/>
      <c r="E75" s="581"/>
      <c r="F75" s="581"/>
      <c r="G75" s="586"/>
      <c r="H75" s="750"/>
      <c r="I75" s="577"/>
      <c r="K75" s="802"/>
    </row>
    <row r="76" spans="1:11" s="661" customFormat="1" outlineLevel="1">
      <c r="A76" s="584"/>
      <c r="B76" s="670"/>
      <c r="C76" s="575"/>
      <c r="D76" s="581"/>
      <c r="E76" s="581"/>
      <c r="F76" s="581"/>
      <c r="G76" s="586"/>
      <c r="H76" s="750"/>
      <c r="I76" s="577"/>
      <c r="K76" s="802"/>
    </row>
    <row r="77" spans="1:11" s="661" customFormat="1" outlineLevel="1">
      <c r="A77" s="584"/>
      <c r="B77" s="670"/>
      <c r="C77" s="575"/>
      <c r="D77" s="581"/>
      <c r="E77" s="581"/>
      <c r="F77" s="581"/>
      <c r="G77" s="586"/>
      <c r="H77" s="750"/>
      <c r="I77" s="577"/>
      <c r="K77" s="802"/>
    </row>
    <row r="78" spans="1:11" s="661" customFormat="1" outlineLevel="1">
      <c r="A78" s="584"/>
      <c r="B78" s="670"/>
      <c r="C78" s="575"/>
      <c r="D78" s="581"/>
      <c r="E78" s="581"/>
      <c r="F78" s="581"/>
      <c r="G78" s="586"/>
      <c r="H78" s="750"/>
      <c r="I78" s="577"/>
      <c r="K78" s="802"/>
    </row>
    <row r="79" spans="1:11" s="661" customFormat="1" outlineLevel="1">
      <c r="A79" s="584"/>
      <c r="B79" s="670"/>
      <c r="C79" s="575"/>
      <c r="D79" s="581"/>
      <c r="E79" s="581"/>
      <c r="F79" s="581"/>
      <c r="G79" s="586"/>
      <c r="H79" s="750"/>
      <c r="I79" s="577"/>
      <c r="K79" s="802"/>
    </row>
    <row r="80" spans="1:11" s="661" customFormat="1" outlineLevel="1">
      <c r="A80" s="584"/>
      <c r="B80" s="670"/>
      <c r="C80" s="575"/>
      <c r="D80" s="581"/>
      <c r="E80" s="581"/>
      <c r="F80" s="581"/>
      <c r="G80" s="586"/>
      <c r="H80" s="750"/>
      <c r="I80" s="577"/>
      <c r="K80" s="802"/>
    </row>
    <row r="81" spans="1:11" s="661" customFormat="1" outlineLevel="1">
      <c r="A81" s="584"/>
      <c r="B81" s="670"/>
      <c r="C81" s="575"/>
      <c r="D81" s="581"/>
      <c r="E81" s="581"/>
      <c r="F81" s="581"/>
      <c r="G81" s="586"/>
      <c r="H81" s="750"/>
      <c r="I81" s="577"/>
      <c r="K81" s="802"/>
    </row>
    <row r="82" spans="1:11" outlineLevel="1"/>
    <row r="83" spans="1:11" ht="15.75" customHeight="1" outlineLevel="1"/>
    <row r="84" spans="1:11" ht="15.75" customHeight="1" outlineLevel="1"/>
    <row r="85" spans="1:11" ht="15.75" customHeight="1"/>
    <row r="86" spans="1:11">
      <c r="A86" s="539" t="s">
        <v>1224</v>
      </c>
    </row>
    <row r="87" spans="1:11" outlineLevel="1">
      <c r="A87" s="542" t="str">
        <f>A2</f>
        <v>CÔNG TY TNHH KIỂM TOÁN ASC</v>
      </c>
      <c r="B87" s="665"/>
      <c r="C87" s="544"/>
      <c r="D87" s="545"/>
      <c r="E87" s="546"/>
      <c r="F87" s="543"/>
      <c r="G87" s="547"/>
      <c r="H87" s="751" t="s">
        <v>1225</v>
      </c>
      <c r="I87" s="587"/>
      <c r="J87" s="547" t="s">
        <v>1188</v>
      </c>
    </row>
    <row r="88" spans="1:11" outlineLevel="1">
      <c r="A88" s="542" t="e">
        <f>A3</f>
        <v>#REF!</v>
      </c>
      <c r="B88" s="665"/>
      <c r="C88" s="543"/>
      <c r="D88" s="543"/>
      <c r="E88" s="543"/>
      <c r="F88" s="543"/>
      <c r="G88" s="609"/>
      <c r="H88" s="772" t="s">
        <v>1189</v>
      </c>
      <c r="I88" s="3477" t="s">
        <v>1190</v>
      </c>
      <c r="J88" s="3477"/>
    </row>
    <row r="89" spans="1:11" outlineLevel="1">
      <c r="A89" s="542" t="e">
        <f>A4</f>
        <v>#REF!</v>
      </c>
      <c r="B89" s="665"/>
      <c r="C89" s="543"/>
      <c r="D89" s="543"/>
      <c r="E89" s="543"/>
      <c r="F89" s="589" t="s">
        <v>1192</v>
      </c>
      <c r="G89" s="589"/>
      <c r="H89" s="773"/>
      <c r="I89" s="3478"/>
      <c r="J89" s="3478"/>
    </row>
    <row r="90" spans="1:11" outlineLevel="1">
      <c r="A90" s="542" t="s">
        <v>1226</v>
      </c>
      <c r="B90" s="665"/>
      <c r="C90" s="543"/>
      <c r="D90" s="543"/>
      <c r="E90" s="543"/>
      <c r="F90" s="589" t="s">
        <v>1194</v>
      </c>
      <c r="G90" s="589"/>
      <c r="H90" s="774"/>
      <c r="I90" s="3479"/>
      <c r="J90" s="3479"/>
    </row>
    <row r="91" spans="1:11" ht="21.75" customHeight="1" outlineLevel="1">
      <c r="A91" s="543"/>
      <c r="B91" s="3466" t="s">
        <v>1227</v>
      </c>
      <c r="C91" s="3466"/>
      <c r="D91" s="3466"/>
      <c r="E91" s="543"/>
      <c r="F91" s="589" t="s">
        <v>1196</v>
      </c>
      <c r="G91" s="589"/>
      <c r="H91" s="774"/>
      <c r="I91" s="3479"/>
      <c r="J91" s="3479"/>
    </row>
    <row r="92" spans="1:11" outlineLevel="1">
      <c r="A92" s="550"/>
      <c r="B92" s="666"/>
      <c r="C92" s="550"/>
      <c r="D92" s="550"/>
      <c r="E92" s="550"/>
      <c r="F92" s="741"/>
      <c r="G92" s="741"/>
      <c r="H92" s="775"/>
      <c r="I92" s="741"/>
      <c r="J92" s="741"/>
    </row>
    <row r="93" spans="1:11" outlineLevel="1">
      <c r="A93" s="552"/>
      <c r="B93" s="667"/>
      <c r="C93" s="554"/>
      <c r="D93" s="554"/>
      <c r="E93" s="554"/>
      <c r="F93" s="554"/>
      <c r="G93" s="555"/>
      <c r="H93" s="754"/>
      <c r="I93" s="611"/>
      <c r="J93" s="556"/>
    </row>
    <row r="94" spans="1:11" ht="15.75" customHeight="1" outlineLevel="1">
      <c r="C94" s="561" t="e">
        <f>C9</f>
        <v>#REF!</v>
      </c>
      <c r="D94" s="561" t="s">
        <v>1200</v>
      </c>
      <c r="E94" s="561" t="e">
        <f>E9</f>
        <v>#REF!</v>
      </c>
      <c r="F94" s="561" t="e">
        <f>F9</f>
        <v>#REF!</v>
      </c>
      <c r="G94" s="612" t="s">
        <v>511</v>
      </c>
      <c r="H94" s="776"/>
      <c r="I94" s="612"/>
    </row>
    <row r="95" spans="1:11" outlineLevel="1">
      <c r="A95" s="598" t="s">
        <v>1198</v>
      </c>
      <c r="B95" s="672" t="s">
        <v>1199</v>
      </c>
      <c r="C95" s="567" t="s">
        <v>1201</v>
      </c>
      <c r="D95" s="566"/>
      <c r="E95" s="567" t="s">
        <v>1202</v>
      </c>
      <c r="F95" s="567" t="s">
        <v>1202</v>
      </c>
      <c r="G95" s="613" t="s">
        <v>990</v>
      </c>
      <c r="H95" s="777" t="s">
        <v>376</v>
      </c>
      <c r="I95" s="614"/>
      <c r="J95" s="600" t="s">
        <v>540</v>
      </c>
    </row>
    <row r="96" spans="1:11" outlineLevel="1">
      <c r="A96" s="743">
        <v>131</v>
      </c>
      <c r="B96" s="742" t="e">
        <f>VLOOKUP(A96,#REF!,2,0)</f>
        <v>#REF!</v>
      </c>
      <c r="C96" s="744" t="e">
        <f t="shared" ref="C96:C101" si="27">VLOOKUP(K96,DULIEU,3,0)</f>
        <v>#NAME?</v>
      </c>
      <c r="D96" s="745" t="e">
        <f t="shared" ref="D96:D101" si="28">VLOOKUP(K96,DULIEU,4,0)-VLOOKUP(K96,DULIEU,5,0)</f>
        <v>#NAME?</v>
      </c>
      <c r="E96" s="745" t="e">
        <f t="shared" ref="E96:E101" si="29">C96+D96</f>
        <v>#NAME?</v>
      </c>
      <c r="F96" s="744" t="e">
        <f t="shared" ref="F96:F101" si="30">VLOOKUP(K96,DULIEU,10,0)</f>
        <v>#NAME?</v>
      </c>
      <c r="G96" s="732" t="e">
        <f t="shared" ref="G96:G101" si="31">IF(E96-F96=0,"-",E96-F96)</f>
        <v>#NAME?</v>
      </c>
      <c r="H96" s="770" t="e">
        <f t="shared" ref="H96:H101" si="32">IF(OR(G96="-",F96=0),"-",G96/F96)</f>
        <v>#NAME?</v>
      </c>
      <c r="I96" s="720"/>
      <c r="J96" s="746"/>
      <c r="K96" s="802">
        <v>131</v>
      </c>
    </row>
    <row r="97" spans="1:11" outlineLevel="1">
      <c r="A97" s="743" t="s">
        <v>12</v>
      </c>
      <c r="B97" s="742" t="e">
        <f>VLOOKUP(A97,#REF!,2,0)</f>
        <v>#REF!</v>
      </c>
      <c r="C97" s="744" t="e">
        <f t="shared" si="27"/>
        <v>#NAME?</v>
      </c>
      <c r="D97" s="745" t="e">
        <f t="shared" si="28"/>
        <v>#NAME?</v>
      </c>
      <c r="E97" s="745" t="e">
        <f t="shared" si="29"/>
        <v>#NAME?</v>
      </c>
      <c r="F97" s="744" t="e">
        <f t="shared" si="30"/>
        <v>#NAME?</v>
      </c>
      <c r="G97" s="732" t="e">
        <f t="shared" si="31"/>
        <v>#NAME?</v>
      </c>
      <c r="H97" s="770" t="e">
        <f t="shared" si="32"/>
        <v>#NAME?</v>
      </c>
      <c r="I97" s="720"/>
      <c r="J97" s="746"/>
      <c r="K97" s="802">
        <v>211</v>
      </c>
    </row>
    <row r="98" spans="1:11" ht="32.25" customHeight="1" outlineLevel="1">
      <c r="A98" s="743" t="s">
        <v>528</v>
      </c>
      <c r="B98" s="742" t="e">
        <f>VLOOKUP(A98,#REF!,2,0)</f>
        <v>#REF!</v>
      </c>
      <c r="C98" s="744" t="e">
        <f t="shared" si="27"/>
        <v>#NAME?</v>
      </c>
      <c r="D98" s="745" t="e">
        <f t="shared" si="28"/>
        <v>#NAME?</v>
      </c>
      <c r="E98" s="745" t="e">
        <f t="shared" si="29"/>
        <v>#NAME?</v>
      </c>
      <c r="F98" s="744" t="e">
        <f t="shared" si="30"/>
        <v>#NAME?</v>
      </c>
      <c r="G98" s="732" t="e">
        <f t="shared" si="31"/>
        <v>#NAME?</v>
      </c>
      <c r="H98" s="770" t="e">
        <f t="shared" si="32"/>
        <v>#NAME?</v>
      </c>
      <c r="I98" s="720"/>
      <c r="J98" s="746"/>
      <c r="K98" s="802">
        <v>132</v>
      </c>
    </row>
    <row r="99" spans="1:11" s="661" customFormat="1" ht="32.25" customHeight="1" outlineLevel="1">
      <c r="A99" s="743" t="s">
        <v>1160</v>
      </c>
      <c r="B99" s="742" t="e">
        <f>VLOOKUP(A99,#REF!,2,0)</f>
        <v>#REF!</v>
      </c>
      <c r="C99" s="744" t="e">
        <f t="shared" si="27"/>
        <v>#NAME?</v>
      </c>
      <c r="D99" s="745" t="e">
        <f t="shared" si="28"/>
        <v>#NAME?</v>
      </c>
      <c r="E99" s="745" t="e">
        <f t="shared" si="29"/>
        <v>#NAME?</v>
      </c>
      <c r="F99" s="744" t="e">
        <f t="shared" si="30"/>
        <v>#NAME?</v>
      </c>
      <c r="G99" s="732" t="e">
        <f t="shared" si="31"/>
        <v>#NAME?</v>
      </c>
      <c r="H99" s="770" t="e">
        <f t="shared" si="32"/>
        <v>#NAME?</v>
      </c>
      <c r="I99" s="720"/>
      <c r="J99" s="746"/>
      <c r="K99" s="802">
        <v>212</v>
      </c>
    </row>
    <row r="100" spans="1:11" ht="42.75" customHeight="1" outlineLevel="1">
      <c r="A100" s="743">
        <v>2293</v>
      </c>
      <c r="B100" s="742" t="e">
        <f>VLOOKUP(A100,#REF!,2,0)</f>
        <v>#REF!</v>
      </c>
      <c r="C100" s="744" t="e">
        <f t="shared" si="27"/>
        <v>#NAME?</v>
      </c>
      <c r="D100" s="745" t="e">
        <f t="shared" si="28"/>
        <v>#NAME?</v>
      </c>
      <c r="E100" s="745" t="e">
        <f t="shared" si="29"/>
        <v>#NAME?</v>
      </c>
      <c r="F100" s="744" t="e">
        <f t="shared" si="30"/>
        <v>#NAME?</v>
      </c>
      <c r="G100" s="732" t="e">
        <f t="shared" si="31"/>
        <v>#NAME?</v>
      </c>
      <c r="H100" s="770" t="e">
        <f t="shared" si="32"/>
        <v>#NAME?</v>
      </c>
      <c r="I100" s="720"/>
      <c r="J100" s="746"/>
      <c r="K100" s="802">
        <v>137</v>
      </c>
    </row>
    <row r="101" spans="1:11" s="661" customFormat="1" ht="42.75" customHeight="1" outlineLevel="1">
      <c r="A101" s="743" t="s">
        <v>814</v>
      </c>
      <c r="B101" s="742" t="e">
        <f>VLOOKUP(A101,#REF!,2,0)</f>
        <v>#REF!</v>
      </c>
      <c r="C101" s="744" t="e">
        <f t="shared" si="27"/>
        <v>#NAME?</v>
      </c>
      <c r="D101" s="745" t="e">
        <f t="shared" si="28"/>
        <v>#NAME?</v>
      </c>
      <c r="E101" s="745" t="e">
        <f t="shared" si="29"/>
        <v>#NAME?</v>
      </c>
      <c r="F101" s="744" t="e">
        <f t="shared" si="30"/>
        <v>#NAME?</v>
      </c>
      <c r="G101" s="732" t="e">
        <f t="shared" si="31"/>
        <v>#NAME?</v>
      </c>
      <c r="H101" s="770" t="e">
        <f t="shared" si="32"/>
        <v>#NAME?</v>
      </c>
      <c r="I101" s="720"/>
      <c r="J101" s="746"/>
      <c r="K101" s="802">
        <v>219</v>
      </c>
    </row>
    <row r="102" spans="1:11" outlineLevel="1">
      <c r="A102" s="615"/>
      <c r="B102" s="604"/>
      <c r="C102" s="616"/>
      <c r="D102" s="617"/>
      <c r="E102" s="617"/>
      <c r="F102" s="616"/>
      <c r="G102" s="579"/>
      <c r="I102" s="577"/>
    </row>
    <row r="103" spans="1:11" ht="16.5" outlineLevel="1" thickBot="1">
      <c r="A103" s="570"/>
      <c r="B103" s="618" t="s">
        <v>167</v>
      </c>
      <c r="C103" s="582" t="e">
        <f>SUBTOTAL(9,C96:C102)</f>
        <v>#NAME?</v>
      </c>
      <c r="D103" s="582" t="e">
        <f t="shared" ref="D103:F103" si="33">SUBTOTAL(9,D96:D102)</f>
        <v>#NAME?</v>
      </c>
      <c r="E103" s="582" t="e">
        <f t="shared" si="33"/>
        <v>#NAME?</v>
      </c>
      <c r="F103" s="582" t="e">
        <f t="shared" si="33"/>
        <v>#NAME?</v>
      </c>
      <c r="G103" s="662" t="e">
        <f>IF(E103-F103=0,"-",E103-F103)</f>
        <v>#NAME?</v>
      </c>
      <c r="H103" s="760" t="e">
        <f>IF(OR(G103="-",F103=0),"-",G103/F103)</f>
        <v>#NAME?</v>
      </c>
      <c r="I103" s="583"/>
      <c r="J103" s="583"/>
    </row>
    <row r="104" spans="1:11" ht="16.5" outlineLevel="1" thickTop="1">
      <c r="A104" s="584"/>
      <c r="B104" s="669"/>
      <c r="C104" s="575" t="s">
        <v>1210</v>
      </c>
      <c r="D104" s="585" t="s">
        <v>1211</v>
      </c>
      <c r="E104" s="585" t="s">
        <v>1212</v>
      </c>
      <c r="F104" s="586" t="s">
        <v>1213</v>
      </c>
      <c r="G104" s="579" t="s">
        <v>1209</v>
      </c>
      <c r="I104" s="577"/>
    </row>
    <row r="105" spans="1:11" outlineLevel="1">
      <c r="A105" s="584"/>
      <c r="B105" s="670"/>
      <c r="C105" s="575"/>
      <c r="D105" s="581"/>
      <c r="E105" s="581"/>
      <c r="F105" s="581"/>
      <c r="G105" s="579"/>
      <c r="I105" s="577"/>
    </row>
    <row r="106" spans="1:11" outlineLevel="1">
      <c r="A106" s="584"/>
      <c r="B106" s="670"/>
      <c r="C106" s="575"/>
      <c r="D106" s="581"/>
      <c r="E106" s="581"/>
      <c r="F106" s="581"/>
      <c r="G106" s="579"/>
      <c r="I106" s="577"/>
    </row>
    <row r="107" spans="1:11" outlineLevel="1">
      <c r="A107" s="584"/>
    </row>
    <row r="108" spans="1:11" outlineLevel="1"/>
    <row r="109" spans="1:11" outlineLevel="1"/>
    <row r="110" spans="1:11" outlineLevel="1"/>
    <row r="111" spans="1:11" outlineLevel="1"/>
    <row r="112" spans="1:11" outlineLevel="1">
      <c r="B112" s="673"/>
    </row>
    <row r="113" outlineLevel="1"/>
    <row r="114" ht="15.75" hidden="1" customHeight="1" outlineLevel="1"/>
    <row r="115" ht="15.75" hidden="1" customHeight="1" outlineLevel="1"/>
    <row r="116" ht="15.75" hidden="1" customHeight="1" outlineLevel="1"/>
    <row r="117" ht="15.75" hidden="1" customHeight="1" outlineLevel="1"/>
    <row r="118" ht="15.75" hidden="1" customHeight="1" outlineLevel="1"/>
    <row r="119" ht="15.75" hidden="1" customHeight="1" outlineLevel="1"/>
    <row r="120" ht="15.75" hidden="1" customHeight="1" outlineLevel="1"/>
    <row r="121" ht="15.75" hidden="1" customHeight="1" outlineLevel="1"/>
    <row r="122" ht="15.75" hidden="1" customHeight="1" outlineLevel="1"/>
    <row r="123" ht="15.75" hidden="1" customHeight="1" outlineLevel="1"/>
    <row r="124" ht="15.75" hidden="1" customHeight="1" outlineLevel="1"/>
    <row r="125" ht="15.75" hidden="1" customHeight="1" outlineLevel="1"/>
    <row r="126" ht="15.75" hidden="1" customHeight="1" outlineLevel="1"/>
    <row r="127" ht="15.75" hidden="1" customHeight="1" outlineLevel="1"/>
    <row r="128" ht="15.75" hidden="1" customHeight="1" outlineLevel="1"/>
    <row r="129" ht="15.75" hidden="1" customHeight="1" outlineLevel="1"/>
    <row r="130" ht="15.75" hidden="1" customHeight="1" outlineLevel="1"/>
    <row r="131" ht="15.75" hidden="1" customHeight="1" outlineLevel="1"/>
    <row r="132" ht="15.75" hidden="1" customHeight="1" outlineLevel="1"/>
    <row r="133" ht="15.75" hidden="1" customHeight="1" outlineLevel="1"/>
    <row r="134" ht="15.75" hidden="1" customHeight="1" outlineLevel="1"/>
    <row r="135" ht="15.75" hidden="1" customHeight="1" outlineLevel="1"/>
    <row r="136" ht="15.75" hidden="1" customHeight="1" outlineLevel="1"/>
    <row r="137" ht="15.75" hidden="1" customHeight="1" outlineLevel="1"/>
    <row r="138" ht="15.75" hidden="1" customHeight="1" outlineLevel="1"/>
    <row r="139" ht="15.75" hidden="1" customHeight="1" outlineLevel="1"/>
    <row r="140" ht="15.75" hidden="1" customHeight="1" outlineLevel="1"/>
    <row r="141" ht="15.75" hidden="1" customHeight="1" outlineLevel="1"/>
    <row r="142" ht="15.75" hidden="1" customHeight="1" outlineLevel="1"/>
    <row r="143" ht="15.75" hidden="1" customHeight="1" outlineLevel="1"/>
    <row r="144" ht="15.75" hidden="1" customHeight="1" outlineLevel="1"/>
    <row r="145" spans="1:10" ht="15.75" hidden="1" customHeight="1" outlineLevel="1"/>
    <row r="146" spans="1:10" ht="15.75" hidden="1" customHeight="1" outlineLevel="1"/>
    <row r="147" spans="1:10" outlineLevel="1"/>
    <row r="148" spans="1:10" outlineLevel="1"/>
    <row r="149" spans="1:10" outlineLevel="1"/>
    <row r="150" spans="1:10" outlineLevel="1"/>
    <row r="152" spans="1:10">
      <c r="A152" s="539" t="s">
        <v>1319</v>
      </c>
    </row>
    <row r="153" spans="1:10" outlineLevel="1">
      <c r="A153" s="542" t="str">
        <f>A87</f>
        <v>CÔNG TY TNHH KIỂM TOÁN ASC</v>
      </c>
      <c r="B153" s="665"/>
      <c r="C153" s="544"/>
      <c r="D153" s="545"/>
      <c r="E153" s="546"/>
      <c r="F153" s="543"/>
      <c r="G153" s="547"/>
      <c r="H153" s="751" t="s">
        <v>1228</v>
      </c>
      <c r="I153" s="547" t="s">
        <v>1188</v>
      </c>
    </row>
    <row r="154" spans="1:10" ht="15.75" customHeight="1" outlineLevel="1">
      <c r="A154" s="542" t="e">
        <f>A88</f>
        <v>#REF!</v>
      </c>
      <c r="B154" s="665"/>
      <c r="C154" s="543"/>
      <c r="D154" s="543"/>
      <c r="E154" s="543"/>
      <c r="F154" s="543"/>
      <c r="G154" s="747" t="s">
        <v>1189</v>
      </c>
      <c r="H154" s="779"/>
      <c r="I154" s="3457" t="s">
        <v>1190</v>
      </c>
      <c r="J154" s="3458"/>
    </row>
    <row r="155" spans="1:10" outlineLevel="1">
      <c r="A155" s="542" t="e">
        <f>A89</f>
        <v>#REF!</v>
      </c>
      <c r="B155" s="665"/>
      <c r="C155" s="543"/>
      <c r="D155" s="543"/>
      <c r="E155" s="543"/>
      <c r="F155" s="589" t="s">
        <v>1192</v>
      </c>
      <c r="G155" s="619"/>
      <c r="H155" s="780"/>
      <c r="I155" s="3464"/>
      <c r="J155" s="3465"/>
    </row>
    <row r="156" spans="1:10" outlineLevel="1">
      <c r="A156" s="542" t="s">
        <v>1229</v>
      </c>
      <c r="B156" s="665"/>
      <c r="C156" s="543"/>
      <c r="D156" s="543"/>
      <c r="E156" s="543"/>
      <c r="F156" s="589" t="s">
        <v>1194</v>
      </c>
      <c r="G156" s="620"/>
      <c r="H156" s="780"/>
      <c r="I156" s="3453"/>
      <c r="J156" s="3454"/>
    </row>
    <row r="157" spans="1:10" ht="21" customHeight="1" outlineLevel="1">
      <c r="A157" s="3456" t="s">
        <v>1230</v>
      </c>
      <c r="B157" s="3456"/>
      <c r="C157" s="3456"/>
      <c r="D157" s="3456"/>
      <c r="E157" s="3476"/>
      <c r="F157" s="589" t="s">
        <v>1196</v>
      </c>
      <c r="G157" s="620"/>
      <c r="H157" s="780"/>
      <c r="I157" s="3453"/>
      <c r="J157" s="3454"/>
    </row>
    <row r="158" spans="1:10" outlineLevel="1">
      <c r="A158" s="550"/>
      <c r="B158" s="666"/>
      <c r="C158" s="550"/>
      <c r="D158" s="550"/>
      <c r="E158" s="550"/>
      <c r="F158" s="741"/>
      <c r="G158" s="748"/>
      <c r="H158" s="781"/>
      <c r="I158" s="741"/>
      <c r="J158" s="741"/>
    </row>
    <row r="159" spans="1:10" outlineLevel="1">
      <c r="A159" s="552"/>
      <c r="B159" s="667"/>
      <c r="C159" s="554"/>
      <c r="D159" s="554"/>
      <c r="E159" s="554"/>
      <c r="F159" s="554"/>
      <c r="G159" s="555"/>
      <c r="H159" s="754"/>
      <c r="I159" s="556"/>
    </row>
    <row r="160" spans="1:10" outlineLevel="1">
      <c r="A160" s="552"/>
      <c r="B160" s="667"/>
      <c r="C160" s="554"/>
      <c r="D160" s="554"/>
      <c r="E160" s="554"/>
      <c r="F160" s="554"/>
      <c r="G160" s="555"/>
      <c r="H160" s="754"/>
      <c r="I160" s="556"/>
    </row>
    <row r="161" spans="1:11" outlineLevel="1">
      <c r="A161" s="557"/>
      <c r="F161" s="558"/>
      <c r="G161" s="559"/>
      <c r="H161" s="765"/>
    </row>
    <row r="162" spans="1:11" ht="15.75" customHeight="1" outlineLevel="1">
      <c r="C162" s="561" t="e">
        <f>C9</f>
        <v>#REF!</v>
      </c>
      <c r="D162" s="561" t="s">
        <v>1200</v>
      </c>
      <c r="E162" s="561" t="e">
        <f>E9</f>
        <v>#REF!</v>
      </c>
      <c r="F162" s="561" t="e">
        <f>F9</f>
        <v>#REF!</v>
      </c>
      <c r="G162" s="621" t="s">
        <v>511</v>
      </c>
      <c r="H162" s="782"/>
    </row>
    <row r="163" spans="1:11" outlineLevel="1">
      <c r="A163" s="598" t="s">
        <v>1198</v>
      </c>
      <c r="B163" s="672" t="s">
        <v>1199</v>
      </c>
      <c r="C163" s="567" t="s">
        <v>1201</v>
      </c>
      <c r="D163" s="566"/>
      <c r="E163" s="567" t="s">
        <v>1202</v>
      </c>
      <c r="F163" s="567" t="s">
        <v>1202</v>
      </c>
      <c r="G163" s="613" t="s">
        <v>990</v>
      </c>
      <c r="H163" s="783" t="s">
        <v>376</v>
      </c>
      <c r="I163" s="600" t="s">
        <v>540</v>
      </c>
    </row>
    <row r="164" spans="1:11" outlineLevel="1">
      <c r="A164" s="570">
        <v>136</v>
      </c>
      <c r="B164" s="604" t="s">
        <v>495</v>
      </c>
      <c r="C164" s="794" t="e">
        <f>SUBTOTAL(9,C165:C166)</f>
        <v>#NAME?</v>
      </c>
      <c r="D164" s="794" t="e">
        <f>SUBTOTAL(9,D165:D166)</f>
        <v>#NAME?</v>
      </c>
      <c r="E164" s="794" t="e">
        <f>SUBTOTAL(9,E165:E166)</f>
        <v>#NAME?</v>
      </c>
      <c r="F164" s="794" t="e">
        <f>SUBTOTAL(9,F165:F166)</f>
        <v>#NAME?</v>
      </c>
      <c r="G164" s="715" t="e">
        <f>IF(E164-F164=0,"-",E164-F164)</f>
        <v>#NAME?</v>
      </c>
      <c r="H164" s="768" t="e">
        <f>IF(OR(G164="-",F164=0),"-",G164/F164)</f>
        <v>#NAME?</v>
      </c>
      <c r="I164" s="746"/>
    </row>
    <row r="165" spans="1:11" s="637" customFormat="1" outlineLevel="1">
      <c r="A165" s="572">
        <v>1362</v>
      </c>
      <c r="B165" s="702" t="e">
        <f>VLOOKUP(A165,#REF!,2,0)</f>
        <v>#REF!</v>
      </c>
      <c r="C165" s="792" t="e">
        <f>VLOOKUP(K165,DULIEU,3,0)</f>
        <v>#NAME?</v>
      </c>
      <c r="D165" s="793" t="e">
        <f>VLOOKUP(K165,DULIEU,4,0)-VLOOKUP(K165,DULIEU,5,0)</f>
        <v>#NAME?</v>
      </c>
      <c r="E165" s="793" t="e">
        <f>C165+D165</f>
        <v>#NAME?</v>
      </c>
      <c r="F165" s="792" t="e">
        <f>VLOOKUP(K165,DULIEU,10,0)</f>
        <v>#NAME?</v>
      </c>
      <c r="G165" s="727" t="e">
        <f>IF(E165-F165=0,"-",E165-F165)</f>
        <v>#NAME?</v>
      </c>
      <c r="H165" s="769" t="e">
        <f>IF(OR(G165="-",F165=0),"-",G165/F165)</f>
        <v>#NAME?</v>
      </c>
      <c r="I165" s="710"/>
      <c r="K165" s="807">
        <v>1362</v>
      </c>
    </row>
    <row r="166" spans="1:11" s="637" customFormat="1" outlineLevel="1">
      <c r="A166" s="572">
        <v>1363</v>
      </c>
      <c r="B166" s="702" t="e">
        <f>VLOOKUP(A166,#REF!,2,0)</f>
        <v>#REF!</v>
      </c>
      <c r="C166" s="792" t="e">
        <f>VLOOKUP(K166,DULIEU,3,0)</f>
        <v>#NAME?</v>
      </c>
      <c r="D166" s="793" t="e">
        <f>VLOOKUP(K166,DULIEU,4,0)-VLOOKUP(K166,DULIEU,5,0)</f>
        <v>#NAME?</v>
      </c>
      <c r="E166" s="793" t="e">
        <f t="shared" ref="E166:E167" si="34">C166+D166</f>
        <v>#NAME?</v>
      </c>
      <c r="F166" s="792" t="e">
        <f>VLOOKUP(K166,DULIEU,10,0)</f>
        <v>#NAME?</v>
      </c>
      <c r="G166" s="727" t="e">
        <f>IF(E166-F166=0,"-",E166-F166)</f>
        <v>#NAME?</v>
      </c>
      <c r="H166" s="769" t="e">
        <f>IF(OR(G166="-",F166=0),"-",G166/F166)</f>
        <v>#NAME?</v>
      </c>
      <c r="I166" s="710"/>
      <c r="K166" s="807">
        <v>1363</v>
      </c>
    </row>
    <row r="167" spans="1:11" s="637" customFormat="1" outlineLevel="1">
      <c r="A167" s="572">
        <v>1368</v>
      </c>
      <c r="B167" s="702" t="e">
        <f>VLOOKUP(A167,#REF!,2,0)</f>
        <v>#REF!</v>
      </c>
      <c r="C167" s="792" t="e">
        <f>VLOOKUP(K167,DULIEU,3,0)</f>
        <v>#NAME?</v>
      </c>
      <c r="D167" s="793" t="e">
        <f>VLOOKUP(K167,DULIEU,4,0)-VLOOKUP(K167,DULIEU,5,0)</f>
        <v>#NAME?</v>
      </c>
      <c r="E167" s="793" t="e">
        <f t="shared" si="34"/>
        <v>#NAME?</v>
      </c>
      <c r="F167" s="792" t="e">
        <f>VLOOKUP(K167,DULIEU,10,0)</f>
        <v>#NAME?</v>
      </c>
      <c r="G167" s="727" t="e">
        <f>IF(E167-F167=0,"-",E167-F167)</f>
        <v>#NAME?</v>
      </c>
      <c r="H167" s="769" t="e">
        <f>IF(OR(G167="-",F167=0),"-",G167/F167)</f>
        <v>#NAME?</v>
      </c>
      <c r="I167" s="710"/>
      <c r="K167" s="807">
        <v>1368</v>
      </c>
    </row>
    <row r="168" spans="1:11" s="557" customFormat="1" outlineLevel="1">
      <c r="A168" s="625" t="s">
        <v>14</v>
      </c>
      <c r="B168" s="703" t="e">
        <f>VLOOKUP(A168,#REF!,2,0)</f>
        <v>#REF!</v>
      </c>
      <c r="C168" s="789" t="e">
        <f>VLOOKUP(K168,DULIEU,3,0)</f>
        <v>#NAME?</v>
      </c>
      <c r="D168" s="790" t="e">
        <f>VLOOKUP(K168,DULIEU,4,0)-VLOOKUP(K168,DULIEU,5,0)</f>
        <v>#NAME?</v>
      </c>
      <c r="E168" s="790" t="e">
        <f t="shared" ref="E168" si="35">C168+D168</f>
        <v>#NAME?</v>
      </c>
      <c r="F168" s="789" t="e">
        <f>VLOOKUP(K168,DULIEU,10,0)</f>
        <v>#NAME?</v>
      </c>
      <c r="G168" s="715" t="e">
        <f>IF(E168-F168=0,"-",E168-F168)</f>
        <v>#NAME?</v>
      </c>
      <c r="H168" s="768" t="e">
        <f>IF(OR(G168="-",F168=0),"-",G168/F168)</f>
        <v>#NAME?</v>
      </c>
      <c r="I168" s="711"/>
      <c r="K168" s="802">
        <v>214</v>
      </c>
    </row>
    <row r="169" spans="1:11" s="661" customFormat="1" outlineLevel="1">
      <c r="A169" s="572"/>
      <c r="B169" s="742"/>
      <c r="C169" s="744"/>
      <c r="D169" s="745"/>
      <c r="E169" s="745"/>
      <c r="F169" s="744"/>
      <c r="G169" s="795"/>
      <c r="H169" s="770"/>
      <c r="I169" s="746"/>
      <c r="K169" s="802"/>
    </row>
    <row r="170" spans="1:11" s="711" customFormat="1" outlineLevel="1">
      <c r="A170" s="788" t="s">
        <v>550</v>
      </c>
      <c r="B170" s="703" t="e">
        <f>VLOOKUP(A170,#REF!,2,0)</f>
        <v>#REF!</v>
      </c>
      <c r="C170" s="789" t="e">
        <f>VLOOKUP(K170,DULIEU,3,0)</f>
        <v>#NAME?</v>
      </c>
      <c r="D170" s="790" t="e">
        <f>VLOOKUP(K170,DULIEU,4,0)-VLOOKUP(K170,DULIEU,5,0)</f>
        <v>#NAME?</v>
      </c>
      <c r="E170" s="790" t="e">
        <f t="shared" ref="E170" si="36">C170+D170</f>
        <v>#NAME?</v>
      </c>
      <c r="F170" s="789" t="e">
        <f>VLOOKUP(K170,DULIEU,10,0)</f>
        <v>#NAME?</v>
      </c>
      <c r="G170" s="715" t="e">
        <f>IF(E170-F170=0,"-",E170-F170)</f>
        <v>#NAME?</v>
      </c>
      <c r="H170" s="768" t="e">
        <f>IF(OR(G170="-",F170=0),"-",G170/F170)</f>
        <v>#NAME?</v>
      </c>
      <c r="K170" s="791">
        <v>216</v>
      </c>
    </row>
    <row r="171" spans="1:11" s="661" customFormat="1" outlineLevel="1">
      <c r="A171" s="608"/>
      <c r="B171" s="675" t="s">
        <v>1147</v>
      </c>
      <c r="C171" s="796" t="e">
        <f t="shared" ref="C171:G171" si="37">SUBTOTAL(9,C172:C173)</f>
        <v>#NAME?</v>
      </c>
      <c r="D171" s="796" t="e">
        <f t="shared" si="37"/>
        <v>#NAME?</v>
      </c>
      <c r="E171" s="796" t="e">
        <f t="shared" si="37"/>
        <v>#NAME?</v>
      </c>
      <c r="F171" s="796" t="e">
        <f t="shared" si="37"/>
        <v>#NAME?</v>
      </c>
      <c r="G171" s="796" t="e">
        <f t="shared" si="37"/>
        <v>#NAME?</v>
      </c>
      <c r="H171" s="768" t="e">
        <f>IF(OR(G171="-",F171=0),"-",G171/F171)</f>
        <v>#NAME?</v>
      </c>
      <c r="I171" s="746"/>
      <c r="K171" s="802"/>
    </row>
    <row r="172" spans="1:11" s="637" customFormat="1" ht="36" customHeight="1" outlineLevel="1">
      <c r="A172" s="799">
        <v>1385</v>
      </c>
      <c r="B172" s="702" t="e">
        <f>VLOOKUP(A172,#REF!,2,0)</f>
        <v>#REF!</v>
      </c>
      <c r="C172" s="792" t="e">
        <f>VLOOKUP(K172,DULIEU,3,0)</f>
        <v>#NAME?</v>
      </c>
      <c r="D172" s="793" t="e">
        <f>VLOOKUP(K172,DULIEU,4,0)-VLOOKUP(K172,DULIEU,5,0)</f>
        <v>#NAME?</v>
      </c>
      <c r="E172" s="793" t="e">
        <f t="shared" ref="E172:E174" si="38">C172+D172</f>
        <v>#NAME?</v>
      </c>
      <c r="F172" s="792" t="e">
        <f>VLOOKUP(K172,DULIEU,10,0)</f>
        <v>#NAME?</v>
      </c>
      <c r="G172" s="727" t="e">
        <f t="shared" ref="G172:G174" si="39">IF(E172-F172=0,"-",E172-F172)</f>
        <v>#NAME?</v>
      </c>
      <c r="H172" s="769" t="e">
        <f t="shared" ref="H172:H174" si="40">IF(OR(G172="-",F172=0),"-",G172/F172)</f>
        <v>#NAME?</v>
      </c>
      <c r="I172" s="710"/>
      <c r="K172" s="731" t="s">
        <v>810</v>
      </c>
    </row>
    <row r="173" spans="1:11" s="637" customFormat="1" ht="39.75" customHeight="1" outlineLevel="1">
      <c r="A173" s="799">
        <v>1388</v>
      </c>
      <c r="B173" s="702" t="e">
        <f>VLOOKUP(A173,#REF!,2,0)</f>
        <v>#REF!</v>
      </c>
      <c r="C173" s="792" t="e">
        <f>VLOOKUP(K173,DULIEU,3,0)</f>
        <v>#NAME?</v>
      </c>
      <c r="D173" s="793" t="e">
        <f>VLOOKUP(K173,DULIEU,4,0)-VLOOKUP(K173,DULIEU,5,0)</f>
        <v>#NAME?</v>
      </c>
      <c r="E173" s="793" t="e">
        <f t="shared" si="38"/>
        <v>#NAME?</v>
      </c>
      <c r="F173" s="792" t="e">
        <f>VLOOKUP(K173,DULIEU,10,0)</f>
        <v>#NAME?</v>
      </c>
      <c r="G173" s="727" t="e">
        <f t="shared" si="39"/>
        <v>#NAME?</v>
      </c>
      <c r="H173" s="769" t="e">
        <f t="shared" si="40"/>
        <v>#NAME?</v>
      </c>
      <c r="I173" s="710"/>
      <c r="K173" s="731" t="s">
        <v>811</v>
      </c>
    </row>
    <row r="174" spans="1:11" s="637" customFormat="1" ht="40.5" customHeight="1" outlineLevel="1">
      <c r="A174" s="799" t="s">
        <v>15</v>
      </c>
      <c r="B174" s="702" t="e">
        <f>VLOOKUP(A174,#REF!,2,0)</f>
        <v>#REF!</v>
      </c>
      <c r="C174" s="792" t="e">
        <f>VLOOKUP(K174,DULIEU,3,0)</f>
        <v>#NAME?</v>
      </c>
      <c r="D174" s="793" t="e">
        <f>VLOOKUP(K174,DULIEU,4,0)-VLOOKUP(K174,DULIEU,5,0)</f>
        <v>#NAME?</v>
      </c>
      <c r="E174" s="793" t="e">
        <f t="shared" si="38"/>
        <v>#NAME?</v>
      </c>
      <c r="F174" s="792" t="e">
        <f>VLOOKUP(K174,DULIEU,10,0)</f>
        <v>#NAME?</v>
      </c>
      <c r="G174" s="727" t="e">
        <f t="shared" si="39"/>
        <v>#NAME?</v>
      </c>
      <c r="H174" s="769" t="e">
        <f t="shared" si="40"/>
        <v>#NAME?</v>
      </c>
      <c r="I174" s="710"/>
      <c r="K174" s="731" t="s">
        <v>14</v>
      </c>
    </row>
    <row r="175" spans="1:11" outlineLevel="1">
      <c r="A175" s="608"/>
      <c r="B175" s="675"/>
      <c r="C175" s="797"/>
      <c r="D175" s="798"/>
      <c r="E175" s="798"/>
      <c r="F175" s="797"/>
      <c r="G175" s="795"/>
      <c r="H175" s="770"/>
      <c r="I175" s="746"/>
    </row>
    <row r="176" spans="1:11" ht="16.5" outlineLevel="1" thickBot="1">
      <c r="A176" s="570"/>
      <c r="B176" s="668" t="s">
        <v>167</v>
      </c>
      <c r="C176" s="582" t="e">
        <f>SUBTOTAL(9,C164:C171)</f>
        <v>#NAME?</v>
      </c>
      <c r="D176" s="582" t="e">
        <f>SUBTOTAL(9,D164:D171)</f>
        <v>#NAME?</v>
      </c>
      <c r="E176" s="582" t="e">
        <f>SUBTOTAL(9,E164:E171)</f>
        <v>#NAME?</v>
      </c>
      <c r="F176" s="582" t="e">
        <f>SUBTOTAL(9,F164:F171)</f>
        <v>#NAME?</v>
      </c>
      <c r="G176" s="662" t="e">
        <f>IF(E176-F176=0,"-",E176-F176)</f>
        <v>#NAME?</v>
      </c>
      <c r="H176" s="760" t="e">
        <f>IF(OR(G176="-",F176=0),"-",G176/F176)</f>
        <v>#NAME?</v>
      </c>
      <c r="I176" s="583"/>
    </row>
    <row r="177" spans="1:10" ht="16.5" outlineLevel="1" thickTop="1">
      <c r="A177" s="584"/>
      <c r="B177" s="669"/>
      <c r="C177" s="575" t="s">
        <v>1312</v>
      </c>
      <c r="D177" s="585" t="s">
        <v>1211</v>
      </c>
      <c r="E177" s="585" t="s">
        <v>1212</v>
      </c>
      <c r="F177" s="586" t="s">
        <v>1213</v>
      </c>
      <c r="G177" s="579" t="s">
        <v>1209</v>
      </c>
      <c r="H177" s="749"/>
    </row>
    <row r="178" spans="1:10" outlineLevel="1">
      <c r="A178" s="584"/>
      <c r="B178" s="670"/>
      <c r="C178" s="575"/>
      <c r="D178" s="581"/>
      <c r="E178" s="581"/>
      <c r="F178" s="581"/>
      <c r="G178" s="579"/>
      <c r="H178" s="749"/>
    </row>
    <row r="179" spans="1:10" ht="15.75" customHeight="1" outlineLevel="1"/>
    <row r="180" spans="1:10" ht="15.75" customHeight="1" outlineLevel="1"/>
    <row r="181" spans="1:10" ht="15.75" customHeight="1" outlineLevel="1"/>
    <row r="182" spans="1:10" ht="15.75" customHeight="1" outlineLevel="1"/>
    <row r="183" spans="1:10" ht="15.75" customHeight="1" outlineLevel="1"/>
    <row r="184" spans="1:10">
      <c r="A184" s="539" t="s">
        <v>1320</v>
      </c>
    </row>
    <row r="185" spans="1:10" outlineLevel="1">
      <c r="A185" s="542" t="str">
        <f>A153</f>
        <v>CÔNG TY TNHH KIỂM TOÁN ASC</v>
      </c>
      <c r="B185" s="665"/>
      <c r="C185" s="544"/>
      <c r="D185" s="545"/>
      <c r="E185" s="546"/>
      <c r="F185" s="543"/>
      <c r="G185" s="547"/>
      <c r="H185" s="751" t="s">
        <v>1231</v>
      </c>
      <c r="I185" s="547" t="s">
        <v>1188</v>
      </c>
    </row>
    <row r="186" spans="1:10" ht="15.75" customHeight="1" outlineLevel="1">
      <c r="A186" s="542" t="e">
        <f>A154</f>
        <v>#REF!</v>
      </c>
      <c r="B186" s="665"/>
      <c r="C186" s="543"/>
      <c r="D186" s="543"/>
      <c r="E186" s="543"/>
      <c r="F186" s="543"/>
      <c r="G186" s="609"/>
      <c r="H186" s="779" t="s">
        <v>1189</v>
      </c>
      <c r="I186" s="3457" t="s">
        <v>1190</v>
      </c>
      <c r="J186" s="3458"/>
    </row>
    <row r="187" spans="1:10" outlineLevel="1">
      <c r="A187" s="542" t="e">
        <f>A155</f>
        <v>#REF!</v>
      </c>
      <c r="B187" s="665"/>
      <c r="C187" s="543"/>
      <c r="D187" s="543"/>
      <c r="E187" s="543"/>
      <c r="F187" s="549" t="s">
        <v>1192</v>
      </c>
      <c r="G187" s="549"/>
      <c r="H187" s="780"/>
      <c r="I187" s="3464"/>
      <c r="J187" s="3465"/>
    </row>
    <row r="188" spans="1:10" outlineLevel="1">
      <c r="A188" s="542" t="s">
        <v>1232</v>
      </c>
      <c r="B188" s="665"/>
      <c r="C188" s="543"/>
      <c r="D188" s="543"/>
      <c r="E188" s="543"/>
      <c r="F188" s="549" t="s">
        <v>1194</v>
      </c>
      <c r="G188" s="549"/>
      <c r="H188" s="780"/>
      <c r="I188" s="3453"/>
      <c r="J188" s="3454"/>
    </row>
    <row r="189" spans="1:10" outlineLevel="1">
      <c r="A189" s="543"/>
      <c r="B189" s="674" t="s">
        <v>1233</v>
      </c>
      <c r="C189" s="543"/>
      <c r="D189" s="543"/>
      <c r="E189" s="543"/>
      <c r="F189" s="549" t="s">
        <v>1196</v>
      </c>
      <c r="G189" s="549"/>
      <c r="H189" s="780"/>
      <c r="I189" s="3453"/>
      <c r="J189" s="3454"/>
    </row>
    <row r="190" spans="1:10" outlineLevel="1">
      <c r="A190" s="550"/>
      <c r="B190" s="666"/>
      <c r="C190" s="550"/>
      <c r="D190" s="550"/>
      <c r="E190" s="550"/>
      <c r="F190" s="800"/>
      <c r="G190" s="800"/>
      <c r="H190" s="781"/>
      <c r="I190" s="3455"/>
      <c r="J190" s="3455"/>
    </row>
    <row r="191" spans="1:10" outlineLevel="1">
      <c r="A191" s="590"/>
      <c r="B191" s="671"/>
      <c r="C191" s="590"/>
      <c r="D191" s="590"/>
      <c r="E191" s="590"/>
      <c r="F191" s="591"/>
      <c r="G191" s="592"/>
      <c r="H191" s="784"/>
      <c r="I191" s="593"/>
    </row>
    <row r="192" spans="1:10" outlineLevel="1">
      <c r="A192" s="552"/>
      <c r="B192" s="667"/>
      <c r="C192" s="554"/>
      <c r="D192" s="554"/>
      <c r="E192" s="554"/>
      <c r="F192" s="554"/>
      <c r="G192" s="555"/>
      <c r="H192" s="754"/>
      <c r="I192" s="556"/>
    </row>
    <row r="193" spans="1:11" outlineLevel="1">
      <c r="A193" s="557"/>
      <c r="F193" s="558"/>
      <c r="G193" s="559"/>
      <c r="H193" s="765"/>
    </row>
    <row r="194" spans="1:11" ht="15.75" customHeight="1" outlineLevel="1">
      <c r="C194" s="561" t="e">
        <f>C9</f>
        <v>#REF!</v>
      </c>
      <c r="D194" s="561" t="s">
        <v>1200</v>
      </c>
      <c r="E194" s="561" t="e">
        <f>$C$9</f>
        <v>#REF!</v>
      </c>
      <c r="F194" s="561" t="e">
        <f>F9</f>
        <v>#REF!</v>
      </c>
      <c r="G194" s="621" t="s">
        <v>511</v>
      </c>
      <c r="H194" s="782"/>
    </row>
    <row r="195" spans="1:11" outlineLevel="1">
      <c r="A195" s="598" t="s">
        <v>1198</v>
      </c>
      <c r="B195" s="672" t="s">
        <v>1199</v>
      </c>
      <c r="C195" s="567" t="s">
        <v>1201</v>
      </c>
      <c r="D195" s="566"/>
      <c r="E195" s="567" t="s">
        <v>1202</v>
      </c>
      <c r="F195" s="567" t="s">
        <v>1202</v>
      </c>
      <c r="G195" s="613" t="s">
        <v>990</v>
      </c>
      <c r="H195" s="783" t="s">
        <v>376</v>
      </c>
      <c r="I195" s="600" t="s">
        <v>540</v>
      </c>
    </row>
    <row r="196" spans="1:11" outlineLevel="1">
      <c r="A196" s="801">
        <v>151</v>
      </c>
      <c r="B196" s="703" t="e">
        <f>VLOOKUP(A196,#REF!,2,0)</f>
        <v>#REF!</v>
      </c>
      <c r="C196" s="789" t="e">
        <f t="shared" ref="C196:C205" si="41">VLOOKUP(K196,DULIEU,3,0)</f>
        <v>#NAME?</v>
      </c>
      <c r="D196" s="790" t="e">
        <f t="shared" ref="D196:D205" si="42">VLOOKUP(K196,DULIEU,4,0)-VLOOKUP(K196,DULIEU,5,0)</f>
        <v>#NAME?</v>
      </c>
      <c r="E196" s="790" t="e">
        <f>C196+D196</f>
        <v>#NAME?</v>
      </c>
      <c r="F196" s="789" t="e">
        <f t="shared" ref="F196:F205" si="43">VLOOKUP(K196,DULIEU,10,0)</f>
        <v>#NAME?</v>
      </c>
      <c r="G196" s="715" t="e">
        <f>IF(E196-F196=0,"-",E196-F196)</f>
        <v>#NAME?</v>
      </c>
      <c r="H196" s="768" t="e">
        <f>IF(OR(G196="-",F196=0),"-",G196/F196)</f>
        <v>#NAME?</v>
      </c>
      <c r="K196" s="734" t="s">
        <v>5</v>
      </c>
    </row>
    <row r="197" spans="1:11" outlineLevel="1">
      <c r="A197" s="684">
        <v>152</v>
      </c>
      <c r="B197" s="703" t="e">
        <f>VLOOKUP(A197,#REF!,2,0)</f>
        <v>#REF!</v>
      </c>
      <c r="C197" s="789" t="e">
        <f t="shared" si="41"/>
        <v>#NAME?</v>
      </c>
      <c r="D197" s="790" t="e">
        <f t="shared" si="42"/>
        <v>#NAME?</v>
      </c>
      <c r="E197" s="790" t="e">
        <f t="shared" ref="E197:E205" si="44">C197+D197</f>
        <v>#NAME?</v>
      </c>
      <c r="F197" s="789" t="e">
        <f t="shared" si="43"/>
        <v>#NAME?</v>
      </c>
      <c r="G197" s="715" t="e">
        <f t="shared" ref="G197:G205" si="45">IF(E197-F197=0,"-",E197-F197)</f>
        <v>#NAME?</v>
      </c>
      <c r="H197" s="768" t="e">
        <f>IF(OR(G197="-",F197=0),"-",G197/F197)</f>
        <v>#NAME?</v>
      </c>
      <c r="I197" s="553"/>
      <c r="K197" s="734" t="s">
        <v>6</v>
      </c>
    </row>
    <row r="198" spans="1:11" s="557" customFormat="1" outlineLevel="1">
      <c r="A198" s="801">
        <v>153</v>
      </c>
      <c r="B198" s="703" t="e">
        <f>VLOOKUP(A198,#REF!,2,0)</f>
        <v>#REF!</v>
      </c>
      <c r="C198" s="789" t="e">
        <f t="shared" si="41"/>
        <v>#NAME?</v>
      </c>
      <c r="D198" s="790" t="e">
        <f t="shared" si="42"/>
        <v>#NAME?</v>
      </c>
      <c r="E198" s="790" t="e">
        <f t="shared" si="44"/>
        <v>#NAME?</v>
      </c>
      <c r="F198" s="789" t="e">
        <f t="shared" si="43"/>
        <v>#NAME?</v>
      </c>
      <c r="G198" s="715" t="e">
        <f t="shared" si="45"/>
        <v>#NAME?</v>
      </c>
      <c r="H198" s="768" t="e">
        <f t="shared" ref="H198:H205" si="46">IF(OR(G198="-",F198=0),"-",G198/F198)</f>
        <v>#NAME?</v>
      </c>
      <c r="K198" s="713" t="s">
        <v>7</v>
      </c>
    </row>
    <row r="199" spans="1:11" s="557" customFormat="1" outlineLevel="1">
      <c r="A199" s="801">
        <v>154</v>
      </c>
      <c r="B199" s="703" t="e">
        <f>VLOOKUP(A199,#REF!,2,0)</f>
        <v>#REF!</v>
      </c>
      <c r="C199" s="789" t="e">
        <f t="shared" si="41"/>
        <v>#NAME?</v>
      </c>
      <c r="D199" s="790" t="e">
        <f t="shared" si="42"/>
        <v>#NAME?</v>
      </c>
      <c r="E199" s="790" t="e">
        <f t="shared" si="44"/>
        <v>#NAME?</v>
      </c>
      <c r="F199" s="789" t="e">
        <f t="shared" si="43"/>
        <v>#NAME?</v>
      </c>
      <c r="G199" s="715" t="e">
        <f t="shared" si="45"/>
        <v>#NAME?</v>
      </c>
      <c r="H199" s="768" t="e">
        <f t="shared" si="46"/>
        <v>#NAME?</v>
      </c>
      <c r="K199" s="713" t="s">
        <v>8</v>
      </c>
    </row>
    <row r="200" spans="1:11" s="557" customFormat="1" ht="37.5" customHeight="1" outlineLevel="1">
      <c r="A200" s="801" t="s">
        <v>813</v>
      </c>
      <c r="B200" s="703" t="e">
        <f>VLOOKUP(A200,#REF!,2,0)</f>
        <v>#REF!</v>
      </c>
      <c r="C200" s="789" t="e">
        <f t="shared" si="41"/>
        <v>#NAME?</v>
      </c>
      <c r="D200" s="790" t="e">
        <f t="shared" si="42"/>
        <v>#NAME?</v>
      </c>
      <c r="E200" s="790" t="e">
        <f t="shared" ref="E200" si="47">C200+D200</f>
        <v>#NAME?</v>
      </c>
      <c r="F200" s="789" t="e">
        <f t="shared" si="43"/>
        <v>#NAME?</v>
      </c>
      <c r="G200" s="715" t="e">
        <f t="shared" ref="G200" si="48">IF(E200-F200=0,"-",E200-F200)</f>
        <v>#NAME?</v>
      </c>
      <c r="H200" s="768" t="e">
        <f t="shared" ref="H200" si="49">IF(OR(G200="-",F200=0),"-",G200/F200)</f>
        <v>#NAME?</v>
      </c>
      <c r="K200" s="713">
        <v>241</v>
      </c>
    </row>
    <row r="201" spans="1:11" outlineLevel="1">
      <c r="A201" s="801">
        <v>155</v>
      </c>
      <c r="B201" s="703" t="e">
        <f>VLOOKUP(A201,#REF!,2,0)</f>
        <v>#REF!</v>
      </c>
      <c r="C201" s="789" t="e">
        <f t="shared" si="41"/>
        <v>#NAME?</v>
      </c>
      <c r="D201" s="790" t="e">
        <f t="shared" si="42"/>
        <v>#NAME?</v>
      </c>
      <c r="E201" s="790" t="e">
        <f t="shared" si="44"/>
        <v>#NAME?</v>
      </c>
      <c r="F201" s="789" t="e">
        <f t="shared" si="43"/>
        <v>#NAME?</v>
      </c>
      <c r="G201" s="715" t="e">
        <f t="shared" si="45"/>
        <v>#NAME?</v>
      </c>
      <c r="H201" s="768" t="e">
        <f t="shared" si="46"/>
        <v>#NAME?</v>
      </c>
      <c r="K201" s="734" t="s">
        <v>9</v>
      </c>
    </row>
    <row r="202" spans="1:11" outlineLevel="1">
      <c r="A202" s="801">
        <v>156</v>
      </c>
      <c r="B202" s="703" t="e">
        <f>VLOOKUP(A202,#REF!,2,0)</f>
        <v>#REF!</v>
      </c>
      <c r="C202" s="789" t="e">
        <f t="shared" si="41"/>
        <v>#NAME?</v>
      </c>
      <c r="D202" s="790" t="e">
        <f t="shared" si="42"/>
        <v>#NAME?</v>
      </c>
      <c r="E202" s="790" t="e">
        <f t="shared" si="44"/>
        <v>#NAME?</v>
      </c>
      <c r="F202" s="789" t="e">
        <f t="shared" si="43"/>
        <v>#NAME?</v>
      </c>
      <c r="G202" s="715" t="e">
        <f t="shared" si="45"/>
        <v>#NAME?</v>
      </c>
      <c r="H202" s="768" t="e">
        <f t="shared" si="46"/>
        <v>#NAME?</v>
      </c>
      <c r="K202" s="734" t="s">
        <v>10</v>
      </c>
    </row>
    <row r="203" spans="1:11" outlineLevel="1">
      <c r="A203" s="801">
        <v>157</v>
      </c>
      <c r="B203" s="703" t="e">
        <f>VLOOKUP(A203,#REF!,2,0)</f>
        <v>#REF!</v>
      </c>
      <c r="C203" s="789" t="e">
        <f t="shared" si="41"/>
        <v>#NAME?</v>
      </c>
      <c r="D203" s="790" t="e">
        <f t="shared" si="42"/>
        <v>#NAME?</v>
      </c>
      <c r="E203" s="790" t="e">
        <f t="shared" si="44"/>
        <v>#NAME?</v>
      </c>
      <c r="F203" s="789" t="e">
        <f t="shared" si="43"/>
        <v>#NAME?</v>
      </c>
      <c r="G203" s="715" t="e">
        <f t="shared" si="45"/>
        <v>#NAME?</v>
      </c>
      <c r="H203" s="768" t="e">
        <f t="shared" si="46"/>
        <v>#NAME?</v>
      </c>
      <c r="K203" s="734" t="s">
        <v>11</v>
      </c>
    </row>
    <row r="204" spans="1:11" outlineLevel="1">
      <c r="A204" s="801">
        <v>158</v>
      </c>
      <c r="B204" s="703" t="e">
        <f>VLOOKUP(A204,#REF!,2,0)</f>
        <v>#REF!</v>
      </c>
      <c r="C204" s="789" t="e">
        <f t="shared" si="41"/>
        <v>#NAME?</v>
      </c>
      <c r="D204" s="790" t="e">
        <f t="shared" si="42"/>
        <v>#NAME?</v>
      </c>
      <c r="E204" s="790" t="e">
        <f t="shared" si="44"/>
        <v>#NAME?</v>
      </c>
      <c r="F204" s="789" t="e">
        <f t="shared" si="43"/>
        <v>#NAME?</v>
      </c>
      <c r="G204" s="715" t="e">
        <f t="shared" si="45"/>
        <v>#NAME?</v>
      </c>
      <c r="H204" s="768" t="e">
        <f t="shared" si="46"/>
        <v>#NAME?</v>
      </c>
      <c r="K204" s="734" t="s">
        <v>277</v>
      </c>
    </row>
    <row r="205" spans="1:11" outlineLevel="1">
      <c r="A205" s="801">
        <v>2294</v>
      </c>
      <c r="B205" s="703" t="e">
        <f>VLOOKUP(A205,#REF!,2,0)</f>
        <v>#REF!</v>
      </c>
      <c r="C205" s="789" t="e">
        <f t="shared" si="41"/>
        <v>#NAME?</v>
      </c>
      <c r="D205" s="790" t="e">
        <f t="shared" si="42"/>
        <v>#NAME?</v>
      </c>
      <c r="E205" s="790" t="e">
        <f t="shared" si="44"/>
        <v>#NAME?</v>
      </c>
      <c r="F205" s="789" t="e">
        <f t="shared" si="43"/>
        <v>#NAME?</v>
      </c>
      <c r="G205" s="715" t="e">
        <f t="shared" si="45"/>
        <v>#NAME?</v>
      </c>
      <c r="H205" s="768" t="e">
        <f t="shared" si="46"/>
        <v>#NAME?</v>
      </c>
      <c r="K205" s="734" t="s">
        <v>278</v>
      </c>
    </row>
    <row r="206" spans="1:11" outlineLevel="1">
      <c r="A206" s="608"/>
      <c r="B206" s="676"/>
      <c r="C206" s="580"/>
      <c r="D206" s="581"/>
      <c r="E206" s="581"/>
      <c r="F206" s="580"/>
      <c r="G206" s="579"/>
      <c r="H206" s="749"/>
      <c r="K206" s="734"/>
    </row>
    <row r="207" spans="1:11" ht="16.5" outlineLevel="1" thickBot="1">
      <c r="A207" s="608"/>
      <c r="B207" s="677" t="s">
        <v>167</v>
      </c>
      <c r="C207" s="624" t="e">
        <f>SUBTOTAL(9,C196:C205)</f>
        <v>#NAME?</v>
      </c>
      <c r="D207" s="624" t="e">
        <f>SUBTOTAL(9,D196:D205)</f>
        <v>#NAME?</v>
      </c>
      <c r="E207" s="624" t="e">
        <f>SUBTOTAL(9,E196:E205)</f>
        <v>#NAME?</v>
      </c>
      <c r="F207" s="624" t="e">
        <f>SUBTOTAL(9,F196:F205)</f>
        <v>#NAME?</v>
      </c>
      <c r="G207" s="662" t="e">
        <f>IF(E207-F207=0,"-",E207-F207)</f>
        <v>#NAME?</v>
      </c>
      <c r="H207" s="760" t="e">
        <f>IF(G207="-","-",G207/F207)</f>
        <v>#NAME?</v>
      </c>
      <c r="I207" s="583"/>
    </row>
    <row r="208" spans="1:11" ht="16.5" outlineLevel="1" thickTop="1">
      <c r="A208" s="584"/>
      <c r="B208" s="669"/>
      <c r="C208" s="575" t="s">
        <v>1312</v>
      </c>
      <c r="D208" s="585" t="s">
        <v>1211</v>
      </c>
      <c r="E208" s="585" t="s">
        <v>1212</v>
      </c>
      <c r="F208" s="586" t="s">
        <v>1213</v>
      </c>
      <c r="G208" s="579" t="s">
        <v>1209</v>
      </c>
      <c r="H208" s="749"/>
    </row>
    <row r="209" spans="1:10" outlineLevel="1">
      <c r="A209" s="584"/>
      <c r="B209" s="670"/>
      <c r="C209" s="575"/>
      <c r="D209" s="581"/>
      <c r="E209" s="581"/>
      <c r="F209" s="581"/>
      <c r="G209" s="579"/>
      <c r="H209" s="749"/>
    </row>
    <row r="210" spans="1:10" outlineLevel="1"/>
    <row r="211" spans="1:10" ht="15.75" customHeight="1" outlineLevel="1"/>
    <row r="212" spans="1:10" ht="15.75" customHeight="1" outlineLevel="1"/>
    <row r="213" spans="1:10" ht="15.75" customHeight="1" outlineLevel="1"/>
    <row r="214" spans="1:10" ht="15.75" customHeight="1" outlineLevel="1"/>
    <row r="215" spans="1:10" ht="15.75" customHeight="1" outlineLevel="1"/>
    <row r="216" spans="1:10" ht="15.75" customHeight="1" outlineLevel="1"/>
    <row r="217" spans="1:10" ht="15.75" customHeight="1" outlineLevel="1"/>
    <row r="218" spans="1:10">
      <c r="A218" s="539" t="s">
        <v>1321</v>
      </c>
    </row>
    <row r="219" spans="1:10" outlineLevel="1">
      <c r="A219" s="542" t="str">
        <f>A185</f>
        <v>CÔNG TY TNHH KIỂM TOÁN ASC</v>
      </c>
      <c r="B219" s="665"/>
      <c r="C219" s="544"/>
      <c r="D219" s="545"/>
      <c r="E219" s="546"/>
      <c r="F219" s="543"/>
      <c r="G219" s="547"/>
      <c r="H219" s="751" t="s">
        <v>1234</v>
      </c>
      <c r="I219" s="547"/>
    </row>
    <row r="220" spans="1:10" ht="15.75" customHeight="1" outlineLevel="1">
      <c r="A220" s="542" t="e">
        <f>A186</f>
        <v>#REF!</v>
      </c>
      <c r="B220" s="665"/>
      <c r="C220" s="543"/>
      <c r="D220" s="543"/>
      <c r="E220" s="543"/>
      <c r="F220" s="543"/>
      <c r="G220" s="609"/>
      <c r="H220" s="779" t="s">
        <v>1189</v>
      </c>
      <c r="I220" s="3457" t="s">
        <v>1190</v>
      </c>
      <c r="J220" s="3458"/>
    </row>
    <row r="221" spans="1:10" outlineLevel="1">
      <c r="A221" s="542" t="e">
        <f>A187</f>
        <v>#REF!</v>
      </c>
      <c r="B221" s="665"/>
      <c r="C221" s="543"/>
      <c r="D221" s="543"/>
      <c r="E221" s="543"/>
      <c r="F221" s="549" t="s">
        <v>1192</v>
      </c>
      <c r="G221" s="549"/>
      <c r="H221" s="780"/>
      <c r="I221" s="3464"/>
      <c r="J221" s="3465"/>
    </row>
    <row r="222" spans="1:10" outlineLevel="1">
      <c r="A222" s="542" t="s">
        <v>1235</v>
      </c>
      <c r="B222" s="665"/>
      <c r="C222" s="543"/>
      <c r="D222" s="543"/>
      <c r="E222" s="543"/>
      <c r="F222" s="549" t="s">
        <v>1194</v>
      </c>
      <c r="G222" s="549"/>
      <c r="H222" s="780"/>
      <c r="I222" s="3453"/>
      <c r="J222" s="3454"/>
    </row>
    <row r="223" spans="1:10" ht="18" customHeight="1" outlineLevel="1">
      <c r="A223" s="543"/>
      <c r="B223" s="3456" t="s">
        <v>1236</v>
      </c>
      <c r="C223" s="3456"/>
      <c r="D223" s="3456"/>
      <c r="E223" s="543"/>
      <c r="F223" s="549" t="s">
        <v>1196</v>
      </c>
      <c r="G223" s="549"/>
      <c r="H223" s="780"/>
      <c r="I223" s="3453"/>
      <c r="J223" s="3454"/>
    </row>
    <row r="224" spans="1:10" outlineLevel="1">
      <c r="A224" s="550"/>
      <c r="B224" s="666"/>
      <c r="C224" s="550"/>
      <c r="D224" s="550"/>
      <c r="E224" s="550"/>
      <c r="F224" s="800"/>
      <c r="G224" s="800"/>
      <c r="H224" s="781"/>
      <c r="I224" s="3455"/>
      <c r="J224" s="3455"/>
    </row>
    <row r="225" spans="1:11" outlineLevel="1">
      <c r="A225" s="552"/>
      <c r="B225" s="667"/>
      <c r="C225" s="554"/>
      <c r="D225" s="554"/>
      <c r="E225" s="554"/>
      <c r="F225" s="554"/>
      <c r="G225" s="555"/>
      <c r="H225" s="754"/>
      <c r="I225" s="556"/>
    </row>
    <row r="226" spans="1:11" outlineLevel="1">
      <c r="A226" s="557"/>
      <c r="F226" s="558"/>
      <c r="G226" s="559"/>
      <c r="H226" s="765"/>
    </row>
    <row r="227" spans="1:11" ht="15.75" customHeight="1" outlineLevel="1">
      <c r="C227" s="561" t="e">
        <f>C9</f>
        <v>#REF!</v>
      </c>
      <c r="D227" s="561" t="s">
        <v>1200</v>
      </c>
      <c r="E227" s="561" t="e">
        <f>$C$9</f>
        <v>#REF!</v>
      </c>
      <c r="F227" s="561" t="e">
        <f>F9</f>
        <v>#REF!</v>
      </c>
      <c r="G227" s="621" t="s">
        <v>511</v>
      </c>
      <c r="H227" s="782"/>
    </row>
    <row r="228" spans="1:11" outlineLevel="1">
      <c r="A228" s="598" t="s">
        <v>1198</v>
      </c>
      <c r="B228" s="672" t="s">
        <v>1199</v>
      </c>
      <c r="C228" s="567" t="s">
        <v>1201</v>
      </c>
      <c r="D228" s="566"/>
      <c r="E228" s="567" t="s">
        <v>1202</v>
      </c>
      <c r="F228" s="567" t="s">
        <v>1202</v>
      </c>
      <c r="G228" s="613" t="s">
        <v>990</v>
      </c>
      <c r="H228" s="783" t="s">
        <v>376</v>
      </c>
      <c r="I228" s="600" t="s">
        <v>540</v>
      </c>
    </row>
    <row r="229" spans="1:11" ht="38.25" customHeight="1" outlineLevel="1">
      <c r="A229" s="622">
        <v>133</v>
      </c>
      <c r="B229" s="703" t="e">
        <f>VLOOKUP(A229,#REF!,2,0)</f>
        <v>#REF!</v>
      </c>
      <c r="C229" s="811" t="e">
        <f t="shared" ref="C229:C236" si="50">VLOOKUP(K229,DULIEU,3,0)</f>
        <v>#NAME?</v>
      </c>
      <c r="D229" s="813" t="e">
        <f t="shared" ref="D229:D236" si="51">VLOOKUP(K229,DULIEU,4,0)-VLOOKUP(K229,DULIEU,5,0)</f>
        <v>#NAME?</v>
      </c>
      <c r="E229" s="813" t="e">
        <f t="shared" ref="E229" si="52">C229+D229</f>
        <v>#NAME?</v>
      </c>
      <c r="F229" s="814" t="e">
        <f t="shared" ref="F229:F236" si="53">VLOOKUP(K229,DULIEU,10,0)</f>
        <v>#NAME?</v>
      </c>
      <c r="G229" s="808" t="e">
        <f t="shared" ref="G229" si="54">IF(E229-F229=0,"-",E229-F229)</f>
        <v>#NAME?</v>
      </c>
      <c r="H229" s="768" t="e">
        <f t="shared" ref="H229" si="55">IF(OR(G229="-",F229=0),"-",G229/F229)</f>
        <v>#NAME?</v>
      </c>
      <c r="K229" s="734">
        <v>152</v>
      </c>
    </row>
    <row r="230" spans="1:11" outlineLevel="1">
      <c r="A230" s="625">
        <v>141</v>
      </c>
      <c r="B230" s="703" t="e">
        <f>VLOOKUP(A230,#REF!,2,0)</f>
        <v>#REF!</v>
      </c>
      <c r="C230" s="815" t="e">
        <f t="shared" si="50"/>
        <v>#NAME?</v>
      </c>
      <c r="D230" s="816" t="e">
        <f t="shared" si="51"/>
        <v>#NAME?</v>
      </c>
      <c r="E230" s="816" t="e">
        <f t="shared" ref="E230:E236" si="56">C230+D230</f>
        <v>#NAME?</v>
      </c>
      <c r="F230" s="817" t="e">
        <f t="shared" si="53"/>
        <v>#NAME?</v>
      </c>
      <c r="G230" s="809" t="e">
        <f t="shared" ref="G230:G236" si="57">IF(E230-F230=0,"-",E230-F230)</f>
        <v>#NAME?</v>
      </c>
      <c r="H230" s="778" t="e">
        <f t="shared" ref="H230:H236" si="58">IF(OR(G230="-",F230=0),"-",G230/F230)</f>
        <v>#NAME?</v>
      </c>
      <c r="K230" s="734" t="s">
        <v>863</v>
      </c>
    </row>
    <row r="231" spans="1:11" outlineLevel="1">
      <c r="A231" s="622">
        <v>2421</v>
      </c>
      <c r="B231" s="703" t="e">
        <f>VLOOKUP(A231,#REF!,2,0)</f>
        <v>#REF!</v>
      </c>
      <c r="C231" s="815" t="e">
        <f t="shared" si="50"/>
        <v>#NAME?</v>
      </c>
      <c r="D231" s="816" t="e">
        <f t="shared" si="51"/>
        <v>#NAME?</v>
      </c>
      <c r="E231" s="816" t="e">
        <f t="shared" si="56"/>
        <v>#NAME?</v>
      </c>
      <c r="F231" s="817" t="e">
        <f t="shared" si="53"/>
        <v>#NAME?</v>
      </c>
      <c r="G231" s="809" t="e">
        <f t="shared" si="57"/>
        <v>#NAME?</v>
      </c>
      <c r="H231" s="778" t="e">
        <f t="shared" si="58"/>
        <v>#NAME?</v>
      </c>
      <c r="K231" s="734">
        <v>151</v>
      </c>
    </row>
    <row r="232" spans="1:11" outlineLevel="1">
      <c r="A232" s="622">
        <v>2441</v>
      </c>
      <c r="B232" s="703" t="e">
        <f>VLOOKUP(A232,#REF!,2,0)</f>
        <v>#REF!</v>
      </c>
      <c r="C232" s="815" t="e">
        <f t="shared" si="50"/>
        <v>#NAME?</v>
      </c>
      <c r="D232" s="816" t="e">
        <f t="shared" si="51"/>
        <v>#NAME?</v>
      </c>
      <c r="E232" s="816" t="e">
        <f t="shared" si="56"/>
        <v>#NAME?</v>
      </c>
      <c r="F232" s="817" t="e">
        <f t="shared" si="53"/>
        <v>#NAME?</v>
      </c>
      <c r="G232" s="809" t="e">
        <f t="shared" si="57"/>
        <v>#NAME?</v>
      </c>
      <c r="H232" s="778" t="e">
        <f t="shared" si="58"/>
        <v>#NAME?</v>
      </c>
      <c r="K232" s="734" t="s">
        <v>864</v>
      </c>
    </row>
    <row r="233" spans="1:11" outlineLevel="1">
      <c r="A233" s="625">
        <v>2422</v>
      </c>
      <c r="B233" s="703" t="e">
        <f>VLOOKUP(A233,#REF!,2,0)</f>
        <v>#REF!</v>
      </c>
      <c r="C233" s="815" t="e">
        <f t="shared" si="50"/>
        <v>#NAME?</v>
      </c>
      <c r="D233" s="816" t="e">
        <f t="shared" si="51"/>
        <v>#NAME?</v>
      </c>
      <c r="E233" s="816" t="e">
        <f t="shared" si="56"/>
        <v>#NAME?</v>
      </c>
      <c r="F233" s="817" t="e">
        <f t="shared" si="53"/>
        <v>#NAME?</v>
      </c>
      <c r="G233" s="809" t="e">
        <f t="shared" si="57"/>
        <v>#NAME?</v>
      </c>
      <c r="H233" s="778" t="e">
        <f t="shared" si="58"/>
        <v>#NAME?</v>
      </c>
      <c r="K233" s="734">
        <v>261</v>
      </c>
    </row>
    <row r="234" spans="1:11" outlineLevel="1">
      <c r="A234" s="625">
        <v>243</v>
      </c>
      <c r="B234" s="703" t="e">
        <f>VLOOKUP(A234,#REF!,2,0)</f>
        <v>#REF!</v>
      </c>
      <c r="C234" s="815" t="e">
        <f t="shared" si="50"/>
        <v>#NAME?</v>
      </c>
      <c r="D234" s="816" t="e">
        <f t="shared" si="51"/>
        <v>#NAME?</v>
      </c>
      <c r="E234" s="816" t="e">
        <f t="shared" si="56"/>
        <v>#NAME?</v>
      </c>
      <c r="F234" s="817" t="e">
        <f t="shared" si="53"/>
        <v>#NAME?</v>
      </c>
      <c r="G234" s="809" t="e">
        <f t="shared" si="57"/>
        <v>#NAME?</v>
      </c>
      <c r="H234" s="778" t="e">
        <f t="shared" si="58"/>
        <v>#NAME?</v>
      </c>
      <c r="K234" s="734">
        <v>262</v>
      </c>
    </row>
    <row r="235" spans="1:11" s="661" customFormat="1" ht="35.25" customHeight="1" outlineLevel="1">
      <c r="A235" s="625">
        <v>1534</v>
      </c>
      <c r="B235" s="703" t="e">
        <f>VLOOKUP(A235,#REF!,2,0)</f>
        <v>#REF!</v>
      </c>
      <c r="C235" s="815" t="e">
        <f t="shared" si="50"/>
        <v>#NAME?</v>
      </c>
      <c r="D235" s="816" t="e">
        <f t="shared" si="51"/>
        <v>#NAME?</v>
      </c>
      <c r="E235" s="816" t="e">
        <f t="shared" ref="E235" si="59">C235+D235</f>
        <v>#NAME?</v>
      </c>
      <c r="F235" s="817" t="e">
        <f t="shared" si="53"/>
        <v>#NAME?</v>
      </c>
      <c r="G235" s="809" t="e">
        <f t="shared" ref="G235" si="60">IF(E235-F235=0,"-",E235-F235)</f>
        <v>#NAME?</v>
      </c>
      <c r="H235" s="778" t="e">
        <f t="shared" ref="H235" si="61">IF(OR(G235="-",F235=0),"-",G235/F235)</f>
        <v>#NAME?</v>
      </c>
      <c r="K235" s="734">
        <v>263</v>
      </c>
    </row>
    <row r="236" spans="1:11" outlineLevel="1">
      <c r="A236" s="625">
        <v>2442</v>
      </c>
      <c r="B236" s="703" t="e">
        <f>VLOOKUP(A236,#REF!,2,0)</f>
        <v>#REF!</v>
      </c>
      <c r="C236" s="815" t="e">
        <f t="shared" si="50"/>
        <v>#NAME?</v>
      </c>
      <c r="D236" s="816" t="e">
        <f t="shared" si="51"/>
        <v>#NAME?</v>
      </c>
      <c r="E236" s="816" t="e">
        <f t="shared" si="56"/>
        <v>#NAME?</v>
      </c>
      <c r="F236" s="817" t="e">
        <f t="shared" si="53"/>
        <v>#NAME?</v>
      </c>
      <c r="G236" s="809" t="e">
        <f t="shared" si="57"/>
        <v>#NAME?</v>
      </c>
      <c r="H236" s="778" t="e">
        <f t="shared" si="58"/>
        <v>#NAME?</v>
      </c>
      <c r="K236" s="734" t="s">
        <v>1237</v>
      </c>
    </row>
    <row r="237" spans="1:11" outlineLevel="1">
      <c r="A237" s="625"/>
      <c r="B237" s="623"/>
      <c r="C237" s="812"/>
      <c r="D237" s="581"/>
      <c r="E237" s="581"/>
      <c r="F237" s="580"/>
      <c r="G237" s="810"/>
      <c r="H237" s="749"/>
    </row>
    <row r="238" spans="1:11" ht="16.5" outlineLevel="1" thickBot="1">
      <c r="A238" s="626"/>
      <c r="B238" s="618" t="s">
        <v>167</v>
      </c>
      <c r="C238" s="582" t="e">
        <f>SUBTOTAL(9,C229:C236)</f>
        <v>#NAME?</v>
      </c>
      <c r="D238" s="582" t="e">
        <f>SUBTOTAL(9,D229:D236)</f>
        <v>#NAME?</v>
      </c>
      <c r="E238" s="582" t="e">
        <f>SUBTOTAL(9,E229:E236)</f>
        <v>#NAME?</v>
      </c>
      <c r="F238" s="582" t="e">
        <f>SUBTOTAL(9,F229:F236)</f>
        <v>#NAME?</v>
      </c>
      <c r="G238" s="662" t="e">
        <f>IF(E238-F238=0,"-",E238-F238)</f>
        <v>#NAME?</v>
      </c>
      <c r="H238" s="760" t="e">
        <f>IF(OR(G238="-",F238=0),"-",G238/F238)</f>
        <v>#NAME?</v>
      </c>
      <c r="I238" s="583"/>
    </row>
    <row r="239" spans="1:11" ht="16.5" outlineLevel="1" thickTop="1">
      <c r="A239" s="584"/>
      <c r="B239" s="669"/>
      <c r="C239" s="575" t="s">
        <v>1312</v>
      </c>
      <c r="D239" s="585" t="s">
        <v>1211</v>
      </c>
      <c r="E239" s="585" t="s">
        <v>1212</v>
      </c>
      <c r="F239" s="586" t="s">
        <v>1213</v>
      </c>
      <c r="G239" s="579" t="s">
        <v>1209</v>
      </c>
      <c r="H239" s="749"/>
    </row>
    <row r="240" spans="1:11" outlineLevel="1">
      <c r="A240" s="584"/>
      <c r="B240" s="670"/>
      <c r="C240" s="575"/>
      <c r="D240" s="581"/>
      <c r="E240" s="581"/>
      <c r="F240" s="581"/>
      <c r="G240" s="579"/>
      <c r="H240" s="749"/>
    </row>
    <row r="241" spans="1:10" outlineLevel="1">
      <c r="A241" s="584"/>
      <c r="B241" s="670"/>
      <c r="C241" s="575"/>
      <c r="D241" s="581"/>
      <c r="E241" s="581"/>
      <c r="F241" s="581"/>
      <c r="G241" s="579"/>
      <c r="H241" s="749"/>
    </row>
    <row r="242" spans="1:10" outlineLevel="1">
      <c r="A242" s="584"/>
    </row>
    <row r="243" spans="1:10" outlineLevel="1"/>
    <row r="244" spans="1:10" outlineLevel="1"/>
    <row r="245" spans="1:10" outlineLevel="1"/>
    <row r="246" spans="1:10" outlineLevel="1"/>
    <row r="247" spans="1:10" outlineLevel="1">
      <c r="B247" s="673"/>
    </row>
    <row r="248" spans="1:10" outlineLevel="1">
      <c r="B248" s="673"/>
    </row>
    <row r="249" spans="1:10" outlineLevel="1">
      <c r="B249" s="673"/>
    </row>
    <row r="250" spans="1:10">
      <c r="A250" s="539" t="s">
        <v>1238</v>
      </c>
    </row>
    <row r="251" spans="1:10" outlineLevel="1">
      <c r="A251" s="542" t="str">
        <f>A219</f>
        <v>CÔNG TY TNHH KIỂM TOÁN ASC</v>
      </c>
      <c r="B251" s="665"/>
      <c r="C251" s="544"/>
      <c r="D251" s="545"/>
      <c r="E251" s="546"/>
      <c r="F251" s="543"/>
      <c r="G251" s="547"/>
      <c r="H251" s="751" t="s">
        <v>1239</v>
      </c>
      <c r="I251" s="547"/>
    </row>
    <row r="252" spans="1:10" ht="15.75" customHeight="1" outlineLevel="1">
      <c r="A252" s="542" t="e">
        <f>A220</f>
        <v>#REF!</v>
      </c>
      <c r="B252" s="665"/>
      <c r="C252" s="543"/>
      <c r="D252" s="543"/>
      <c r="E252" s="543"/>
      <c r="F252" s="543"/>
      <c r="G252" s="609"/>
      <c r="H252" s="779" t="s">
        <v>1189</v>
      </c>
      <c r="I252" s="3457" t="s">
        <v>1190</v>
      </c>
      <c r="J252" s="3458"/>
    </row>
    <row r="253" spans="1:10" outlineLevel="1">
      <c r="A253" s="542" t="e">
        <f>A221</f>
        <v>#REF!</v>
      </c>
      <c r="B253" s="665"/>
      <c r="C253" s="543"/>
      <c r="D253" s="543"/>
      <c r="E253" s="543"/>
      <c r="F253" s="549" t="s">
        <v>1192</v>
      </c>
      <c r="G253" s="549"/>
      <c r="H253" s="780"/>
      <c r="I253" s="3464"/>
      <c r="J253" s="3465"/>
    </row>
    <row r="254" spans="1:10" outlineLevel="1">
      <c r="A254" s="542" t="s">
        <v>1240</v>
      </c>
      <c r="B254" s="665"/>
      <c r="C254" s="543"/>
      <c r="D254" s="543"/>
      <c r="E254" s="543"/>
      <c r="F254" s="549" t="s">
        <v>1194</v>
      </c>
      <c r="G254" s="549"/>
      <c r="H254" s="780"/>
      <c r="I254" s="3453"/>
      <c r="J254" s="3454"/>
    </row>
    <row r="255" spans="1:10" ht="18.75" customHeight="1" outlineLevel="1">
      <c r="A255" s="543"/>
      <c r="B255" s="3466" t="s">
        <v>1241</v>
      </c>
      <c r="C255" s="3466"/>
      <c r="D255" s="3466"/>
      <c r="E255" s="543"/>
      <c r="F255" s="549" t="s">
        <v>1196</v>
      </c>
      <c r="G255" s="549"/>
      <c r="H255" s="780"/>
      <c r="I255" s="3453"/>
      <c r="J255" s="3454"/>
    </row>
    <row r="256" spans="1:10" outlineLevel="1">
      <c r="A256" s="550"/>
      <c r="B256" s="666"/>
      <c r="C256" s="550"/>
      <c r="D256" s="550"/>
      <c r="E256" s="550"/>
      <c r="F256" s="800"/>
      <c r="G256" s="800"/>
      <c r="H256" s="781"/>
      <c r="I256" s="3455"/>
      <c r="J256" s="3455"/>
    </row>
    <row r="257" spans="1:11" outlineLevel="1">
      <c r="A257" s="552"/>
      <c r="B257" s="667"/>
      <c r="C257" s="554"/>
      <c r="D257" s="554"/>
      <c r="E257" s="554"/>
      <c r="F257" s="554"/>
      <c r="G257" s="555"/>
      <c r="H257" s="754"/>
      <c r="I257" s="556"/>
    </row>
    <row r="258" spans="1:11" ht="15.75" customHeight="1" outlineLevel="1">
      <c r="C258" s="561" t="e">
        <f>C9</f>
        <v>#REF!</v>
      </c>
      <c r="D258" s="561" t="s">
        <v>1200</v>
      </c>
      <c r="E258" s="561" t="e">
        <f>$C$9</f>
        <v>#REF!</v>
      </c>
      <c r="F258" s="561" t="e">
        <f>F9</f>
        <v>#REF!</v>
      </c>
      <c r="G258" s="621" t="s">
        <v>511</v>
      </c>
      <c r="H258" s="782"/>
    </row>
    <row r="259" spans="1:11" outlineLevel="1">
      <c r="A259" s="598" t="s">
        <v>1198</v>
      </c>
      <c r="B259" s="672" t="s">
        <v>1199</v>
      </c>
      <c r="C259" s="567" t="s">
        <v>1201</v>
      </c>
      <c r="D259" s="566"/>
      <c r="E259" s="567" t="s">
        <v>1202</v>
      </c>
      <c r="F259" s="567" t="s">
        <v>1202</v>
      </c>
      <c r="G259" s="613" t="s">
        <v>990</v>
      </c>
      <c r="H259" s="783" t="s">
        <v>376</v>
      </c>
      <c r="I259" s="600" t="s">
        <v>540</v>
      </c>
    </row>
    <row r="260" spans="1:11" s="746" customFormat="1" outlineLevel="1">
      <c r="A260" s="684">
        <v>211</v>
      </c>
      <c r="B260" s="703" t="e">
        <f>VLOOKUP(A260,#REF!,2,0)</f>
        <v>#REF!</v>
      </c>
      <c r="C260" s="820" t="e">
        <f t="shared" ref="C260:C266" si="62">VLOOKUP(K260,DULIEU,3,0)</f>
        <v>#NAME?</v>
      </c>
      <c r="D260" s="821" t="e">
        <f t="shared" ref="D260:D265" si="63">VLOOKUP(K260,DULIEU,4,0)-VLOOKUP(K260,DULIEU,5,0)</f>
        <v>#NAME?</v>
      </c>
      <c r="E260" s="821" t="e">
        <f>C260+D260</f>
        <v>#NAME?</v>
      </c>
      <c r="F260" s="820" t="e">
        <f t="shared" ref="F260:F266" si="64">VLOOKUP(K260,DULIEU,10,0)</f>
        <v>#NAME?</v>
      </c>
      <c r="G260" s="715" t="e">
        <f>IF(E260-F260=0,"-",E260-F260)</f>
        <v>#NAME?</v>
      </c>
      <c r="H260" s="768" t="e">
        <f>IF(OR(G260="-",F260=0),"-",G260/F260)</f>
        <v>#NAME?</v>
      </c>
      <c r="I260" s="822"/>
      <c r="K260" s="802">
        <v>222</v>
      </c>
    </row>
    <row r="261" spans="1:11" s="746" customFormat="1" ht="20.25" customHeight="1" outlineLevel="1">
      <c r="A261" s="684">
        <v>213</v>
      </c>
      <c r="B261" s="703" t="e">
        <f>VLOOKUP(A261,#REF!,2,0)</f>
        <v>#REF!</v>
      </c>
      <c r="C261" s="820" t="e">
        <f t="shared" si="62"/>
        <v>#NAME?</v>
      </c>
      <c r="D261" s="821" t="e">
        <f t="shared" si="63"/>
        <v>#NAME?</v>
      </c>
      <c r="E261" s="821" t="e">
        <f t="shared" ref="E261:E265" si="65">C261+D261</f>
        <v>#NAME?</v>
      </c>
      <c r="F261" s="820" t="e">
        <f t="shared" si="64"/>
        <v>#NAME?</v>
      </c>
      <c r="G261" s="715" t="e">
        <f>IF(E261-F261=0,"-",E261-F261)</f>
        <v>#NAME?</v>
      </c>
      <c r="H261" s="768" t="e">
        <f>IF(OR(G261="-",F261=0),"-",G261/F261)</f>
        <v>#NAME?</v>
      </c>
      <c r="I261" s="711"/>
      <c r="K261" s="802">
        <v>228</v>
      </c>
    </row>
    <row r="262" spans="1:11" s="746" customFormat="1" outlineLevel="1">
      <c r="A262" s="823">
        <v>217</v>
      </c>
      <c r="B262" s="703" t="e">
        <f>VLOOKUP(A262,#REF!,2,0)</f>
        <v>#REF!</v>
      </c>
      <c r="C262" s="820" t="e">
        <f t="shared" si="62"/>
        <v>#NAME?</v>
      </c>
      <c r="D262" s="821" t="e">
        <f t="shared" si="63"/>
        <v>#NAME?</v>
      </c>
      <c r="E262" s="821" t="e">
        <f t="shared" si="65"/>
        <v>#NAME?</v>
      </c>
      <c r="F262" s="820" t="e">
        <f t="shared" si="64"/>
        <v>#NAME?</v>
      </c>
      <c r="G262" s="715" t="e">
        <f t="shared" ref="G262:G267" si="66">IF(E262-F262=0,"-",E262-F262)</f>
        <v>#NAME?</v>
      </c>
      <c r="H262" s="768" t="e">
        <f t="shared" ref="H262:H267" si="67">IF(OR(G262="-",F262=0),"-",G262/F262)</f>
        <v>#NAME?</v>
      </c>
      <c r="I262" s="711"/>
      <c r="K262" s="802">
        <v>231</v>
      </c>
    </row>
    <row r="263" spans="1:11" s="746" customFormat="1" outlineLevel="1">
      <c r="A263" s="801">
        <v>2141</v>
      </c>
      <c r="B263" s="703" t="e">
        <f>VLOOKUP(A263,#REF!,2,0)</f>
        <v>#REF!</v>
      </c>
      <c r="C263" s="820" t="e">
        <f t="shared" si="62"/>
        <v>#NAME?</v>
      </c>
      <c r="D263" s="821" t="e">
        <f t="shared" si="63"/>
        <v>#NAME?</v>
      </c>
      <c r="E263" s="821" t="e">
        <f t="shared" si="65"/>
        <v>#NAME?</v>
      </c>
      <c r="F263" s="820" t="e">
        <f t="shared" si="64"/>
        <v>#NAME?</v>
      </c>
      <c r="G263" s="715" t="e">
        <f>IF(E263-F263=0,"-",E263-F263)</f>
        <v>#NAME?</v>
      </c>
      <c r="H263" s="768" t="e">
        <f t="shared" si="67"/>
        <v>#NAME?</v>
      </c>
      <c r="I263" s="711"/>
      <c r="K263" s="802">
        <v>223</v>
      </c>
    </row>
    <row r="264" spans="1:11" s="746" customFormat="1" outlineLevel="1">
      <c r="A264" s="801">
        <v>2143</v>
      </c>
      <c r="B264" s="703" t="e">
        <f>VLOOKUP(A264,#REF!,2,0)</f>
        <v>#REF!</v>
      </c>
      <c r="C264" s="820" t="e">
        <f t="shared" si="62"/>
        <v>#NAME?</v>
      </c>
      <c r="D264" s="821" t="e">
        <f t="shared" si="63"/>
        <v>#NAME?</v>
      </c>
      <c r="E264" s="821" t="e">
        <f t="shared" si="65"/>
        <v>#NAME?</v>
      </c>
      <c r="F264" s="820" t="e">
        <f t="shared" si="64"/>
        <v>#NAME?</v>
      </c>
      <c r="G264" s="715" t="e">
        <f t="shared" si="66"/>
        <v>#NAME?</v>
      </c>
      <c r="H264" s="768" t="e">
        <f t="shared" si="67"/>
        <v>#NAME?</v>
      </c>
      <c r="I264" s="711"/>
      <c r="K264" s="802">
        <v>229</v>
      </c>
    </row>
    <row r="265" spans="1:11" s="746" customFormat="1" outlineLevel="1">
      <c r="A265" s="823">
        <v>2147</v>
      </c>
      <c r="B265" s="703" t="e">
        <f>VLOOKUP(A265,#REF!,2,0)</f>
        <v>#REF!</v>
      </c>
      <c r="C265" s="820" t="e">
        <f t="shared" si="62"/>
        <v>#NAME?</v>
      </c>
      <c r="D265" s="821" t="e">
        <f t="shared" si="63"/>
        <v>#NAME?</v>
      </c>
      <c r="E265" s="821" t="e">
        <f t="shared" si="65"/>
        <v>#NAME?</v>
      </c>
      <c r="F265" s="820" t="e">
        <f t="shared" si="64"/>
        <v>#NAME?</v>
      </c>
      <c r="G265" s="715" t="e">
        <f t="shared" si="66"/>
        <v>#NAME?</v>
      </c>
      <c r="H265" s="768" t="e">
        <f t="shared" si="67"/>
        <v>#NAME?</v>
      </c>
      <c r="I265" s="711"/>
      <c r="K265" s="802">
        <v>232</v>
      </c>
    </row>
    <row r="266" spans="1:11" s="746" customFormat="1" outlineLevel="1">
      <c r="A266" s="684">
        <v>241</v>
      </c>
      <c r="B266" s="703" t="e">
        <f>VLOOKUP(A266,#REF!,2,0)</f>
        <v>#REF!</v>
      </c>
      <c r="C266" s="820" t="e">
        <f t="shared" si="62"/>
        <v>#NAME?</v>
      </c>
      <c r="D266" s="821">
        <v>0</v>
      </c>
      <c r="E266" s="821" t="e">
        <f>C266+D266</f>
        <v>#NAME?</v>
      </c>
      <c r="F266" s="820" t="e">
        <f t="shared" si="64"/>
        <v>#NAME?</v>
      </c>
      <c r="G266" s="715" t="e">
        <f t="shared" si="66"/>
        <v>#NAME?</v>
      </c>
      <c r="H266" s="768" t="e">
        <f t="shared" si="67"/>
        <v>#NAME?</v>
      </c>
      <c r="I266" s="711"/>
      <c r="K266" s="802">
        <v>242</v>
      </c>
    </row>
    <row r="267" spans="1:11" ht="16.5" outlineLevel="1" thickBot="1">
      <c r="A267" s="570"/>
      <c r="B267" s="668" t="s">
        <v>167</v>
      </c>
      <c r="C267" s="582" t="e">
        <f>SUBTOTAL(9,C260:C266)</f>
        <v>#NAME?</v>
      </c>
      <c r="D267" s="582" t="e">
        <f>SUBTOTAL(9,D260:D266)</f>
        <v>#NAME?</v>
      </c>
      <c r="E267" s="582" t="e">
        <f>SUBTOTAL(9,E260:E266)</f>
        <v>#NAME?</v>
      </c>
      <c r="F267" s="582" t="e">
        <f>SUBTOTAL(9,F260:F266)</f>
        <v>#NAME?</v>
      </c>
      <c r="G267" s="662" t="e">
        <f t="shared" si="66"/>
        <v>#NAME?</v>
      </c>
      <c r="H267" s="760" t="e">
        <f t="shared" si="67"/>
        <v>#NAME?</v>
      </c>
      <c r="I267" s="583"/>
    </row>
    <row r="268" spans="1:11" ht="16.5" outlineLevel="1" thickTop="1">
      <c r="A268" s="584"/>
      <c r="B268" s="669"/>
      <c r="C268" s="575" t="s">
        <v>1312</v>
      </c>
      <c r="D268" s="585" t="s">
        <v>1211</v>
      </c>
      <c r="E268" s="585" t="s">
        <v>1212</v>
      </c>
      <c r="F268" s="586" t="s">
        <v>1213</v>
      </c>
      <c r="G268" s="579" t="s">
        <v>1209</v>
      </c>
      <c r="H268" s="749"/>
    </row>
    <row r="269" spans="1:11" outlineLevel="1">
      <c r="A269" s="584"/>
      <c r="B269" s="670"/>
      <c r="C269" s="575"/>
      <c r="D269" s="581"/>
      <c r="E269" s="581"/>
      <c r="F269" s="581"/>
      <c r="G269" s="579"/>
      <c r="H269" s="749"/>
    </row>
    <row r="270" spans="1:11" outlineLevel="1"/>
    <row r="271" spans="1:11" ht="15.75" customHeight="1" outlineLevel="1"/>
    <row r="272" spans="1:11" ht="15.75" customHeight="1" outlineLevel="1"/>
    <row r="273" spans="1:11" ht="15.75" customHeight="1" outlineLevel="1"/>
    <row r="274" spans="1:11" ht="15.75" customHeight="1"/>
    <row r="275" spans="1:11">
      <c r="A275" s="539" t="s">
        <v>1242</v>
      </c>
    </row>
    <row r="276" spans="1:11" outlineLevel="1">
      <c r="A276" s="542" t="str">
        <f>A251</f>
        <v>CÔNG TY TNHH KIỂM TOÁN ASC</v>
      </c>
      <c r="B276" s="665"/>
      <c r="C276" s="544"/>
      <c r="D276" s="545"/>
      <c r="E276" s="546"/>
      <c r="F276" s="543"/>
      <c r="G276" s="547"/>
      <c r="H276" s="751" t="s">
        <v>1243</v>
      </c>
      <c r="I276" s="547"/>
    </row>
    <row r="277" spans="1:11" ht="15.75" customHeight="1" outlineLevel="1">
      <c r="A277" s="542" t="e">
        <f>A252</f>
        <v>#REF!</v>
      </c>
      <c r="B277" s="665"/>
      <c r="C277" s="543"/>
      <c r="D277" s="543"/>
      <c r="E277" s="543"/>
      <c r="F277" s="543"/>
      <c r="G277" s="609"/>
      <c r="H277" s="779" t="s">
        <v>1189</v>
      </c>
      <c r="I277" s="3457" t="s">
        <v>1190</v>
      </c>
      <c r="J277" s="3458"/>
    </row>
    <row r="278" spans="1:11" outlineLevel="1">
      <c r="A278" s="542" t="e">
        <f>A253</f>
        <v>#REF!</v>
      </c>
      <c r="B278" s="665"/>
      <c r="C278" s="543"/>
      <c r="D278" s="543"/>
      <c r="E278" s="543"/>
      <c r="F278" s="549" t="s">
        <v>1192</v>
      </c>
      <c r="G278" s="549"/>
      <c r="H278" s="780"/>
      <c r="I278" s="3464"/>
      <c r="J278" s="3465"/>
    </row>
    <row r="279" spans="1:11" outlineLevel="1">
      <c r="A279" s="542" t="s">
        <v>1244</v>
      </c>
      <c r="B279" s="665"/>
      <c r="C279" s="543"/>
      <c r="D279" s="543"/>
      <c r="E279" s="543"/>
      <c r="F279" s="549" t="s">
        <v>1194</v>
      </c>
      <c r="G279" s="549"/>
      <c r="H279" s="780"/>
      <c r="I279" s="3453"/>
      <c r="J279" s="3454"/>
    </row>
    <row r="280" spans="1:11" outlineLevel="1">
      <c r="A280" s="590"/>
      <c r="B280" s="678"/>
      <c r="C280" s="590"/>
      <c r="D280" s="590"/>
      <c r="E280" s="627"/>
      <c r="F280" s="549" t="s">
        <v>1196</v>
      </c>
      <c r="G280" s="549"/>
      <c r="H280" s="780"/>
      <c r="I280" s="3453"/>
      <c r="J280" s="3454"/>
    </row>
    <row r="281" spans="1:11" outlineLevel="1">
      <c r="A281" s="550"/>
      <c r="B281" s="666"/>
      <c r="C281" s="550"/>
      <c r="D281" s="550"/>
      <c r="E281" s="550"/>
      <c r="F281" s="800"/>
      <c r="G281" s="800"/>
      <c r="H281" s="781"/>
      <c r="I281" s="3455"/>
      <c r="J281" s="3455"/>
    </row>
    <row r="282" spans="1:11" outlineLevel="1">
      <c r="A282" s="552"/>
      <c r="B282" s="667"/>
      <c r="C282" s="554"/>
      <c r="D282" s="554"/>
      <c r="E282" s="554"/>
      <c r="F282" s="554"/>
      <c r="G282" s="555"/>
      <c r="H282" s="754"/>
      <c r="I282" s="556"/>
    </row>
    <row r="283" spans="1:11" outlineLevel="1">
      <c r="A283" s="557"/>
      <c r="F283" s="558"/>
      <c r="G283" s="559"/>
      <c r="H283" s="765"/>
    </row>
    <row r="284" spans="1:11" ht="15.75" customHeight="1" outlineLevel="1">
      <c r="C284" s="561" t="e">
        <f>C9</f>
        <v>#REF!</v>
      </c>
      <c r="D284" s="561" t="s">
        <v>1200</v>
      </c>
      <c r="E284" s="561" t="e">
        <f>$C$9</f>
        <v>#REF!</v>
      </c>
      <c r="F284" s="561" t="e">
        <f>F9</f>
        <v>#REF!</v>
      </c>
      <c r="G284" s="621" t="s">
        <v>511</v>
      </c>
      <c r="H284" s="782"/>
    </row>
    <row r="285" spans="1:11" outlineLevel="1">
      <c r="A285" s="598" t="s">
        <v>1198</v>
      </c>
      <c r="B285" s="672" t="s">
        <v>1199</v>
      </c>
      <c r="C285" s="567" t="s">
        <v>1201</v>
      </c>
      <c r="D285" s="566"/>
      <c r="E285" s="567" t="s">
        <v>1202</v>
      </c>
      <c r="F285" s="567" t="s">
        <v>1202</v>
      </c>
      <c r="G285" s="613" t="s">
        <v>990</v>
      </c>
      <c r="H285" s="783" t="s">
        <v>376</v>
      </c>
      <c r="I285" s="600" t="s">
        <v>540</v>
      </c>
    </row>
    <row r="286" spans="1:11" s="746" customFormat="1" outlineLevel="1">
      <c r="A286" s="824">
        <v>212</v>
      </c>
      <c r="B286" s="703" t="e">
        <f>VLOOKUP(A286,#REF!,2,0)</f>
        <v>#REF!</v>
      </c>
      <c r="C286" s="820" t="e">
        <f>VLOOKUP(K286,DULIEU,3,0)</f>
        <v>#NAME?</v>
      </c>
      <c r="D286" s="821" t="e">
        <f>VLOOKUP(K286,DULIEU,4,0)-VLOOKUP(K286,DULIEU,5,0)</f>
        <v>#NAME?</v>
      </c>
      <c r="E286" s="821" t="e">
        <f t="shared" ref="E286" si="68">C286+D286</f>
        <v>#NAME?</v>
      </c>
      <c r="F286" s="820" t="e">
        <f>VLOOKUP(K286,DULIEU,10,0)</f>
        <v>#NAME?</v>
      </c>
      <c r="G286" s="715" t="e">
        <f>IF(E286-F286=0,"-",E286-F286)</f>
        <v>#NAME?</v>
      </c>
      <c r="H286" s="768" t="e">
        <f>IF(OR(G286="-",F286=0),"-",G286/F286)</f>
        <v>#NAME?</v>
      </c>
      <c r="I286" s="711"/>
      <c r="K286" s="802">
        <v>225</v>
      </c>
    </row>
    <row r="287" spans="1:11" s="746" customFormat="1" outlineLevel="1">
      <c r="A287" s="824"/>
      <c r="B287" s="825"/>
      <c r="C287" s="744"/>
      <c r="D287" s="745"/>
      <c r="E287" s="745"/>
      <c r="F287" s="744"/>
      <c r="G287" s="826"/>
      <c r="H287" s="768"/>
      <c r="I287" s="711"/>
      <c r="K287" s="802"/>
    </row>
    <row r="288" spans="1:11" s="746" customFormat="1" ht="43.5" customHeight="1" outlineLevel="1">
      <c r="A288" s="825">
        <v>2142</v>
      </c>
      <c r="B288" s="703" t="e">
        <f>VLOOKUP(A288,#REF!,2,0)</f>
        <v>#REF!</v>
      </c>
      <c r="C288" s="820" t="e">
        <f>VLOOKUP(K288,DULIEU,3,0)</f>
        <v>#NAME?</v>
      </c>
      <c r="D288" s="821" t="e">
        <f>VLOOKUP(K288,DULIEU,4,0)-VLOOKUP(K288,DULIEU,5,0)</f>
        <v>#NAME?</v>
      </c>
      <c r="E288" s="821" t="e">
        <f t="shared" ref="E288" si="69">C288+D288</f>
        <v>#NAME?</v>
      </c>
      <c r="F288" s="820" t="e">
        <f>VLOOKUP(K288,DULIEU,10,0)</f>
        <v>#NAME?</v>
      </c>
      <c r="G288" s="715" t="e">
        <f>IF(E288-F288=0,"-",E288-F288)</f>
        <v>#NAME?</v>
      </c>
      <c r="H288" s="768" t="e">
        <f>IF(OR(G288="-",F288=0),"-",G288/F288)</f>
        <v>#NAME?</v>
      </c>
      <c r="I288" s="711"/>
      <c r="K288" s="802">
        <v>226</v>
      </c>
    </row>
    <row r="289" spans="1:11" outlineLevel="1"/>
    <row r="290" spans="1:11" ht="16.5" outlineLevel="1" thickBot="1">
      <c r="A290" s="570"/>
      <c r="B290" s="668" t="s">
        <v>167</v>
      </c>
      <c r="C290" s="582" t="e">
        <f>SUBTOTAL(9,C286:C288)</f>
        <v>#NAME?</v>
      </c>
      <c r="D290" s="582" t="e">
        <f>SUBTOTAL(9,D286:D288)</f>
        <v>#NAME?</v>
      </c>
      <c r="E290" s="582" t="e">
        <f>SUBTOTAL(9,E286:E288)</f>
        <v>#NAME?</v>
      </c>
      <c r="F290" s="582" t="e">
        <f>SUBTOTAL(9,F286:F288)</f>
        <v>#NAME?</v>
      </c>
      <c r="G290" s="662" t="e">
        <f>IF(E290-F290=0,"-",E290-F290)</f>
        <v>#NAME?</v>
      </c>
      <c r="H290" s="760" t="e">
        <f>IF(OR(G290="-",F290=0),"-",G290/F290)</f>
        <v>#NAME?</v>
      </c>
      <c r="I290" s="628"/>
      <c r="J290" s="554"/>
      <c r="K290" s="805"/>
    </row>
    <row r="291" spans="1:11" ht="16.5" outlineLevel="1" thickTop="1">
      <c r="A291" s="584"/>
      <c r="B291" s="669"/>
      <c r="C291" s="575" t="s">
        <v>1210</v>
      </c>
      <c r="D291" s="585" t="s">
        <v>1211</v>
      </c>
      <c r="E291" s="585" t="s">
        <v>1212</v>
      </c>
      <c r="F291" s="586" t="s">
        <v>1213</v>
      </c>
      <c r="G291" s="579" t="s">
        <v>1209</v>
      </c>
      <c r="H291" s="749"/>
    </row>
    <row r="292" spans="1:11" outlineLevel="1">
      <c r="A292" s="584"/>
      <c r="B292" s="670"/>
      <c r="C292" s="575"/>
      <c r="D292" s="581"/>
      <c r="E292" s="581"/>
      <c r="F292" s="581"/>
      <c r="G292" s="579"/>
      <c r="H292" s="749"/>
    </row>
    <row r="293" spans="1:11" outlineLevel="1"/>
    <row r="294" spans="1:11" ht="15.75" hidden="1" customHeight="1" outlineLevel="1"/>
    <row r="295" spans="1:11" ht="15.75" hidden="1" customHeight="1" outlineLevel="1"/>
    <row r="296" spans="1:11" ht="15.75" hidden="1" customHeight="1" outlineLevel="1"/>
    <row r="297" spans="1:11" ht="15.75" hidden="1" customHeight="1" outlineLevel="1"/>
    <row r="298" spans="1:11" ht="15.75" hidden="1" customHeight="1" outlineLevel="1"/>
    <row r="299" spans="1:11" ht="15.75" hidden="1" customHeight="1" outlineLevel="1"/>
    <row r="300" spans="1:11" ht="15.75" hidden="1" customHeight="1" outlineLevel="1"/>
    <row r="301" spans="1:11" ht="15.75" hidden="1" customHeight="1" outlineLevel="1"/>
    <row r="302" spans="1:11" ht="15.75" hidden="1" customHeight="1" outlineLevel="1"/>
    <row r="303" spans="1:11" ht="15.75" hidden="1" customHeight="1" outlineLevel="1"/>
    <row r="304" spans="1:11" ht="15.75" hidden="1" customHeight="1" outlineLevel="1"/>
    <row r="305" ht="15.75" hidden="1" customHeight="1" outlineLevel="1"/>
    <row r="306" ht="15.75" hidden="1" customHeight="1" outlineLevel="1"/>
    <row r="307" ht="15.75" hidden="1" customHeight="1" outlineLevel="1"/>
    <row r="308" ht="15.75" hidden="1" customHeight="1" outlineLevel="1"/>
    <row r="309" ht="15.75" hidden="1" customHeight="1" outlineLevel="1"/>
    <row r="310" ht="15.75" hidden="1" customHeight="1" outlineLevel="1"/>
    <row r="311" ht="15.75" hidden="1" customHeight="1" outlineLevel="1"/>
    <row r="312" ht="15.75" hidden="1" customHeight="1" outlineLevel="1"/>
    <row r="313" ht="15.75" hidden="1" customHeight="1" outlineLevel="1"/>
    <row r="314" ht="15.75" hidden="1" customHeight="1" outlineLevel="1"/>
    <row r="315" ht="15.75" hidden="1" customHeight="1" outlineLevel="1"/>
    <row r="316" ht="15.75" hidden="1" customHeight="1" outlineLevel="1"/>
    <row r="317" ht="15.75" hidden="1" customHeight="1" outlineLevel="1"/>
    <row r="318" ht="15.75" hidden="1" customHeight="1" outlineLevel="1"/>
    <row r="319" ht="15.75" hidden="1" customHeight="1" outlineLevel="1"/>
    <row r="320" ht="15.75" hidden="1" customHeight="1" outlineLevel="1"/>
    <row r="321" spans="1:10" ht="15.75" hidden="1" customHeight="1" outlineLevel="1"/>
    <row r="322" spans="1:10" ht="15.75" hidden="1" customHeight="1" outlineLevel="1"/>
    <row r="323" spans="1:10" ht="15.75" hidden="1" customHeight="1" outlineLevel="1"/>
    <row r="324" spans="1:10" ht="15.75" hidden="1" customHeight="1" outlineLevel="1"/>
    <row r="325" spans="1:10" ht="15.75" hidden="1" customHeight="1" outlineLevel="1"/>
    <row r="326" spans="1:10" ht="15.75" hidden="1" customHeight="1" outlineLevel="1"/>
    <row r="327" spans="1:10" ht="15.75" hidden="1" customHeight="1" outlineLevel="1"/>
    <row r="328" spans="1:10" ht="15.75" hidden="1" customHeight="1" outlineLevel="1"/>
    <row r="329" spans="1:10" ht="15.75" hidden="1" customHeight="1" outlineLevel="1"/>
    <row r="330" spans="1:10" ht="15.75" hidden="1" customHeight="1" outlineLevel="1"/>
    <row r="331" spans="1:10" outlineLevel="1"/>
    <row r="333" spans="1:10">
      <c r="A333" s="539" t="s">
        <v>1245</v>
      </c>
    </row>
    <row r="334" spans="1:10" outlineLevel="1">
      <c r="A334" s="542" t="str">
        <f>A251</f>
        <v>CÔNG TY TNHH KIỂM TOÁN ASC</v>
      </c>
      <c r="B334" s="665"/>
      <c r="C334" s="544"/>
      <c r="D334" s="545"/>
      <c r="E334" s="546"/>
      <c r="F334" s="543"/>
      <c r="G334" s="547"/>
      <c r="H334" s="751" t="s">
        <v>1246</v>
      </c>
      <c r="I334" s="547"/>
    </row>
    <row r="335" spans="1:10" ht="15.75" customHeight="1" outlineLevel="1">
      <c r="A335" s="542" t="e">
        <f>A252</f>
        <v>#REF!</v>
      </c>
      <c r="B335" s="665"/>
      <c r="C335" s="543"/>
      <c r="D335" s="543"/>
      <c r="E335" s="543"/>
      <c r="F335" s="543"/>
      <c r="G335" s="609"/>
      <c r="H335" s="779" t="s">
        <v>1189</v>
      </c>
      <c r="I335" s="3457" t="s">
        <v>1190</v>
      </c>
      <c r="J335" s="3458"/>
    </row>
    <row r="336" spans="1:10" outlineLevel="1">
      <c r="A336" s="542" t="e">
        <f>A253</f>
        <v>#REF!</v>
      </c>
      <c r="B336" s="665"/>
      <c r="C336" s="543"/>
      <c r="D336" s="543"/>
      <c r="E336" s="543"/>
      <c r="F336" s="549" t="s">
        <v>1192</v>
      </c>
      <c r="G336" s="549"/>
      <c r="H336" s="780"/>
      <c r="I336" s="3464"/>
      <c r="J336" s="3465"/>
    </row>
    <row r="337" spans="1:11" outlineLevel="1">
      <c r="A337" s="542" t="s">
        <v>1247</v>
      </c>
      <c r="B337" s="665"/>
      <c r="C337" s="543"/>
      <c r="D337" s="543"/>
      <c r="E337" s="543"/>
      <c r="F337" s="549" t="s">
        <v>1194</v>
      </c>
      <c r="G337" s="549"/>
      <c r="H337" s="780"/>
      <c r="I337" s="3453"/>
      <c r="J337" s="3454"/>
    </row>
    <row r="338" spans="1:11" ht="18" customHeight="1" outlineLevel="1">
      <c r="A338" s="543"/>
      <c r="B338" s="3466" t="s">
        <v>1324</v>
      </c>
      <c r="C338" s="3466"/>
      <c r="D338" s="3466"/>
      <c r="E338" s="543"/>
      <c r="F338" s="549" t="s">
        <v>1196</v>
      </c>
      <c r="G338" s="549"/>
      <c r="H338" s="780"/>
      <c r="I338" s="3453"/>
      <c r="J338" s="3454"/>
    </row>
    <row r="339" spans="1:11" outlineLevel="1">
      <c r="A339" s="550"/>
      <c r="B339" s="666"/>
      <c r="C339" s="550"/>
      <c r="D339" s="550"/>
      <c r="E339" s="550"/>
      <c r="F339" s="800"/>
      <c r="G339" s="800"/>
      <c r="H339" s="781"/>
      <c r="I339" s="3455"/>
      <c r="J339" s="3455"/>
    </row>
    <row r="340" spans="1:11" outlineLevel="1">
      <c r="A340" s="552"/>
      <c r="B340" s="667"/>
      <c r="C340" s="554"/>
      <c r="D340" s="554"/>
      <c r="E340" s="554"/>
      <c r="F340" s="554"/>
      <c r="G340" s="555"/>
      <c r="H340" s="754"/>
      <c r="I340" s="556"/>
    </row>
    <row r="341" spans="1:11" outlineLevel="1">
      <c r="A341" s="557"/>
      <c r="F341" s="558"/>
      <c r="G341" s="559"/>
      <c r="H341" s="765"/>
    </row>
    <row r="342" spans="1:11" ht="15.75" customHeight="1" outlineLevel="1">
      <c r="C342" s="561" t="e">
        <f>C9</f>
        <v>#REF!</v>
      </c>
      <c r="D342" s="561" t="s">
        <v>1200</v>
      </c>
      <c r="E342" s="561" t="e">
        <f>$C$9</f>
        <v>#REF!</v>
      </c>
      <c r="F342" s="561" t="e">
        <f>F9</f>
        <v>#REF!</v>
      </c>
      <c r="G342" s="621" t="s">
        <v>511</v>
      </c>
      <c r="H342" s="782"/>
    </row>
    <row r="343" spans="1:11" outlineLevel="1">
      <c r="A343" s="598" t="s">
        <v>1198</v>
      </c>
      <c r="B343" s="672" t="s">
        <v>1199</v>
      </c>
      <c r="C343" s="567" t="s">
        <v>1201</v>
      </c>
      <c r="D343" s="566"/>
      <c r="E343" s="567" t="s">
        <v>1202</v>
      </c>
      <c r="F343" s="567" t="s">
        <v>1202</v>
      </c>
      <c r="G343" s="613" t="s">
        <v>990</v>
      </c>
      <c r="H343" s="783" t="s">
        <v>376</v>
      </c>
      <c r="I343" s="600" t="s">
        <v>540</v>
      </c>
    </row>
    <row r="344" spans="1:11" ht="38.25" customHeight="1" outlineLevel="1">
      <c r="A344" s="788">
        <v>3411</v>
      </c>
      <c r="B344" s="704" t="e">
        <f>VLOOKUP(A344,#REF!,2,0)</f>
        <v>#REF!</v>
      </c>
      <c r="C344" s="811" t="e">
        <f>VLOOKUP(K344,DULIEU,3,0)</f>
        <v>#NAME?</v>
      </c>
      <c r="D344" s="816" t="e">
        <f>VLOOKUP(K344,DULIEU,5,0)-VLOOKUP(K344,DULIEU,4,0)</f>
        <v>#NAME?</v>
      </c>
      <c r="E344" s="816" t="e">
        <f>C344+D344</f>
        <v>#NAME?</v>
      </c>
      <c r="F344" s="814" t="e">
        <f>VLOOKUP(K344,DULIEU,10,0)</f>
        <v>#NAME?</v>
      </c>
      <c r="G344" s="836" t="e">
        <f>IF(E344-F344=0,"-",E344-F344)</f>
        <v>#NAME?</v>
      </c>
      <c r="H344" s="837" t="e">
        <f>IF(OR(G344="-",F344=0),"-",G344/F344)</f>
        <v>#NAME?</v>
      </c>
      <c r="I344" s="822"/>
      <c r="J344" s="822"/>
      <c r="K344" s="734" t="s">
        <v>1322</v>
      </c>
    </row>
    <row r="345" spans="1:11" s="661" customFormat="1" ht="38.25" customHeight="1" outlineLevel="1">
      <c r="A345" s="788">
        <v>3412</v>
      </c>
      <c r="B345" s="703" t="e">
        <f>VLOOKUP(A345,#REF!,2,0)</f>
        <v>#REF!</v>
      </c>
      <c r="C345" s="815" t="e">
        <f>VLOOKUP(K345,DULIEU,3,0)</f>
        <v>#NAME?</v>
      </c>
      <c r="D345" s="790" t="e">
        <f>VLOOKUP(K345,DULIEU,5,0)-VLOOKUP(K345,DULIEU,4,0)</f>
        <v>#NAME?</v>
      </c>
      <c r="E345" s="790" t="e">
        <f>C345+D345</f>
        <v>#NAME?</v>
      </c>
      <c r="F345" s="817" t="e">
        <f>VLOOKUP(K345,DULIEU,10,0)</f>
        <v>#NAME?</v>
      </c>
      <c r="G345" s="715" t="e">
        <f>IF(E345-F345=0,"-",E345-F345)</f>
        <v>#NAME?</v>
      </c>
      <c r="H345" s="768" t="e">
        <f>IF(OR(G345="-",F345=0),"-",G345/F345)</f>
        <v>#NAME?</v>
      </c>
      <c r="I345" s="746"/>
      <c r="J345" s="746"/>
      <c r="K345" s="734" t="s">
        <v>1323</v>
      </c>
    </row>
    <row r="346" spans="1:11" ht="31.5" outlineLevel="1">
      <c r="A346" s="788"/>
      <c r="B346" s="825" t="s">
        <v>1325</v>
      </c>
      <c r="C346" s="815" t="e">
        <f>SUBTOTAL(9,C348:C352)</f>
        <v>#NAME?</v>
      </c>
      <c r="D346" s="841" t="e">
        <f>SUBTOTAL(9,D348:D352)</f>
        <v>#NAME?</v>
      </c>
      <c r="E346" s="841" t="e">
        <f>SUBTOTAL(9,E348:E352)</f>
        <v>#NAME?</v>
      </c>
      <c r="F346" s="841" t="e">
        <f t="shared" ref="F346:G346" si="70">SUBTOTAL(9,F348:F352)</f>
        <v>#NAME?</v>
      </c>
      <c r="G346" s="815" t="e">
        <f t="shared" si="70"/>
        <v>#NAME?</v>
      </c>
      <c r="H346" s="768" t="e">
        <f>IF(OR(G346="-",F346=0),"-",G346/F346)</f>
        <v>#NAME?</v>
      </c>
      <c r="I346" s="746"/>
      <c r="J346" s="746"/>
      <c r="K346" s="734" t="s">
        <v>1248</v>
      </c>
    </row>
    <row r="347" spans="1:11" outlineLevel="1">
      <c r="A347" s="788"/>
      <c r="B347" s="825"/>
      <c r="C347" s="815"/>
      <c r="D347" s="790"/>
      <c r="E347" s="790"/>
      <c r="F347" s="817"/>
      <c r="G347" s="795"/>
      <c r="H347" s="770"/>
      <c r="I347" s="746"/>
      <c r="J347" s="746"/>
      <c r="K347" s="734"/>
    </row>
    <row r="348" spans="1:11" outlineLevel="1">
      <c r="A348" s="788" t="s">
        <v>834</v>
      </c>
      <c r="B348" s="703" t="e">
        <f>VLOOKUP(A348,#REF!,2,0)</f>
        <v>#REF!</v>
      </c>
      <c r="C348" s="815" t="e">
        <f>VLOOKUP(K348,DULIEU,3,0)</f>
        <v>#NAME?</v>
      </c>
      <c r="D348" s="790" t="e">
        <f>VLOOKUP(K348,DULIEU,5,0)-VLOOKUP(K348,DULIEU,4,0)</f>
        <v>#NAME?</v>
      </c>
      <c r="E348" s="790" t="e">
        <f t="shared" ref="E348:E352" si="71">C348+D348</f>
        <v>#NAME?</v>
      </c>
      <c r="F348" s="817" t="e">
        <f>VLOOKUP(K348,DULIEU,10,0)</f>
        <v>#NAME?</v>
      </c>
      <c r="G348" s="715" t="e">
        <f>IF(E348-F348=0,"-",E348-F348)</f>
        <v>#NAME?</v>
      </c>
      <c r="H348" s="768" t="e">
        <f>IF(OR(G348="-",F348=0),"-",G348/F348)</f>
        <v>#NAME?</v>
      </c>
      <c r="I348" s="746"/>
      <c r="J348" s="746"/>
      <c r="K348" s="734" t="s">
        <v>1326</v>
      </c>
    </row>
    <row r="349" spans="1:11" outlineLevel="1">
      <c r="A349" s="788"/>
      <c r="B349" s="825"/>
      <c r="C349" s="815"/>
      <c r="D349" s="790"/>
      <c r="E349" s="790"/>
      <c r="F349" s="817"/>
      <c r="G349" s="795"/>
      <c r="H349" s="770"/>
      <c r="I349" s="746"/>
      <c r="J349" s="746"/>
      <c r="K349" s="734"/>
    </row>
    <row r="350" spans="1:11" outlineLevel="1">
      <c r="A350" s="834" t="s">
        <v>835</v>
      </c>
      <c r="B350" s="703" t="e">
        <f>VLOOKUP(A350,#REF!,2,0)</f>
        <v>#REF!</v>
      </c>
      <c r="C350" s="815" t="e">
        <f>VLOOKUP(K350,DULIEU,3,0)</f>
        <v>#NAME?</v>
      </c>
      <c r="D350" s="790" t="e">
        <f>VLOOKUP(K350,DULIEU,5,0)-VLOOKUP(K350,DULIEU,4,0)</f>
        <v>#NAME?</v>
      </c>
      <c r="E350" s="790" t="e">
        <f t="shared" si="71"/>
        <v>#NAME?</v>
      </c>
      <c r="F350" s="817" t="e">
        <f>VLOOKUP(K350,DULIEU,10,0)</f>
        <v>#NAME?</v>
      </c>
      <c r="G350" s="715" t="e">
        <f>IF(E350-F350=0,"-",E350-F350)</f>
        <v>#NAME?</v>
      </c>
      <c r="H350" s="768" t="e">
        <f>IF(OR(G350="-",F350=0),"-",G350/F350)</f>
        <v>#NAME?</v>
      </c>
      <c r="I350" s="746"/>
      <c r="J350" s="746"/>
      <c r="K350" s="734" t="s">
        <v>1327</v>
      </c>
    </row>
    <row r="351" spans="1:11" outlineLevel="1">
      <c r="A351" s="834"/>
      <c r="B351" s="825"/>
      <c r="C351" s="815"/>
      <c r="D351" s="790"/>
      <c r="E351" s="790"/>
      <c r="F351" s="817"/>
      <c r="G351" s="795"/>
      <c r="H351" s="770"/>
      <c r="I351" s="746"/>
      <c r="J351" s="746"/>
      <c r="K351" s="734"/>
    </row>
    <row r="352" spans="1:11" outlineLevel="1">
      <c r="A352" s="834">
        <v>3431</v>
      </c>
      <c r="B352" s="703" t="e">
        <f>VLOOKUP(A352,#REF!,2,0)</f>
        <v>#REF!</v>
      </c>
      <c r="C352" s="815" t="e">
        <f>VLOOKUP(K352,DULIEU,3,0)</f>
        <v>#NAME?</v>
      </c>
      <c r="D352" s="790" t="e">
        <f>VLOOKUP(K352,DULIEU,5,0)-VLOOKUP(K352,DULIEU,4,0)</f>
        <v>#NAME?</v>
      </c>
      <c r="E352" s="790" t="e">
        <f t="shared" si="71"/>
        <v>#NAME?</v>
      </c>
      <c r="F352" s="817" t="e">
        <f>VLOOKUP(K352,DULIEU,10,0)</f>
        <v>#NAME?</v>
      </c>
      <c r="G352" s="715" t="e">
        <f>IF(E352-F352=0,"-",E352-F352)</f>
        <v>#NAME?</v>
      </c>
      <c r="H352" s="768" t="e">
        <f>IF(OR(G352="-",F352=0),"-",G352/F352)</f>
        <v>#NAME?</v>
      </c>
      <c r="I352" s="746"/>
      <c r="J352" s="746"/>
      <c r="K352" s="734" t="s">
        <v>1328</v>
      </c>
    </row>
    <row r="353" spans="1:11" outlineLevel="1">
      <c r="A353" s="835"/>
      <c r="B353" s="700"/>
      <c r="C353" s="830"/>
      <c r="D353" s="798"/>
      <c r="E353" s="798"/>
      <c r="F353" s="831"/>
      <c r="G353" s="795"/>
      <c r="H353" s="770"/>
      <c r="I353" s="746"/>
      <c r="J353" s="746"/>
      <c r="K353" s="734"/>
    </row>
    <row r="354" spans="1:11" ht="16.5" outlineLevel="1" thickBot="1">
      <c r="A354" s="570"/>
      <c r="B354" s="668" t="s">
        <v>167</v>
      </c>
      <c r="C354" s="827" t="e">
        <f>SUBTOTAL(9,C344:C352)</f>
        <v>#NAME?</v>
      </c>
      <c r="D354" s="582" t="e">
        <f>SUBTOTAL(9,D344:D352)</f>
        <v>#NAME?</v>
      </c>
      <c r="E354" s="582" t="e">
        <f>SUBTOTAL(9,E344:E352)</f>
        <v>#NAME?</v>
      </c>
      <c r="F354" s="828" t="e">
        <f>SUBTOTAL(9,F344:F352)</f>
        <v>#NAME?</v>
      </c>
      <c r="G354" s="829" t="e">
        <f>IF(E354-F354=0,"-",E354-F354)</f>
        <v>#NAME?</v>
      </c>
      <c r="H354" s="760" t="e">
        <f>IF(OR(G354="-",F354=0),"-",G354/F354)</f>
        <v>#NAME?</v>
      </c>
      <c r="I354" s="583"/>
      <c r="K354" s="734"/>
    </row>
    <row r="355" spans="1:11" ht="16.5" outlineLevel="1" thickTop="1">
      <c r="A355" s="584"/>
      <c r="B355" s="669"/>
      <c r="C355" s="575" t="s">
        <v>1312</v>
      </c>
      <c r="D355" s="585" t="s">
        <v>1211</v>
      </c>
      <c r="E355" s="585" t="s">
        <v>1212</v>
      </c>
      <c r="F355" s="586" t="s">
        <v>1213</v>
      </c>
      <c r="G355" s="579" t="s">
        <v>1209</v>
      </c>
      <c r="H355" s="749"/>
    </row>
    <row r="356" spans="1:11" s="661" customFormat="1" outlineLevel="1">
      <c r="A356" s="584"/>
      <c r="B356" s="669"/>
      <c r="C356" s="575"/>
      <c r="D356" s="633"/>
      <c r="E356" s="633"/>
      <c r="F356" s="586"/>
      <c r="G356" s="579"/>
      <c r="H356" s="749"/>
      <c r="K356" s="802"/>
    </row>
    <row r="357" spans="1:11" s="661" customFormat="1" outlineLevel="1">
      <c r="A357" s="584"/>
      <c r="B357" s="669"/>
      <c r="C357" s="575"/>
      <c r="D357" s="633"/>
      <c r="E357" s="633"/>
      <c r="F357" s="586"/>
      <c r="G357" s="579"/>
      <c r="H357" s="749"/>
      <c r="K357" s="802"/>
    </row>
    <row r="358" spans="1:11" s="661" customFormat="1" outlineLevel="1">
      <c r="A358" s="584"/>
      <c r="B358" s="669"/>
      <c r="C358" s="575"/>
      <c r="D358" s="633"/>
      <c r="E358" s="633"/>
      <c r="F358" s="586"/>
      <c r="G358" s="579"/>
      <c r="H358" s="749"/>
      <c r="K358" s="802"/>
    </row>
    <row r="359" spans="1:11">
      <c r="A359" s="539" t="s">
        <v>1249</v>
      </c>
    </row>
    <row r="360" spans="1:11" outlineLevel="1">
      <c r="A360" s="542" t="str">
        <f>A251</f>
        <v>CÔNG TY TNHH KIỂM TOÁN ASC</v>
      </c>
      <c r="B360" s="665"/>
      <c r="C360" s="544"/>
      <c r="D360" s="545"/>
      <c r="E360" s="546"/>
      <c r="F360" s="543"/>
      <c r="G360" s="547"/>
      <c r="H360" s="751" t="s">
        <v>1250</v>
      </c>
      <c r="I360" s="547"/>
    </row>
    <row r="361" spans="1:11" ht="15.75" customHeight="1" outlineLevel="1">
      <c r="A361" s="542" t="e">
        <f>A252</f>
        <v>#REF!</v>
      </c>
      <c r="B361" s="665"/>
      <c r="C361" s="543"/>
      <c r="D361" s="543"/>
      <c r="E361" s="543"/>
      <c r="F361" s="543"/>
      <c r="G361" s="609"/>
      <c r="H361" s="779" t="s">
        <v>1189</v>
      </c>
      <c r="I361" s="3457" t="s">
        <v>1190</v>
      </c>
      <c r="J361" s="3458"/>
    </row>
    <row r="362" spans="1:11" outlineLevel="1">
      <c r="A362" s="542" t="e">
        <f>A253</f>
        <v>#REF!</v>
      </c>
      <c r="B362" s="665"/>
      <c r="C362" s="543"/>
      <c r="D362" s="543"/>
      <c r="E362" s="543"/>
      <c r="F362" s="549" t="s">
        <v>1192</v>
      </c>
      <c r="G362" s="549"/>
      <c r="H362" s="780"/>
      <c r="I362" s="3464"/>
      <c r="J362" s="3465"/>
    </row>
    <row r="363" spans="1:11" outlineLevel="1">
      <c r="A363" s="542" t="s">
        <v>1251</v>
      </c>
      <c r="B363" s="665"/>
      <c r="C363" s="543"/>
      <c r="D363" s="543"/>
      <c r="E363" s="543"/>
      <c r="F363" s="549" t="s">
        <v>1194</v>
      </c>
      <c r="G363" s="549"/>
      <c r="H363" s="780"/>
      <c r="I363" s="3453"/>
      <c r="J363" s="3454"/>
    </row>
    <row r="364" spans="1:11" ht="21" customHeight="1" outlineLevel="1">
      <c r="A364" s="543"/>
      <c r="B364" s="3480" t="s">
        <v>1252</v>
      </c>
      <c r="C364" s="3480"/>
      <c r="D364" s="3480"/>
      <c r="E364" s="543"/>
      <c r="F364" s="549" t="s">
        <v>1196</v>
      </c>
      <c r="G364" s="549"/>
      <c r="H364" s="780"/>
      <c r="I364" s="3453"/>
      <c r="J364" s="3454"/>
    </row>
    <row r="365" spans="1:11" outlineLevel="1">
      <c r="A365" s="550"/>
      <c r="B365" s="666"/>
      <c r="C365" s="550"/>
      <c r="D365" s="550"/>
      <c r="E365" s="550"/>
      <c r="F365" s="842"/>
      <c r="G365" s="842"/>
      <c r="H365" s="781"/>
      <c r="I365" s="3455"/>
      <c r="J365" s="3455"/>
    </row>
    <row r="366" spans="1:11" outlineLevel="1">
      <c r="A366" s="552"/>
      <c r="B366" s="667"/>
      <c r="C366" s="554"/>
      <c r="D366" s="554"/>
      <c r="E366" s="554"/>
      <c r="F366" s="554"/>
      <c r="G366" s="555"/>
      <c r="H366" s="754"/>
      <c r="I366" s="556"/>
    </row>
    <row r="367" spans="1:11" outlineLevel="1">
      <c r="A367" s="557"/>
      <c r="F367" s="558"/>
      <c r="G367" s="559"/>
      <c r="H367" s="765"/>
    </row>
    <row r="368" spans="1:11" ht="15.75" customHeight="1" outlineLevel="1">
      <c r="C368" s="561" t="e">
        <f>C9</f>
        <v>#REF!</v>
      </c>
      <c r="D368" s="561" t="s">
        <v>1200</v>
      </c>
      <c r="E368" s="561" t="e">
        <f>$C$9</f>
        <v>#REF!</v>
      </c>
      <c r="F368" s="561" t="e">
        <f>E9</f>
        <v>#REF!</v>
      </c>
      <c r="G368" s="621" t="s">
        <v>511</v>
      </c>
      <c r="H368" s="782"/>
    </row>
    <row r="369" spans="1:11" outlineLevel="1">
      <c r="A369" s="598" t="s">
        <v>1198</v>
      </c>
      <c r="B369" s="672" t="s">
        <v>1199</v>
      </c>
      <c r="C369" s="567" t="s">
        <v>1201</v>
      </c>
      <c r="D369" s="566"/>
      <c r="E369" s="567" t="s">
        <v>1202</v>
      </c>
      <c r="F369" s="567" t="s">
        <v>1202</v>
      </c>
      <c r="G369" s="613" t="s">
        <v>990</v>
      </c>
      <c r="H369" s="783" t="s">
        <v>376</v>
      </c>
      <c r="I369" s="600" t="s">
        <v>540</v>
      </c>
    </row>
    <row r="370" spans="1:11" s="746" customFormat="1" ht="33.75" customHeight="1" outlineLevel="1">
      <c r="A370" s="788">
        <v>331</v>
      </c>
      <c r="B370" s="703" t="e">
        <f>VLOOKUP(A370,#REF!,2,0)</f>
        <v>#REF!</v>
      </c>
      <c r="C370" s="811" t="e">
        <f>VLOOKUP(K370,DULIEU,3,0)</f>
        <v>#NAME?</v>
      </c>
      <c r="D370" s="790" t="e">
        <f>VLOOKUP(K370,DULIEU,5,0)-VLOOKUP(K370,DULIEU,4,0)</f>
        <v>#NAME?</v>
      </c>
      <c r="E370" s="790" t="e">
        <f>C370+D370</f>
        <v>#NAME?</v>
      </c>
      <c r="F370" s="814" t="e">
        <f>VLOOKUP(K370,DULIEU,10,0)</f>
        <v>#NAME?</v>
      </c>
      <c r="G370" s="715" t="e">
        <f>IF(E370-F370=0,"-",E370-F370)</f>
        <v>#NAME?</v>
      </c>
      <c r="H370" s="768" t="e">
        <f>IF(OR(G370="-",F370=0),"-",G370/F370)</f>
        <v>#NAME?</v>
      </c>
      <c r="K370" s="802">
        <v>311</v>
      </c>
    </row>
    <row r="371" spans="1:11" s="746" customFormat="1" outlineLevel="1">
      <c r="A371" s="788"/>
      <c r="B371" s="706"/>
      <c r="C371" s="838"/>
      <c r="D371" s="839"/>
      <c r="E371" s="839"/>
      <c r="F371" s="840"/>
      <c r="G371" s="795"/>
      <c r="H371" s="770"/>
      <c r="K371" s="802"/>
    </row>
    <row r="372" spans="1:11" s="746" customFormat="1" outlineLevel="1">
      <c r="A372" s="788" t="s">
        <v>534</v>
      </c>
      <c r="B372" s="703" t="e">
        <f>VLOOKUP(A372,#REF!,2,0)</f>
        <v>#REF!</v>
      </c>
      <c r="C372" s="815" t="e">
        <f>VLOOKUP(K372,DULIEU,3,0)</f>
        <v>#NAME?</v>
      </c>
      <c r="D372" s="816" t="e">
        <f>VLOOKUP(K372,DULIEU,5,0)-VLOOKUP(K372,DULIEU,4,0)</f>
        <v>#NAME?</v>
      </c>
      <c r="E372" s="816" t="e">
        <f>C372+D372</f>
        <v>#NAME?</v>
      </c>
      <c r="F372" s="817" t="e">
        <f>VLOOKUP(K372,DULIEU,10,0)</f>
        <v>#NAME?</v>
      </c>
      <c r="G372" s="715" t="e">
        <f>IF(E372-F372=0,"-",E372-F372)</f>
        <v>#NAME?</v>
      </c>
      <c r="H372" s="768" t="e">
        <f>IF(OR(G372="-",F372=0),"-",G372/F372)</f>
        <v>#NAME?</v>
      </c>
      <c r="K372" s="802">
        <v>312</v>
      </c>
    </row>
    <row r="373" spans="1:11" s="746" customFormat="1" outlineLevel="1">
      <c r="A373" s="788"/>
      <c r="B373" s="706"/>
      <c r="C373" s="838"/>
      <c r="D373" s="839"/>
      <c r="E373" s="839"/>
      <c r="F373" s="840"/>
      <c r="G373" s="795"/>
      <c r="H373" s="770"/>
      <c r="K373" s="802"/>
    </row>
    <row r="374" spans="1:11" s="746" customFormat="1" outlineLevel="1">
      <c r="A374" s="788" t="s">
        <v>13</v>
      </c>
      <c r="B374" s="703" t="e">
        <f>VLOOKUP(A374,#REF!,2,0)</f>
        <v>#REF!</v>
      </c>
      <c r="C374" s="815" t="e">
        <f>VLOOKUP(K374,DULIEU,3,0)</f>
        <v>#NAME?</v>
      </c>
      <c r="D374" s="816" t="e">
        <f>VLOOKUP(K374,DULIEU,5,0)-VLOOKUP(K374,DULIEU,4,0)</f>
        <v>#NAME?</v>
      </c>
      <c r="E374" s="816" t="e">
        <f>C374+D374</f>
        <v>#NAME?</v>
      </c>
      <c r="F374" s="817" t="e">
        <f>VLOOKUP(K374,DULIEU,10,0)</f>
        <v>#NAME?</v>
      </c>
      <c r="G374" s="715" t="e">
        <f>IF(E374-F374=0,"-",E374-F374)</f>
        <v>#NAME?</v>
      </c>
      <c r="H374" s="768" t="e">
        <f>IF(OR(G374="-",F374=0),"-",G374/F374)</f>
        <v>#NAME?</v>
      </c>
      <c r="K374" s="802">
        <v>332</v>
      </c>
    </row>
    <row r="375" spans="1:11" s="746" customFormat="1" outlineLevel="1">
      <c r="A375" s="788"/>
      <c r="B375" s="706"/>
      <c r="C375" s="838"/>
      <c r="D375" s="839"/>
      <c r="E375" s="839"/>
      <c r="F375" s="840"/>
      <c r="G375" s="795"/>
      <c r="H375" s="770"/>
      <c r="K375" s="802"/>
    </row>
    <row r="376" spans="1:11" s="746" customFormat="1" ht="35.25" customHeight="1" outlineLevel="1">
      <c r="A376" s="788" t="s">
        <v>1329</v>
      </c>
      <c r="B376" s="703" t="e">
        <f>VLOOKUP(A376,#REF!,2,0)</f>
        <v>#REF!</v>
      </c>
      <c r="C376" s="815" t="e">
        <f>VLOOKUP(K376,DULIEU,3,0)</f>
        <v>#NAME?</v>
      </c>
      <c r="D376" s="790" t="e">
        <f>VLOOKUP(K376,DULIEU,5,0)-VLOOKUP(K376,DULIEU,4,0)</f>
        <v>#NAME?</v>
      </c>
      <c r="E376" s="790" t="e">
        <f>C376+D376</f>
        <v>#NAME?</v>
      </c>
      <c r="F376" s="817" t="e">
        <f>VLOOKUP(K376,DULIEU,10,0)</f>
        <v>#NAME?</v>
      </c>
      <c r="G376" s="715" t="e">
        <f>IF(E376-F376=0,"-",E376-F376)</f>
        <v>#NAME?</v>
      </c>
      <c r="H376" s="768" t="e">
        <f>IF(OR(G376="-",F376=0),"-",G376/F376)</f>
        <v>#NAME?</v>
      </c>
      <c r="K376" s="802">
        <v>332</v>
      </c>
    </row>
    <row r="377" spans="1:11" outlineLevel="1">
      <c r="A377" s="625"/>
      <c r="B377" s="632"/>
      <c r="C377" s="843"/>
      <c r="D377" s="581"/>
      <c r="E377" s="581"/>
      <c r="F377" s="845"/>
      <c r="G377" s="579"/>
      <c r="H377" s="749"/>
    </row>
    <row r="378" spans="1:11" ht="16.5" outlineLevel="1" thickBot="1">
      <c r="A378" s="608"/>
      <c r="B378" s="677" t="s">
        <v>167</v>
      </c>
      <c r="C378" s="844" t="e">
        <f>SUBTOTAL(9,C370:C376)</f>
        <v>#NAME?</v>
      </c>
      <c r="D378" s="624" t="e">
        <f>SUBTOTAL(9,D370:D376)</f>
        <v>#NAME?</v>
      </c>
      <c r="E378" s="624" t="e">
        <f>SUBTOTAL(9,E370:E376)</f>
        <v>#NAME?</v>
      </c>
      <c r="F378" s="846" t="e">
        <f>SUBTOTAL(9,F370:F376)</f>
        <v>#NAME?</v>
      </c>
      <c r="G378" s="662" t="e">
        <f>IF(E378-F378=0,"-",E378-F378)</f>
        <v>#NAME?</v>
      </c>
      <c r="H378" s="760" t="e">
        <f>IF(OR(G378="-",F378=0),"-",G378/F378)</f>
        <v>#NAME?</v>
      </c>
      <c r="I378" s="583"/>
    </row>
    <row r="379" spans="1:11" ht="16.5" outlineLevel="1" thickTop="1">
      <c r="A379" s="584"/>
      <c r="B379" s="669"/>
      <c r="C379" s="575" t="s">
        <v>1330</v>
      </c>
      <c r="D379" s="585" t="s">
        <v>1211</v>
      </c>
      <c r="E379" s="585" t="s">
        <v>1212</v>
      </c>
      <c r="F379" s="586" t="s">
        <v>1213</v>
      </c>
      <c r="G379" s="579" t="s">
        <v>1209</v>
      </c>
      <c r="H379" s="749"/>
    </row>
    <row r="380" spans="1:11" outlineLevel="1">
      <c r="A380" s="584"/>
      <c r="B380" s="670"/>
      <c r="C380" s="575"/>
      <c r="D380" s="581"/>
      <c r="E380" s="581"/>
      <c r="F380" s="581"/>
      <c r="G380" s="579"/>
      <c r="H380" s="749"/>
    </row>
    <row r="381" spans="1:11" outlineLevel="1"/>
    <row r="383" spans="1:11">
      <c r="A383" s="539" t="s">
        <v>1253</v>
      </c>
    </row>
    <row r="384" spans="1:11" outlineLevel="1">
      <c r="A384" s="542" t="str">
        <f>A360</f>
        <v>CÔNG TY TNHH KIỂM TOÁN ASC</v>
      </c>
      <c r="B384" s="665"/>
      <c r="C384" s="544"/>
      <c r="D384" s="545"/>
      <c r="E384" s="546"/>
      <c r="F384" s="543"/>
      <c r="G384" s="547"/>
      <c r="H384" s="751" t="s">
        <v>1254</v>
      </c>
      <c r="I384" s="547"/>
    </row>
    <row r="385" spans="1:11" ht="15.75" customHeight="1" outlineLevel="1">
      <c r="A385" s="542" t="e">
        <f>A361</f>
        <v>#REF!</v>
      </c>
      <c r="B385" s="665"/>
      <c r="C385" s="543"/>
      <c r="D385" s="543"/>
      <c r="E385" s="543"/>
      <c r="F385" s="543"/>
      <c r="G385" s="609"/>
      <c r="H385" s="779" t="s">
        <v>1189</v>
      </c>
      <c r="I385" s="3457" t="s">
        <v>1190</v>
      </c>
      <c r="J385" s="3458"/>
    </row>
    <row r="386" spans="1:11" outlineLevel="1">
      <c r="A386" s="542" t="e">
        <f>A362</f>
        <v>#REF!</v>
      </c>
      <c r="B386" s="665"/>
      <c r="C386" s="543"/>
      <c r="D386" s="543"/>
      <c r="E386" s="543"/>
      <c r="F386" s="549" t="s">
        <v>1192</v>
      </c>
      <c r="G386" s="549"/>
      <c r="H386" s="780"/>
      <c r="I386" s="3464"/>
      <c r="J386" s="3465"/>
    </row>
    <row r="387" spans="1:11" outlineLevel="1">
      <c r="A387" s="542" t="s">
        <v>1255</v>
      </c>
      <c r="B387" s="665"/>
      <c r="C387" s="543"/>
      <c r="D387" s="543"/>
      <c r="E387" s="543"/>
      <c r="F387" s="549" t="s">
        <v>1194</v>
      </c>
      <c r="G387" s="549"/>
      <c r="H387" s="780"/>
      <c r="I387" s="3453"/>
      <c r="J387" s="3454"/>
    </row>
    <row r="388" spans="1:11" ht="17.25" customHeight="1" outlineLevel="1">
      <c r="A388" s="543"/>
      <c r="B388" s="3456" t="s">
        <v>1256</v>
      </c>
      <c r="C388" s="3456"/>
      <c r="D388" s="3456"/>
      <c r="E388" s="543"/>
      <c r="F388" s="549" t="s">
        <v>1196</v>
      </c>
      <c r="G388" s="549"/>
      <c r="H388" s="780"/>
      <c r="I388" s="3453"/>
      <c r="J388" s="3454"/>
    </row>
    <row r="389" spans="1:11" outlineLevel="1">
      <c r="A389" s="550"/>
      <c r="B389" s="666"/>
      <c r="C389" s="550"/>
      <c r="D389" s="550"/>
      <c r="E389" s="550"/>
      <c r="F389" s="842"/>
      <c r="G389" s="842"/>
      <c r="H389" s="781"/>
      <c r="I389" s="3455"/>
      <c r="J389" s="3455"/>
    </row>
    <row r="390" spans="1:11" outlineLevel="1">
      <c r="A390" s="557"/>
      <c r="F390" s="558"/>
      <c r="G390" s="559"/>
      <c r="H390" s="765"/>
    </row>
    <row r="391" spans="1:11" ht="15.75" customHeight="1" outlineLevel="1">
      <c r="C391" s="561" t="e">
        <f>C9</f>
        <v>#REF!</v>
      </c>
      <c r="D391" s="561" t="s">
        <v>1200</v>
      </c>
      <c r="E391" s="561" t="e">
        <f>$C$9</f>
        <v>#REF!</v>
      </c>
      <c r="F391" s="561" t="e">
        <f>F9</f>
        <v>#REF!</v>
      </c>
      <c r="G391" s="621" t="s">
        <v>511</v>
      </c>
      <c r="H391" s="782"/>
    </row>
    <row r="392" spans="1:11" outlineLevel="1">
      <c r="A392" s="598" t="s">
        <v>1198</v>
      </c>
      <c r="B392" s="672" t="s">
        <v>1199</v>
      </c>
      <c r="C392" s="567" t="s">
        <v>1201</v>
      </c>
      <c r="D392" s="566"/>
      <c r="E392" s="567" t="s">
        <v>1202</v>
      </c>
      <c r="F392" s="567" t="s">
        <v>1202</v>
      </c>
      <c r="G392" s="613" t="s">
        <v>990</v>
      </c>
      <c r="H392" s="783" t="s">
        <v>376</v>
      </c>
      <c r="I392" s="600" t="s">
        <v>540</v>
      </c>
    </row>
    <row r="393" spans="1:11" outlineLevel="1">
      <c r="A393" s="584"/>
      <c r="B393" s="669"/>
      <c r="C393" s="575"/>
      <c r="D393" s="633"/>
      <c r="E393" s="633"/>
      <c r="F393" s="850"/>
      <c r="G393" s="579"/>
      <c r="H393" s="749"/>
    </row>
    <row r="394" spans="1:11" s="746" customFormat="1" ht="31.5" outlineLevel="1">
      <c r="A394" s="788">
        <v>333</v>
      </c>
      <c r="B394" s="825" t="s">
        <v>1257</v>
      </c>
      <c r="C394" s="838" t="e">
        <f>SUBTOTAL(9,C395:C403)</f>
        <v>#NAME?</v>
      </c>
      <c r="D394" s="796" t="e">
        <f t="shared" ref="D394:F394" si="72">SUBTOTAL(9,D395:D403)</f>
        <v>#NAME?</v>
      </c>
      <c r="E394" s="796" t="e">
        <f t="shared" si="72"/>
        <v>#NAME?</v>
      </c>
      <c r="F394" s="840" t="e">
        <f t="shared" si="72"/>
        <v>#NAME?</v>
      </c>
      <c r="G394" s="715" t="e">
        <f t="shared" ref="G394:G403" si="73">IF(E394-F394=0,"-",E394-F394)</f>
        <v>#NAME?</v>
      </c>
      <c r="H394" s="768" t="e">
        <f>IF(OR(G394="-",F394=0),"-",G394/F394)</f>
        <v>#NAME?</v>
      </c>
      <c r="K394" s="802"/>
    </row>
    <row r="395" spans="1:11" s="746" customFormat="1" outlineLevel="1">
      <c r="A395" s="685">
        <v>3331</v>
      </c>
      <c r="B395" s="742" t="e">
        <f>VLOOKUP(A395,#REF!,2,0)</f>
        <v>#REF!</v>
      </c>
      <c r="C395" s="832" t="e">
        <f t="shared" ref="C395:C404" si="74">VLOOKUP(K395,DULIEU,3,0)</f>
        <v>#NAME?</v>
      </c>
      <c r="D395" s="745" t="e">
        <f t="shared" ref="D395:D404" si="75">VLOOKUP(K395,DULIEU,5,0)-VLOOKUP(K395,DULIEU,4,0)</f>
        <v>#NAME?</v>
      </c>
      <c r="E395" s="745" t="e">
        <f>C395+D395</f>
        <v>#NAME?</v>
      </c>
      <c r="F395" s="833" t="e">
        <f t="shared" ref="F395:F404" si="76">VLOOKUP(K395,DULIEU,10,0)</f>
        <v>#NAME?</v>
      </c>
      <c r="G395" s="732" t="e">
        <f>IF(E395-F395=0,"-",E395-F395)</f>
        <v>#NAME?</v>
      </c>
      <c r="H395" s="770" t="e">
        <f>IF(OR(G395="-",F395=0),"-",G395/F395)</f>
        <v>#NAME?</v>
      </c>
      <c r="K395" s="802" t="s">
        <v>1331</v>
      </c>
    </row>
    <row r="396" spans="1:11" s="746" customFormat="1" outlineLevel="1">
      <c r="A396" s="685">
        <v>3332</v>
      </c>
      <c r="B396" s="742" t="e">
        <f>VLOOKUP(A396,#REF!,2,0)</f>
        <v>#REF!</v>
      </c>
      <c r="C396" s="832" t="e">
        <f t="shared" si="74"/>
        <v>#NAME?</v>
      </c>
      <c r="D396" s="745" t="e">
        <f t="shared" si="75"/>
        <v>#NAME?</v>
      </c>
      <c r="E396" s="745" t="e">
        <f t="shared" ref="E396:E403" si="77">C396+D396</f>
        <v>#NAME?</v>
      </c>
      <c r="F396" s="833" t="e">
        <f t="shared" si="76"/>
        <v>#NAME?</v>
      </c>
      <c r="G396" s="732" t="e">
        <f t="shared" si="73"/>
        <v>#NAME?</v>
      </c>
      <c r="H396" s="770" t="e">
        <f t="shared" ref="H396:H403" si="78">IF(OR(G396="-",F396=0),"-",G396/F396)</f>
        <v>#NAME?</v>
      </c>
      <c r="K396" s="802" t="s">
        <v>1332</v>
      </c>
    </row>
    <row r="397" spans="1:11" s="746" customFormat="1" outlineLevel="1">
      <c r="A397" s="685">
        <v>3333</v>
      </c>
      <c r="B397" s="742" t="e">
        <f>VLOOKUP(A397,#REF!,2,0)</f>
        <v>#REF!</v>
      </c>
      <c r="C397" s="832" t="e">
        <f t="shared" si="74"/>
        <v>#NAME?</v>
      </c>
      <c r="D397" s="745" t="e">
        <f t="shared" si="75"/>
        <v>#NAME?</v>
      </c>
      <c r="E397" s="745" t="e">
        <f t="shared" si="77"/>
        <v>#NAME?</v>
      </c>
      <c r="F397" s="833" t="e">
        <f t="shared" si="76"/>
        <v>#NAME?</v>
      </c>
      <c r="G397" s="732" t="e">
        <f t="shared" si="73"/>
        <v>#NAME?</v>
      </c>
      <c r="H397" s="770" t="e">
        <f t="shared" si="78"/>
        <v>#NAME?</v>
      </c>
      <c r="K397" s="802" t="s">
        <v>1333</v>
      </c>
    </row>
    <row r="398" spans="1:11" s="746" customFormat="1" outlineLevel="1">
      <c r="A398" s="685">
        <v>3334</v>
      </c>
      <c r="B398" s="742" t="e">
        <f>VLOOKUP(A398,#REF!,2,0)</f>
        <v>#REF!</v>
      </c>
      <c r="C398" s="832" t="e">
        <f t="shared" si="74"/>
        <v>#NAME?</v>
      </c>
      <c r="D398" s="745" t="e">
        <f t="shared" si="75"/>
        <v>#NAME?</v>
      </c>
      <c r="E398" s="745" t="e">
        <f t="shared" si="77"/>
        <v>#NAME?</v>
      </c>
      <c r="F398" s="833" t="e">
        <f t="shared" si="76"/>
        <v>#NAME?</v>
      </c>
      <c r="G398" s="732" t="e">
        <f t="shared" si="73"/>
        <v>#NAME?</v>
      </c>
      <c r="H398" s="770" t="e">
        <f t="shared" si="78"/>
        <v>#NAME?</v>
      </c>
      <c r="K398" s="802" t="s">
        <v>1334</v>
      </c>
    </row>
    <row r="399" spans="1:11" s="746" customFormat="1" outlineLevel="1">
      <c r="A399" s="685">
        <v>3335</v>
      </c>
      <c r="B399" s="742" t="e">
        <f>VLOOKUP(A399,#REF!,2,0)</f>
        <v>#REF!</v>
      </c>
      <c r="C399" s="832" t="e">
        <f t="shared" si="74"/>
        <v>#NAME?</v>
      </c>
      <c r="D399" s="745" t="e">
        <f t="shared" si="75"/>
        <v>#NAME?</v>
      </c>
      <c r="E399" s="745" t="e">
        <f t="shared" si="77"/>
        <v>#NAME?</v>
      </c>
      <c r="F399" s="833" t="e">
        <f t="shared" si="76"/>
        <v>#NAME?</v>
      </c>
      <c r="G399" s="732" t="e">
        <f t="shared" si="73"/>
        <v>#NAME?</v>
      </c>
      <c r="H399" s="770" t="e">
        <f t="shared" si="78"/>
        <v>#NAME?</v>
      </c>
      <c r="K399" s="802" t="s">
        <v>1335</v>
      </c>
    </row>
    <row r="400" spans="1:11" s="746" customFormat="1" outlineLevel="1">
      <c r="A400" s="685">
        <v>3336</v>
      </c>
      <c r="B400" s="742" t="e">
        <f>VLOOKUP(A400,#REF!,2,0)</f>
        <v>#REF!</v>
      </c>
      <c r="C400" s="832" t="e">
        <f t="shared" si="74"/>
        <v>#NAME?</v>
      </c>
      <c r="D400" s="745" t="e">
        <f t="shared" si="75"/>
        <v>#NAME?</v>
      </c>
      <c r="E400" s="745" t="e">
        <f t="shared" si="77"/>
        <v>#NAME?</v>
      </c>
      <c r="F400" s="833" t="e">
        <f t="shared" si="76"/>
        <v>#NAME?</v>
      </c>
      <c r="G400" s="732" t="e">
        <f t="shared" si="73"/>
        <v>#NAME?</v>
      </c>
      <c r="H400" s="770" t="e">
        <f t="shared" si="78"/>
        <v>#NAME?</v>
      </c>
      <c r="K400" s="802" t="s">
        <v>1336</v>
      </c>
    </row>
    <row r="401" spans="1:11" s="746" customFormat="1" outlineLevel="1">
      <c r="A401" s="685">
        <v>3337</v>
      </c>
      <c r="B401" s="742" t="e">
        <f>VLOOKUP(A401,#REF!,2,0)</f>
        <v>#REF!</v>
      </c>
      <c r="C401" s="832" t="e">
        <f t="shared" si="74"/>
        <v>#NAME?</v>
      </c>
      <c r="D401" s="745" t="e">
        <f t="shared" si="75"/>
        <v>#NAME?</v>
      </c>
      <c r="E401" s="745" t="e">
        <f t="shared" si="77"/>
        <v>#NAME?</v>
      </c>
      <c r="F401" s="833" t="e">
        <f t="shared" si="76"/>
        <v>#NAME?</v>
      </c>
      <c r="G401" s="732" t="e">
        <f t="shared" si="73"/>
        <v>#NAME?</v>
      </c>
      <c r="H401" s="770" t="e">
        <f t="shared" si="78"/>
        <v>#NAME?</v>
      </c>
      <c r="K401" s="802" t="s">
        <v>1337</v>
      </c>
    </row>
    <row r="402" spans="1:11" s="746" customFormat="1" outlineLevel="1">
      <c r="A402" s="685">
        <v>3338</v>
      </c>
      <c r="B402" s="742" t="e">
        <f>VLOOKUP(A402,#REF!,2,0)</f>
        <v>#REF!</v>
      </c>
      <c r="C402" s="832" t="e">
        <f t="shared" si="74"/>
        <v>#NAME?</v>
      </c>
      <c r="D402" s="745" t="e">
        <f t="shared" si="75"/>
        <v>#NAME?</v>
      </c>
      <c r="E402" s="745" t="e">
        <f t="shared" si="77"/>
        <v>#NAME?</v>
      </c>
      <c r="F402" s="833" t="e">
        <f t="shared" si="76"/>
        <v>#NAME?</v>
      </c>
      <c r="G402" s="732" t="e">
        <f t="shared" si="73"/>
        <v>#NAME?</v>
      </c>
      <c r="H402" s="770" t="e">
        <f t="shared" si="78"/>
        <v>#NAME?</v>
      </c>
      <c r="K402" s="802" t="s">
        <v>1338</v>
      </c>
    </row>
    <row r="403" spans="1:11" s="746" customFormat="1" outlineLevel="1">
      <c r="A403" s="685">
        <v>3339</v>
      </c>
      <c r="B403" s="742" t="e">
        <f>VLOOKUP(A403,#REF!,2,0)</f>
        <v>#REF!</v>
      </c>
      <c r="C403" s="832" t="e">
        <f t="shared" si="74"/>
        <v>#NAME?</v>
      </c>
      <c r="D403" s="745" t="e">
        <f t="shared" si="75"/>
        <v>#NAME?</v>
      </c>
      <c r="E403" s="745" t="e">
        <f t="shared" si="77"/>
        <v>#NAME?</v>
      </c>
      <c r="F403" s="833" t="e">
        <f t="shared" si="76"/>
        <v>#NAME?</v>
      </c>
      <c r="G403" s="732" t="e">
        <f t="shared" si="73"/>
        <v>#NAME?</v>
      </c>
      <c r="H403" s="770" t="e">
        <f t="shared" si="78"/>
        <v>#NAME?</v>
      </c>
      <c r="K403" s="802" t="s">
        <v>1339</v>
      </c>
    </row>
    <row r="404" spans="1:11" s="746" customFormat="1" outlineLevel="1">
      <c r="A404" s="788">
        <v>347</v>
      </c>
      <c r="B404" s="703" t="e">
        <f>VLOOKUP(A404,#REF!,2,0)</f>
        <v>#REF!</v>
      </c>
      <c r="C404" s="815" t="e">
        <f t="shared" si="74"/>
        <v>#NAME?</v>
      </c>
      <c r="D404" s="790" t="e">
        <f t="shared" si="75"/>
        <v>#NAME?</v>
      </c>
      <c r="E404" s="790" t="e">
        <f t="shared" ref="E404" si="79">C404+D404</f>
        <v>#NAME?</v>
      </c>
      <c r="F404" s="817" t="e">
        <f t="shared" si="76"/>
        <v>#NAME?</v>
      </c>
      <c r="G404" s="715" t="e">
        <f>IF(E404-F404=0,"-",E404-F404)</f>
        <v>#NAME?</v>
      </c>
      <c r="H404" s="768" t="e">
        <f>IF(OR(G404="-",F404=0),"-",G404/F404)</f>
        <v>#NAME?</v>
      </c>
      <c r="K404" s="802">
        <v>341</v>
      </c>
    </row>
    <row r="405" spans="1:11" ht="31.5" outlineLevel="1">
      <c r="A405" s="601">
        <v>821</v>
      </c>
      <c r="B405" s="604" t="s">
        <v>1258</v>
      </c>
      <c r="C405" s="847" t="e">
        <f>SUBTOTAL(9,C406:C407)</f>
        <v>#NAME?</v>
      </c>
      <c r="D405" s="616" t="e">
        <f t="shared" ref="D405:G405" si="80">SUBTOTAL(9,D406:D407)</f>
        <v>#NAME?</v>
      </c>
      <c r="E405" s="616" t="e">
        <f t="shared" si="80"/>
        <v>#NAME?</v>
      </c>
      <c r="F405" s="851" t="e">
        <f t="shared" si="80"/>
        <v>#NAME?</v>
      </c>
      <c r="G405" s="616" t="e">
        <f t="shared" si="80"/>
        <v>#NAME?</v>
      </c>
      <c r="H405" s="778" t="e">
        <f>IF(OR(G405="-",F405=0),"-",G405/F405)</f>
        <v>#NAME?</v>
      </c>
    </row>
    <row r="406" spans="1:11" ht="31.5" outlineLevel="1">
      <c r="A406" s="572">
        <v>8211</v>
      </c>
      <c r="B406" s="605" t="s">
        <v>1259</v>
      </c>
      <c r="C406" s="848" t="e">
        <f>VLOOKUP(K406,DULIEU,3,0)</f>
        <v>#NAME?</v>
      </c>
      <c r="D406" s="793" t="e">
        <f>VLOOKUP(K406,DULIEU,5,0)-VLOOKUP(K406,DULIEU,4,0)</f>
        <v>#NAME?</v>
      </c>
      <c r="E406" s="793" t="e">
        <f t="shared" ref="E406:E407" si="81">C406+D406</f>
        <v>#NAME?</v>
      </c>
      <c r="F406" s="852" t="e">
        <f>VLOOKUP(K406,DULIEU,10,0)</f>
        <v>#NAME?</v>
      </c>
      <c r="G406" s="576" t="e">
        <f>IF(E406-F406=0,"-",E406-F406)</f>
        <v>#NAME?</v>
      </c>
      <c r="H406" s="770" t="e">
        <f t="shared" ref="H406:H407" si="82">IF(OR(G406="-",F406=0),"-",G406/F406)</f>
        <v>#NAME?</v>
      </c>
      <c r="K406" s="802">
        <v>51</v>
      </c>
    </row>
    <row r="407" spans="1:11" ht="31.5" outlineLevel="1">
      <c r="A407" s="572">
        <v>8212</v>
      </c>
      <c r="B407" s="605" t="s">
        <v>1260</v>
      </c>
      <c r="C407" s="849" t="e">
        <f>VLOOKUP(K407,DULIEU,3,0)</f>
        <v>#NAME?</v>
      </c>
      <c r="D407" s="793" t="e">
        <f>VLOOKUP(K407,DULIEU,5,0)-VLOOKUP(K407,DULIEU,4,0)</f>
        <v>#NAME?</v>
      </c>
      <c r="E407" s="793" t="e">
        <f t="shared" si="81"/>
        <v>#NAME?</v>
      </c>
      <c r="F407" s="853" t="e">
        <f>VLOOKUP(K407,DULIEU,10,0)</f>
        <v>#NAME?</v>
      </c>
      <c r="G407" s="576" t="e">
        <f>IF(E407-F407=0,"-",E407-F407)</f>
        <v>#NAME?</v>
      </c>
      <c r="H407" s="770" t="e">
        <f t="shared" si="82"/>
        <v>#NAME?</v>
      </c>
      <c r="K407" s="802">
        <v>52</v>
      </c>
    </row>
    <row r="408" spans="1:11" s="661" customFormat="1" ht="16.5" outlineLevel="1" thickBot="1">
      <c r="A408" s="608"/>
      <c r="B408" s="677" t="s">
        <v>167</v>
      </c>
      <c r="C408" s="844" t="e">
        <f>SUBTOTAL(9,C401:C406)</f>
        <v>#NAME?</v>
      </c>
      <c r="D408" s="624" t="e">
        <f>SUBTOTAL(9,D401:D406)</f>
        <v>#NAME?</v>
      </c>
      <c r="E408" s="624" t="e">
        <f>SUBTOTAL(9,E401:E406)</f>
        <v>#NAME?</v>
      </c>
      <c r="F408" s="846" t="e">
        <f>SUBTOTAL(9,F401:F406)</f>
        <v>#NAME?</v>
      </c>
      <c r="G408" s="662" t="e">
        <f>IF(E408-F408=0,"-",E408-F408)</f>
        <v>#NAME?</v>
      </c>
      <c r="H408" s="760" t="e">
        <f>IF(OR(G408="-",F408=0),"-",G408/F408)</f>
        <v>#NAME?</v>
      </c>
      <c r="I408" s="583"/>
      <c r="K408" s="802"/>
    </row>
    <row r="409" spans="1:11" ht="16.5" outlineLevel="1" thickTop="1">
      <c r="A409" s="584"/>
      <c r="B409" s="670"/>
      <c r="C409" s="575" t="s">
        <v>1312</v>
      </c>
      <c r="D409" s="633" t="s">
        <v>1211</v>
      </c>
      <c r="E409" s="633" t="s">
        <v>1212</v>
      </c>
      <c r="F409" s="586" t="s">
        <v>1213</v>
      </c>
      <c r="G409" s="579" t="s">
        <v>1209</v>
      </c>
      <c r="H409" s="749"/>
    </row>
    <row r="410" spans="1:11" outlineLevel="1">
      <c r="A410" s="584"/>
      <c r="B410" s="670"/>
      <c r="C410" s="575"/>
      <c r="D410" s="581"/>
      <c r="E410" s="581"/>
      <c r="F410" s="581"/>
      <c r="G410" s="579"/>
      <c r="H410" s="749"/>
    </row>
    <row r="411" spans="1:11" ht="15.75" customHeight="1" outlineLevel="1">
      <c r="A411" s="584"/>
      <c r="B411" s="670"/>
      <c r="C411" s="575"/>
      <c r="D411" s="581"/>
      <c r="E411" s="581"/>
      <c r="F411" s="581"/>
      <c r="G411" s="579"/>
      <c r="H411" s="749"/>
    </row>
    <row r="412" spans="1:11" ht="15.75" customHeight="1" outlineLevel="1"/>
    <row r="413" spans="1:11">
      <c r="A413" s="636" t="s">
        <v>1340</v>
      </c>
    </row>
    <row r="414" spans="1:11" outlineLevel="1">
      <c r="A414" s="542" t="str">
        <f>A384</f>
        <v>CÔNG TY TNHH KIỂM TOÁN ASC</v>
      </c>
      <c r="B414" s="665"/>
      <c r="C414" s="544"/>
      <c r="D414" s="545"/>
      <c r="E414" s="546"/>
      <c r="F414" s="543"/>
      <c r="G414" s="547"/>
      <c r="H414" s="751" t="s">
        <v>1261</v>
      </c>
      <c r="I414" s="547"/>
    </row>
    <row r="415" spans="1:11" ht="15.75" customHeight="1" outlineLevel="1">
      <c r="A415" s="542" t="e">
        <f>A385</f>
        <v>#REF!</v>
      </c>
      <c r="B415" s="665"/>
      <c r="C415" s="543"/>
      <c r="D415" s="543"/>
      <c r="E415" s="543"/>
      <c r="F415" s="543"/>
      <c r="G415" s="609"/>
      <c r="H415" s="779" t="s">
        <v>1189</v>
      </c>
      <c r="I415" s="3457" t="s">
        <v>1190</v>
      </c>
      <c r="J415" s="3458"/>
    </row>
    <row r="416" spans="1:11" outlineLevel="1">
      <c r="A416" s="542" t="e">
        <f>A386</f>
        <v>#REF!</v>
      </c>
      <c r="B416" s="665"/>
      <c r="C416" s="543"/>
      <c r="D416" s="543"/>
      <c r="E416" s="543"/>
      <c r="F416" s="549" t="s">
        <v>1192</v>
      </c>
      <c r="G416" s="549"/>
      <c r="H416" s="780"/>
      <c r="I416" s="3464"/>
      <c r="J416" s="3465"/>
    </row>
    <row r="417" spans="1:11" outlineLevel="1">
      <c r="A417" s="542" t="s">
        <v>1262</v>
      </c>
      <c r="B417" s="665"/>
      <c r="C417" s="543"/>
      <c r="D417" s="543"/>
      <c r="E417" s="543"/>
      <c r="F417" s="549" t="s">
        <v>1194</v>
      </c>
      <c r="G417" s="549"/>
      <c r="H417" s="780"/>
      <c r="I417" s="3453"/>
      <c r="J417" s="3454"/>
    </row>
    <row r="418" spans="1:11" ht="21" customHeight="1" outlineLevel="1">
      <c r="A418" s="543"/>
      <c r="B418" s="3466" t="s">
        <v>1341</v>
      </c>
      <c r="C418" s="3466"/>
      <c r="D418" s="3466"/>
      <c r="E418" s="543"/>
      <c r="F418" s="549" t="s">
        <v>1196</v>
      </c>
      <c r="G418" s="549"/>
      <c r="H418" s="780"/>
      <c r="I418" s="3453"/>
      <c r="J418" s="3454"/>
    </row>
    <row r="419" spans="1:11" outlineLevel="1">
      <c r="A419" s="550"/>
      <c r="B419" s="666"/>
      <c r="C419" s="550"/>
      <c r="D419" s="550"/>
      <c r="E419" s="550"/>
      <c r="F419" s="800"/>
      <c r="G419" s="800"/>
      <c r="H419" s="781"/>
      <c r="I419" s="3455"/>
      <c r="J419" s="3455"/>
    </row>
    <row r="420" spans="1:11" outlineLevel="1">
      <c r="A420" s="552"/>
      <c r="B420" s="667"/>
      <c r="C420" s="554"/>
      <c r="D420" s="554"/>
      <c r="E420" s="554"/>
      <c r="F420" s="554"/>
      <c r="G420" s="555"/>
      <c r="H420" s="754"/>
      <c r="I420" s="556"/>
    </row>
    <row r="421" spans="1:11" outlineLevel="1">
      <c r="A421" s="557"/>
      <c r="F421" s="558"/>
      <c r="G421" s="559"/>
      <c r="H421" s="765"/>
    </row>
    <row r="422" spans="1:11" ht="15.75" customHeight="1" outlineLevel="1">
      <c r="C422" s="561" t="e">
        <f>C9</f>
        <v>#REF!</v>
      </c>
      <c r="D422" s="561" t="s">
        <v>1200</v>
      </c>
      <c r="E422" s="561" t="e">
        <f>$C$9</f>
        <v>#REF!</v>
      </c>
      <c r="F422" s="561" t="e">
        <f>F9</f>
        <v>#REF!</v>
      </c>
      <c r="G422" s="621" t="s">
        <v>511</v>
      </c>
      <c r="H422" s="782"/>
    </row>
    <row r="423" spans="1:11" outlineLevel="1">
      <c r="A423" s="598" t="s">
        <v>1198</v>
      </c>
      <c r="B423" s="672" t="s">
        <v>1199</v>
      </c>
      <c r="C423" s="567" t="s">
        <v>1201</v>
      </c>
      <c r="D423" s="566"/>
      <c r="E423" s="567" t="s">
        <v>1202</v>
      </c>
      <c r="F423" s="567" t="s">
        <v>1202</v>
      </c>
      <c r="G423" s="613" t="s">
        <v>990</v>
      </c>
      <c r="H423" s="783" t="s">
        <v>376</v>
      </c>
      <c r="I423" s="600" t="s">
        <v>540</v>
      </c>
    </row>
    <row r="424" spans="1:11" outlineLevel="1">
      <c r="A424" s="825">
        <v>334</v>
      </c>
      <c r="B424" s="703" t="e">
        <f>VLOOKUP(A424,#REF!,2,0)</f>
        <v>#REF!</v>
      </c>
      <c r="C424" s="811" t="e">
        <f>VLOOKUP(K424,DULIEU,3,0)</f>
        <v>#NAME?</v>
      </c>
      <c r="D424" s="790" t="e">
        <f>VLOOKUP(K424,DULIEU,5,0)-VLOOKUP(K424,DULIEU,4,0)</f>
        <v>#NAME?</v>
      </c>
      <c r="E424" s="790" t="e">
        <f t="shared" ref="E424" si="83">C424+D424</f>
        <v>#NAME?</v>
      </c>
      <c r="F424" s="814" t="e">
        <f>VLOOKUP(K424,DULIEU,10,0)</f>
        <v>#NAME?</v>
      </c>
      <c r="G424" s="571" t="e">
        <f>IF(E424-F424=0,"-",E424-F424)</f>
        <v>#NAME?</v>
      </c>
      <c r="H424" s="778" t="e">
        <f>IF(OR(G424="-",F424=0),"-",G424/F424)</f>
        <v>#NAME?</v>
      </c>
      <c r="K424" s="802">
        <v>314</v>
      </c>
    </row>
    <row r="425" spans="1:11" outlineLevel="1">
      <c r="A425" s="605"/>
      <c r="B425" s="605"/>
      <c r="C425" s="854"/>
      <c r="D425" s="638"/>
      <c r="E425" s="638"/>
      <c r="F425" s="855"/>
      <c r="G425" s="639"/>
      <c r="H425" s="785"/>
      <c r="I425" s="637"/>
    </row>
    <row r="426" spans="1:11" ht="16.5" outlineLevel="1" thickBot="1">
      <c r="A426" s="626"/>
      <c r="B426" s="618" t="s">
        <v>167</v>
      </c>
      <c r="C426" s="827" t="e">
        <f>SUBTOTAL(9,C424:C425)</f>
        <v>#NAME?</v>
      </c>
      <c r="D426" s="582" t="e">
        <f>SUBTOTAL(9,D424:D425)</f>
        <v>#NAME?</v>
      </c>
      <c r="E426" s="582" t="e">
        <f>SUBTOTAL(9,E424:E425)</f>
        <v>#NAME?</v>
      </c>
      <c r="F426" s="828" t="e">
        <f>SUBTOTAL(9,F424:F425)</f>
        <v>#NAME?</v>
      </c>
      <c r="G426" s="829" t="e">
        <f>IF(E426-F426=0,"-",E426-F426)</f>
        <v>#NAME?</v>
      </c>
      <c r="H426" s="760" t="e">
        <f>IF(OR(G426="-",F426=0),"-",G426/F426)</f>
        <v>#NAME?</v>
      </c>
      <c r="I426" s="583"/>
    </row>
    <row r="427" spans="1:11" ht="16.5" outlineLevel="1" thickTop="1">
      <c r="A427" s="584"/>
      <c r="B427" s="669"/>
      <c r="C427" s="575" t="s">
        <v>1312</v>
      </c>
      <c r="D427" s="585" t="s">
        <v>1211</v>
      </c>
      <c r="E427" s="585" t="s">
        <v>1212</v>
      </c>
      <c r="F427" s="586" t="s">
        <v>1213</v>
      </c>
      <c r="G427" s="579" t="s">
        <v>1209</v>
      </c>
      <c r="H427" s="749"/>
    </row>
    <row r="428" spans="1:11" outlineLevel="1">
      <c r="A428" s="584"/>
      <c r="B428" s="670"/>
      <c r="C428" s="575"/>
      <c r="D428" s="581"/>
      <c r="E428" s="581"/>
      <c r="F428" s="581"/>
      <c r="G428" s="579"/>
      <c r="H428" s="749"/>
    </row>
    <row r="430" spans="1:11">
      <c r="A430" s="539" t="s">
        <v>1263</v>
      </c>
    </row>
    <row r="431" spans="1:11" outlineLevel="1">
      <c r="A431" s="542" t="str">
        <f>A414</f>
        <v>CÔNG TY TNHH KIỂM TOÁN ASC</v>
      </c>
      <c r="B431" s="665"/>
      <c r="C431" s="544"/>
      <c r="D431" s="545"/>
      <c r="E431" s="546"/>
      <c r="F431" s="543"/>
      <c r="G431" s="547"/>
      <c r="H431" s="751" t="s">
        <v>1264</v>
      </c>
      <c r="I431" s="547"/>
    </row>
    <row r="432" spans="1:11" ht="15.75" customHeight="1" outlineLevel="1">
      <c r="A432" s="542" t="e">
        <f>A415</f>
        <v>#REF!</v>
      </c>
      <c r="B432" s="665"/>
      <c r="C432" s="543"/>
      <c r="D432" s="543"/>
      <c r="E432" s="543"/>
      <c r="F432" s="543"/>
      <c r="G432" s="609"/>
      <c r="H432" s="779" t="s">
        <v>1189</v>
      </c>
      <c r="I432" s="3457" t="s">
        <v>1190</v>
      </c>
      <c r="J432" s="3458"/>
    </row>
    <row r="433" spans="1:11" outlineLevel="1">
      <c r="A433" s="542" t="e">
        <f>A416</f>
        <v>#REF!</v>
      </c>
      <c r="B433" s="665"/>
      <c r="C433" s="543"/>
      <c r="D433" s="543"/>
      <c r="E433" s="543"/>
      <c r="F433" s="549" t="s">
        <v>1192</v>
      </c>
      <c r="G433" s="549"/>
      <c r="H433" s="780"/>
      <c r="I433" s="3464"/>
      <c r="J433" s="3465"/>
    </row>
    <row r="434" spans="1:11" outlineLevel="1">
      <c r="A434" s="542" t="s">
        <v>1265</v>
      </c>
      <c r="B434" s="665"/>
      <c r="C434" s="543"/>
      <c r="D434" s="543"/>
      <c r="E434" s="543"/>
      <c r="F434" s="549" t="s">
        <v>1194</v>
      </c>
      <c r="G434" s="549"/>
      <c r="H434" s="780"/>
      <c r="I434" s="3453"/>
      <c r="J434" s="3454"/>
    </row>
    <row r="435" spans="1:11" ht="24" customHeight="1" outlineLevel="1">
      <c r="A435" s="543"/>
      <c r="B435" s="3480" t="s">
        <v>1266</v>
      </c>
      <c r="C435" s="3480"/>
      <c r="D435" s="3480"/>
      <c r="E435" s="543"/>
      <c r="F435" s="549" t="s">
        <v>1196</v>
      </c>
      <c r="G435" s="549"/>
      <c r="H435" s="780"/>
      <c r="I435" s="3453"/>
      <c r="J435" s="3454"/>
    </row>
    <row r="436" spans="1:11" outlineLevel="1">
      <c r="A436" s="550"/>
      <c r="B436" s="666"/>
      <c r="C436" s="550"/>
      <c r="D436" s="550"/>
      <c r="E436" s="550"/>
      <c r="F436" s="842"/>
      <c r="G436" s="842"/>
      <c r="H436" s="781"/>
      <c r="I436" s="3455"/>
      <c r="J436" s="3455"/>
    </row>
    <row r="437" spans="1:11" outlineLevel="1">
      <c r="A437" s="552"/>
      <c r="B437" s="667"/>
      <c r="C437" s="554"/>
      <c r="D437" s="554"/>
      <c r="E437" s="554"/>
      <c r="F437" s="554"/>
      <c r="G437" s="555"/>
      <c r="H437" s="754"/>
      <c r="I437" s="556"/>
    </row>
    <row r="438" spans="1:11" outlineLevel="1">
      <c r="A438" s="557"/>
      <c r="F438" s="558"/>
      <c r="G438" s="559"/>
      <c r="H438" s="765"/>
    </row>
    <row r="439" spans="1:11" ht="15.75" customHeight="1" outlineLevel="1">
      <c r="C439" s="561" t="e">
        <f>C9</f>
        <v>#REF!</v>
      </c>
      <c r="D439" s="561" t="s">
        <v>1200</v>
      </c>
      <c r="E439" s="561" t="e">
        <f>$C$9</f>
        <v>#REF!</v>
      </c>
      <c r="F439" s="561" t="e">
        <f>F9</f>
        <v>#REF!</v>
      </c>
      <c r="G439" s="621" t="s">
        <v>511</v>
      </c>
      <c r="H439" s="782"/>
    </row>
    <row r="440" spans="1:11" outlineLevel="1">
      <c r="A440" s="598" t="s">
        <v>1198</v>
      </c>
      <c r="B440" s="672" t="s">
        <v>1199</v>
      </c>
      <c r="C440" s="567" t="s">
        <v>1201</v>
      </c>
      <c r="D440" s="566"/>
      <c r="E440" s="567" t="s">
        <v>1202</v>
      </c>
      <c r="F440" s="567" t="s">
        <v>1202</v>
      </c>
      <c r="G440" s="613" t="s">
        <v>990</v>
      </c>
      <c r="H440" s="783" t="s">
        <v>376</v>
      </c>
      <c r="I440" s="600" t="s">
        <v>540</v>
      </c>
    </row>
    <row r="441" spans="1:11" outlineLevel="1">
      <c r="A441" s="630">
        <v>335</v>
      </c>
      <c r="B441" s="703" t="e">
        <f>VLOOKUP(A441,#REF!,2,0)</f>
        <v>#REF!</v>
      </c>
      <c r="C441" s="574" t="e">
        <f>VLOOKUP(K441,DULIEU,3,0)</f>
        <v>#NAME?</v>
      </c>
      <c r="D441" s="575" t="e">
        <f>VLOOKUP(K441,DULIEU,5,0)-VLOOKUP(K441,DULIEU,4,0)</f>
        <v>#NAME?</v>
      </c>
      <c r="E441" s="575" t="e">
        <f>C441+D441</f>
        <v>#NAME?</v>
      </c>
      <c r="F441" s="574" t="e">
        <f>VLOOKUP(K441,DULIEU,10,0)</f>
        <v>#NAME?</v>
      </c>
      <c r="G441" s="571" t="e">
        <f>IF(E441-F441=0,"-",E441-F441)</f>
        <v>#NAME?</v>
      </c>
      <c r="H441" s="778" t="e">
        <f>IF(OR(G441="-",F441=0),"-",G441/F441)</f>
        <v>#NAME?</v>
      </c>
      <c r="K441" s="802">
        <v>315</v>
      </c>
    </row>
    <row r="442" spans="1:11" s="661" customFormat="1" ht="16.5" outlineLevel="1" thickBot="1">
      <c r="A442" s="626"/>
      <c r="B442" s="618" t="s">
        <v>167</v>
      </c>
      <c r="C442" s="827" t="e">
        <f>SUBTOTAL(9,C441)</f>
        <v>#NAME?</v>
      </c>
      <c r="D442" s="827" t="e">
        <f t="shared" ref="D442:G442" si="84">SUBTOTAL(9,D441)</f>
        <v>#NAME?</v>
      </c>
      <c r="E442" s="827" t="e">
        <f t="shared" si="84"/>
        <v>#NAME?</v>
      </c>
      <c r="F442" s="827" t="e">
        <f t="shared" si="84"/>
        <v>#NAME?</v>
      </c>
      <c r="G442" s="827" t="e">
        <f t="shared" si="84"/>
        <v>#NAME?</v>
      </c>
      <c r="H442" s="760" t="e">
        <f>IF(OR(G442="-",F442=0),"-",G442/F442)</f>
        <v>#NAME?</v>
      </c>
      <c r="I442" s="583"/>
      <c r="K442" s="802"/>
    </row>
    <row r="443" spans="1:11" ht="16.5" outlineLevel="1" thickTop="1">
      <c r="A443" s="584"/>
      <c r="B443" s="669"/>
      <c r="C443" s="575" t="s">
        <v>1330</v>
      </c>
      <c r="D443" s="585" t="s">
        <v>1211</v>
      </c>
      <c r="E443" s="585" t="s">
        <v>1212</v>
      </c>
      <c r="F443" s="586" t="s">
        <v>1213</v>
      </c>
      <c r="G443" s="579" t="s">
        <v>1209</v>
      </c>
      <c r="H443" s="749"/>
    </row>
    <row r="444" spans="1:11" outlineLevel="1">
      <c r="A444" s="584"/>
      <c r="B444" s="670"/>
      <c r="C444" s="575"/>
      <c r="D444" s="581"/>
      <c r="E444" s="581"/>
      <c r="F444" s="581"/>
      <c r="G444" s="579"/>
      <c r="H444" s="749"/>
    </row>
    <row r="445" spans="1:11" s="661" customFormat="1" outlineLevel="1">
      <c r="A445" s="584"/>
      <c r="B445" s="670"/>
      <c r="C445" s="575"/>
      <c r="D445" s="581"/>
      <c r="E445" s="581"/>
      <c r="F445" s="581"/>
      <c r="G445" s="579"/>
      <c r="H445" s="749"/>
      <c r="K445" s="802"/>
    </row>
    <row r="446" spans="1:11" s="661" customFormat="1" outlineLevel="1">
      <c r="A446" s="584"/>
      <c r="B446" s="670"/>
      <c r="C446" s="575"/>
      <c r="D446" s="581"/>
      <c r="E446" s="581"/>
      <c r="F446" s="581"/>
      <c r="G446" s="579"/>
      <c r="H446" s="749"/>
      <c r="K446" s="802"/>
    </row>
    <row r="447" spans="1:11" s="661" customFormat="1" outlineLevel="1">
      <c r="A447" s="584"/>
      <c r="B447" s="670"/>
      <c r="C447" s="575"/>
      <c r="D447" s="581"/>
      <c r="E447" s="581"/>
      <c r="F447" s="581"/>
      <c r="G447" s="579"/>
      <c r="H447" s="749"/>
      <c r="K447" s="802"/>
    </row>
    <row r="448" spans="1:11">
      <c r="A448" s="539" t="s">
        <v>1267</v>
      </c>
    </row>
    <row r="449" spans="1:11" outlineLevel="1">
      <c r="A449" s="542" t="str">
        <f>A431</f>
        <v>CÔNG TY TNHH KIỂM TOÁN ASC</v>
      </c>
      <c r="B449" s="665"/>
      <c r="C449" s="544"/>
      <c r="D449" s="545"/>
      <c r="E449" s="546"/>
      <c r="F449" s="543"/>
      <c r="G449" s="547"/>
      <c r="H449" s="751" t="s">
        <v>1268</v>
      </c>
      <c r="I449" s="547"/>
    </row>
    <row r="450" spans="1:11" ht="15.75" customHeight="1" outlineLevel="1">
      <c r="A450" s="542" t="e">
        <f>A432</f>
        <v>#REF!</v>
      </c>
      <c r="B450" s="665"/>
      <c r="C450" s="543"/>
      <c r="D450" s="543"/>
      <c r="E450" s="543"/>
      <c r="F450" s="543"/>
      <c r="G450" s="609"/>
      <c r="H450" s="779" t="s">
        <v>1189</v>
      </c>
      <c r="I450" s="3457" t="s">
        <v>1190</v>
      </c>
      <c r="J450" s="3458"/>
    </row>
    <row r="451" spans="1:11" outlineLevel="1">
      <c r="A451" s="542" t="e">
        <f>A433</f>
        <v>#REF!</v>
      </c>
      <c r="B451" s="665"/>
      <c r="C451" s="543"/>
      <c r="D451" s="543"/>
      <c r="E451" s="543"/>
      <c r="F451" s="549" t="s">
        <v>1192</v>
      </c>
      <c r="G451" s="549"/>
      <c r="H451" s="780"/>
      <c r="I451" s="3464"/>
      <c r="J451" s="3465"/>
    </row>
    <row r="452" spans="1:11" outlineLevel="1">
      <c r="A452" s="542" t="s">
        <v>1269</v>
      </c>
      <c r="B452" s="665"/>
      <c r="C452" s="543"/>
      <c r="D452" s="543"/>
      <c r="E452" s="543"/>
      <c r="F452" s="549" t="s">
        <v>1194</v>
      </c>
      <c r="G452" s="549"/>
      <c r="H452" s="780"/>
      <c r="I452" s="3453"/>
      <c r="J452" s="3454"/>
    </row>
    <row r="453" spans="1:11" ht="21.75" customHeight="1" outlineLevel="1">
      <c r="A453" s="543"/>
      <c r="B453" s="3456" t="s">
        <v>1270</v>
      </c>
      <c r="C453" s="3456"/>
      <c r="D453" s="3456"/>
      <c r="E453" s="543"/>
      <c r="F453" s="549" t="s">
        <v>1196</v>
      </c>
      <c r="G453" s="549"/>
      <c r="H453" s="780"/>
      <c r="I453" s="3453"/>
      <c r="J453" s="3454"/>
    </row>
    <row r="454" spans="1:11" outlineLevel="1">
      <c r="A454" s="550"/>
      <c r="B454" s="666"/>
      <c r="C454" s="550"/>
      <c r="D454" s="550"/>
      <c r="E454" s="550"/>
      <c r="F454" s="800"/>
      <c r="G454" s="800"/>
      <c r="H454" s="781"/>
      <c r="I454" s="3455"/>
      <c r="J454" s="3455"/>
    </row>
    <row r="455" spans="1:11" outlineLevel="1">
      <c r="A455" s="552"/>
      <c r="B455" s="667"/>
      <c r="C455" s="554"/>
      <c r="D455" s="554"/>
      <c r="E455" s="554"/>
      <c r="F455" s="554"/>
      <c r="G455" s="555"/>
      <c r="H455" s="754"/>
      <c r="I455" s="556"/>
    </row>
    <row r="456" spans="1:11" outlineLevel="1">
      <c r="A456" s="557"/>
      <c r="F456" s="558"/>
      <c r="G456" s="559"/>
      <c r="H456" s="765"/>
    </row>
    <row r="457" spans="1:11" ht="15.75" customHeight="1" outlineLevel="1">
      <c r="C457" s="561" t="e">
        <f>C9</f>
        <v>#REF!</v>
      </c>
      <c r="D457" s="561" t="s">
        <v>1200</v>
      </c>
      <c r="E457" s="561" t="e">
        <f>$C$9</f>
        <v>#REF!</v>
      </c>
      <c r="F457" s="561" t="e">
        <f>F9</f>
        <v>#REF!</v>
      </c>
      <c r="G457" s="621" t="s">
        <v>511</v>
      </c>
      <c r="H457" s="782"/>
    </row>
    <row r="458" spans="1:11" outlineLevel="1">
      <c r="A458" s="598" t="s">
        <v>1198</v>
      </c>
      <c r="B458" s="672" t="s">
        <v>1199</v>
      </c>
      <c r="C458" s="567" t="s">
        <v>1201</v>
      </c>
      <c r="D458" s="566"/>
      <c r="E458" s="567" t="s">
        <v>1202</v>
      </c>
      <c r="F458" s="567" t="s">
        <v>1202</v>
      </c>
      <c r="G458" s="613" t="s">
        <v>990</v>
      </c>
      <c r="H458" s="783" t="s">
        <v>376</v>
      </c>
      <c r="I458" s="600" t="s">
        <v>540</v>
      </c>
    </row>
    <row r="459" spans="1:11" s="746" customFormat="1" outlineLevel="1">
      <c r="A459" s="788">
        <v>336</v>
      </c>
      <c r="B459" s="703" t="e">
        <f>VLOOKUP(A459,#REF!,2,0)</f>
        <v>#REF!</v>
      </c>
      <c r="C459" s="811" t="e">
        <f>VLOOKUP(K459,DULIEU,3,0)</f>
        <v>#NAME?</v>
      </c>
      <c r="D459" s="790" t="e">
        <f>VLOOKUP(K459,DULIEU,5,0)-VLOOKUP(K459,DULIEU,4,0)</f>
        <v>#NAME?</v>
      </c>
      <c r="E459" s="790" t="e">
        <f>C459+D459</f>
        <v>#NAME?</v>
      </c>
      <c r="F459" s="789" t="e">
        <f>VLOOKUP(K459,DULIEU,10,0)</f>
        <v>#NAME?</v>
      </c>
      <c r="G459" s="808" t="e">
        <f t="shared" ref="G459:G480" si="85">IF(E459-F459=0,"-",E459-F459)</f>
        <v>#NAME?</v>
      </c>
      <c r="H459" s="768" t="e">
        <f>IF(OR(G459="-",F459=0),"-",G459/F459)</f>
        <v>#NAME?</v>
      </c>
      <c r="K459" s="802">
        <v>316</v>
      </c>
    </row>
    <row r="460" spans="1:11" s="746" customFormat="1" ht="42.75" customHeight="1" outlineLevel="1">
      <c r="A460" s="788">
        <v>337</v>
      </c>
      <c r="B460" s="703" t="e">
        <f>VLOOKUP(A460,#REF!,2,0)</f>
        <v>#REF!</v>
      </c>
      <c r="C460" s="815" t="e">
        <f>VLOOKUP(K460,DULIEU,3,0)</f>
        <v>#NAME?</v>
      </c>
      <c r="D460" s="790" t="e">
        <f>VLOOKUP(K460,DULIEU,5,0)-VLOOKUP(K460,DULIEU,4,0)</f>
        <v>#NAME?</v>
      </c>
      <c r="E460" s="790" t="e">
        <f>C460+D460</f>
        <v>#NAME?</v>
      </c>
      <c r="F460" s="789" t="e">
        <f>VLOOKUP(K460,DULIEU,10,0)</f>
        <v>#NAME?</v>
      </c>
      <c r="G460" s="859" t="e">
        <f t="shared" ref="G460" si="86">IF(E460-F460=0,"-",E460-F460)</f>
        <v>#NAME?</v>
      </c>
      <c r="H460" s="768" t="e">
        <f t="shared" ref="H460:H480" si="87">IF(OR(G460="-",F460=0),"-",G460/F460)</f>
        <v>#NAME?</v>
      </c>
      <c r="K460" s="802">
        <v>318</v>
      </c>
    </row>
    <row r="461" spans="1:11" s="746" customFormat="1" outlineLevel="1">
      <c r="A461" s="788">
        <v>338</v>
      </c>
      <c r="B461" s="706" t="s">
        <v>523</v>
      </c>
      <c r="C461" s="838" t="e">
        <f>SUBTOTAL(9,C462:C472)</f>
        <v>#NAME?</v>
      </c>
      <c r="D461" s="796" t="e">
        <f t="shared" ref="D461:F461" si="88">SUBTOTAL(9,D462:D472)</f>
        <v>#NAME?</v>
      </c>
      <c r="E461" s="796" t="e">
        <f t="shared" si="88"/>
        <v>#NAME?</v>
      </c>
      <c r="F461" s="796" t="e">
        <f t="shared" si="88"/>
        <v>#NAME?</v>
      </c>
      <c r="G461" s="859" t="e">
        <f t="shared" si="85"/>
        <v>#NAME?</v>
      </c>
      <c r="H461" s="768" t="e">
        <f t="shared" si="87"/>
        <v>#NAME?</v>
      </c>
      <c r="K461" s="802"/>
    </row>
    <row r="462" spans="1:11" s="710" customFormat="1" outlineLevel="1">
      <c r="A462" s="685">
        <v>3381</v>
      </c>
      <c r="B462" s="702" t="e">
        <f>VLOOKUP(A462,#REF!,2,0)</f>
        <v>#REF!</v>
      </c>
      <c r="C462" s="848" t="e">
        <f t="shared" ref="C462:C472" si="89">VLOOKUP(K462,DULIEU,3,0)</f>
        <v>#NAME?</v>
      </c>
      <c r="D462" s="793" t="e">
        <f t="shared" ref="D462:D472" si="90">VLOOKUP(K462,DULIEU,5,0)-VLOOKUP(K462,DULIEU,4,0)</f>
        <v>#NAME?</v>
      </c>
      <c r="E462" s="793" t="e">
        <f>C462+D462</f>
        <v>#NAME?</v>
      </c>
      <c r="F462" s="792" t="e">
        <f t="shared" ref="F462:F472" si="91">VLOOKUP(K462,DULIEU,10,0)</f>
        <v>#NAME?</v>
      </c>
      <c r="G462" s="860" t="e">
        <f t="shared" si="85"/>
        <v>#NAME?</v>
      </c>
      <c r="H462" s="769" t="e">
        <f t="shared" si="87"/>
        <v>#NAME?</v>
      </c>
      <c r="K462" s="731" t="s">
        <v>1271</v>
      </c>
    </row>
    <row r="463" spans="1:11" s="710" customFormat="1" outlineLevel="1">
      <c r="A463" s="685">
        <v>3382</v>
      </c>
      <c r="B463" s="702" t="e">
        <f>VLOOKUP(A463,#REF!,2,0)</f>
        <v>#REF!</v>
      </c>
      <c r="C463" s="848" t="e">
        <f t="shared" si="89"/>
        <v>#NAME?</v>
      </c>
      <c r="D463" s="793" t="e">
        <f t="shared" si="90"/>
        <v>#NAME?</v>
      </c>
      <c r="E463" s="793" t="e">
        <f t="shared" ref="E463:E472" si="92">C463+D463</f>
        <v>#NAME?</v>
      </c>
      <c r="F463" s="792" t="e">
        <f t="shared" si="91"/>
        <v>#NAME?</v>
      </c>
      <c r="G463" s="860" t="e">
        <f t="shared" si="85"/>
        <v>#NAME?</v>
      </c>
      <c r="H463" s="769" t="e">
        <f t="shared" si="87"/>
        <v>#NAME?</v>
      </c>
      <c r="K463" s="731" t="s">
        <v>1273</v>
      </c>
    </row>
    <row r="464" spans="1:11" s="710" customFormat="1" outlineLevel="1">
      <c r="A464" s="685">
        <v>3383</v>
      </c>
      <c r="B464" s="702" t="e">
        <f>VLOOKUP(A464,#REF!,2,0)</f>
        <v>#REF!</v>
      </c>
      <c r="C464" s="848" t="e">
        <f t="shared" si="89"/>
        <v>#NAME?</v>
      </c>
      <c r="D464" s="793" t="e">
        <f t="shared" si="90"/>
        <v>#NAME?</v>
      </c>
      <c r="E464" s="793" t="e">
        <f t="shared" si="92"/>
        <v>#NAME?</v>
      </c>
      <c r="F464" s="792" t="e">
        <f t="shared" si="91"/>
        <v>#NAME?</v>
      </c>
      <c r="G464" s="860" t="e">
        <f t="shared" si="85"/>
        <v>#NAME?</v>
      </c>
      <c r="H464" s="769" t="e">
        <f t="shared" si="87"/>
        <v>#NAME?</v>
      </c>
      <c r="K464" s="731" t="s">
        <v>1274</v>
      </c>
    </row>
    <row r="465" spans="1:11" s="710" customFormat="1" outlineLevel="1">
      <c r="A465" s="685">
        <v>3384</v>
      </c>
      <c r="B465" s="702" t="e">
        <f>VLOOKUP(A465,#REF!,2,0)</f>
        <v>#REF!</v>
      </c>
      <c r="C465" s="848" t="e">
        <f t="shared" si="89"/>
        <v>#NAME?</v>
      </c>
      <c r="D465" s="793" t="e">
        <f t="shared" si="90"/>
        <v>#NAME?</v>
      </c>
      <c r="E465" s="793" t="e">
        <f t="shared" si="92"/>
        <v>#NAME?</v>
      </c>
      <c r="F465" s="792" t="e">
        <f t="shared" si="91"/>
        <v>#NAME?</v>
      </c>
      <c r="G465" s="860" t="e">
        <f t="shared" si="85"/>
        <v>#NAME?</v>
      </c>
      <c r="H465" s="769" t="e">
        <f t="shared" si="87"/>
        <v>#NAME?</v>
      </c>
      <c r="K465" s="731" t="s">
        <v>1272</v>
      </c>
    </row>
    <row r="466" spans="1:11" s="710" customFormat="1" outlineLevel="1">
      <c r="A466" s="685">
        <v>3385</v>
      </c>
      <c r="B466" s="702" t="e">
        <f>VLOOKUP(A466,#REF!,2,0)</f>
        <v>#REF!</v>
      </c>
      <c r="C466" s="848" t="e">
        <f t="shared" si="89"/>
        <v>#NAME?</v>
      </c>
      <c r="D466" s="793" t="e">
        <f t="shared" si="90"/>
        <v>#NAME?</v>
      </c>
      <c r="E466" s="793" t="e">
        <f t="shared" si="92"/>
        <v>#NAME?</v>
      </c>
      <c r="F466" s="792" t="e">
        <f t="shared" si="91"/>
        <v>#NAME?</v>
      </c>
      <c r="G466" s="860" t="e">
        <f t="shared" si="85"/>
        <v>#NAME?</v>
      </c>
      <c r="H466" s="769" t="e">
        <f t="shared" si="87"/>
        <v>#NAME?</v>
      </c>
      <c r="K466" s="731" t="s">
        <v>1276</v>
      </c>
    </row>
    <row r="467" spans="1:11" s="710" customFormat="1" outlineLevel="1">
      <c r="A467" s="685">
        <v>3386</v>
      </c>
      <c r="B467" s="702" t="e">
        <f>VLOOKUP(A467,#REF!,2,0)</f>
        <v>#REF!</v>
      </c>
      <c r="C467" s="848" t="e">
        <f t="shared" si="89"/>
        <v>#NAME?</v>
      </c>
      <c r="D467" s="793" t="e">
        <f t="shared" si="90"/>
        <v>#NAME?</v>
      </c>
      <c r="E467" s="793" t="e">
        <f t="shared" si="92"/>
        <v>#NAME?</v>
      </c>
      <c r="F467" s="792" t="e">
        <f t="shared" si="91"/>
        <v>#NAME?</v>
      </c>
      <c r="G467" s="860" t="e">
        <f t="shared" si="85"/>
        <v>#NAME?</v>
      </c>
      <c r="H467" s="769" t="e">
        <f t="shared" si="87"/>
        <v>#NAME?</v>
      </c>
      <c r="K467" s="731" t="s">
        <v>1277</v>
      </c>
    </row>
    <row r="468" spans="1:11" s="710" customFormat="1" outlineLevel="1">
      <c r="A468" s="685">
        <v>3387</v>
      </c>
      <c r="B468" s="702" t="e">
        <f>VLOOKUP(A468,#REF!,2,0)</f>
        <v>#REF!</v>
      </c>
      <c r="C468" s="848" t="e">
        <f t="shared" si="89"/>
        <v>#NAME?</v>
      </c>
      <c r="D468" s="793" t="e">
        <f t="shared" si="90"/>
        <v>#NAME?</v>
      </c>
      <c r="E468" s="793" t="e">
        <f t="shared" si="92"/>
        <v>#NAME?</v>
      </c>
      <c r="F468" s="792" t="e">
        <f t="shared" si="91"/>
        <v>#NAME?</v>
      </c>
      <c r="G468" s="860" t="e">
        <f t="shared" si="85"/>
        <v>#NAME?</v>
      </c>
      <c r="H468" s="769" t="e">
        <f t="shared" si="87"/>
        <v>#NAME?</v>
      </c>
      <c r="K468" s="731" t="s">
        <v>1278</v>
      </c>
    </row>
    <row r="469" spans="1:11" s="710" customFormat="1" outlineLevel="1">
      <c r="A469" s="685">
        <v>3388</v>
      </c>
      <c r="B469" s="702" t="e">
        <f>VLOOKUP(A469,#REF!,2,0)</f>
        <v>#REF!</v>
      </c>
      <c r="C469" s="848" t="e">
        <f t="shared" si="89"/>
        <v>#NAME?</v>
      </c>
      <c r="D469" s="793" t="e">
        <f t="shared" si="90"/>
        <v>#NAME?</v>
      </c>
      <c r="E469" s="793" t="e">
        <f t="shared" si="92"/>
        <v>#NAME?</v>
      </c>
      <c r="F469" s="792" t="e">
        <f t="shared" si="91"/>
        <v>#NAME?</v>
      </c>
      <c r="G469" s="860" t="e">
        <f t="shared" si="85"/>
        <v>#NAME?</v>
      </c>
      <c r="H469" s="769" t="e">
        <f t="shared" si="87"/>
        <v>#NAME?</v>
      </c>
      <c r="K469" s="731" t="s">
        <v>1279</v>
      </c>
    </row>
    <row r="470" spans="1:11" s="710" customFormat="1" outlineLevel="1">
      <c r="A470" s="685">
        <v>3389</v>
      </c>
      <c r="B470" s="702" t="e">
        <f>VLOOKUP(A470,#REF!,2,0)</f>
        <v>#REF!</v>
      </c>
      <c r="C470" s="848" t="e">
        <f t="shared" si="89"/>
        <v>#NAME?</v>
      </c>
      <c r="D470" s="793" t="e">
        <f t="shared" si="90"/>
        <v>#NAME?</v>
      </c>
      <c r="E470" s="793" t="e">
        <f t="shared" si="92"/>
        <v>#NAME?</v>
      </c>
      <c r="F470" s="792" t="e">
        <f t="shared" si="91"/>
        <v>#NAME?</v>
      </c>
      <c r="G470" s="860" t="e">
        <f t="shared" si="85"/>
        <v>#NAME?</v>
      </c>
      <c r="H470" s="769" t="e">
        <f t="shared" si="87"/>
        <v>#NAME?</v>
      </c>
      <c r="K470" s="856" t="s">
        <v>1342</v>
      </c>
    </row>
    <row r="471" spans="1:11" s="710" customFormat="1" outlineLevel="1">
      <c r="A471" s="685" t="s">
        <v>279</v>
      </c>
      <c r="B471" s="702" t="e">
        <f>VLOOKUP(A471,#REF!,2,0)</f>
        <v>#REF!</v>
      </c>
      <c r="C471" s="848" t="e">
        <f t="shared" si="89"/>
        <v>#NAME?</v>
      </c>
      <c r="D471" s="793" t="e">
        <f t="shared" si="90"/>
        <v>#NAME?</v>
      </c>
      <c r="E471" s="793" t="e">
        <f t="shared" si="92"/>
        <v>#NAME?</v>
      </c>
      <c r="F471" s="792" t="e">
        <f t="shared" si="91"/>
        <v>#NAME?</v>
      </c>
      <c r="G471" s="860" t="e">
        <f t="shared" si="85"/>
        <v>#NAME?</v>
      </c>
      <c r="H471" s="769" t="e">
        <f t="shared" si="87"/>
        <v>#NAME?</v>
      </c>
      <c r="K471" s="856" t="s">
        <v>1343</v>
      </c>
    </row>
    <row r="472" spans="1:11" s="710" customFormat="1" outlineLevel="1">
      <c r="A472" s="685" t="s">
        <v>7</v>
      </c>
      <c r="B472" s="702" t="e">
        <f>VLOOKUP(A472,#REF!,2,0)</f>
        <v>#REF!</v>
      </c>
      <c r="C472" s="848" t="e">
        <f t="shared" si="89"/>
        <v>#NAME?</v>
      </c>
      <c r="D472" s="793" t="e">
        <f t="shared" si="90"/>
        <v>#NAME?</v>
      </c>
      <c r="E472" s="793" t="e">
        <f t="shared" si="92"/>
        <v>#NAME?</v>
      </c>
      <c r="F472" s="792" t="e">
        <f t="shared" si="91"/>
        <v>#NAME?</v>
      </c>
      <c r="G472" s="860" t="e">
        <f t="shared" si="85"/>
        <v>#NAME?</v>
      </c>
      <c r="H472" s="769" t="e">
        <f t="shared" si="87"/>
        <v>#NAME?</v>
      </c>
      <c r="K472" s="731" t="s">
        <v>1275</v>
      </c>
    </row>
    <row r="473" spans="1:11" s="711" customFormat="1" ht="31.5" outlineLevel="1">
      <c r="A473" s="788">
        <v>353</v>
      </c>
      <c r="B473" s="703" t="s">
        <v>730</v>
      </c>
      <c r="C473" s="815" t="e">
        <f>SUBTOTAL(9,C474:C475)</f>
        <v>#NAME?</v>
      </c>
      <c r="D473" s="841" t="e">
        <f t="shared" ref="D473:F473" si="93">SUBTOTAL(9,D474:D475)</f>
        <v>#NAME?</v>
      </c>
      <c r="E473" s="841" t="e">
        <f t="shared" si="93"/>
        <v>#NAME?</v>
      </c>
      <c r="F473" s="817" t="e">
        <f t="shared" si="93"/>
        <v>#NAME?</v>
      </c>
      <c r="G473" s="859" t="e">
        <f t="shared" ref="G473:G475" si="94">IF(E473-F473=0,"-",E473-F473)</f>
        <v>#NAME?</v>
      </c>
      <c r="H473" s="768" t="e">
        <f t="shared" ref="H473:H475" si="95">IF(OR(G473="-",F473=0),"-",G473/F473)</f>
        <v>#NAME?</v>
      </c>
      <c r="K473" s="713" t="s">
        <v>1275</v>
      </c>
    </row>
    <row r="474" spans="1:11" s="710" customFormat="1" outlineLevel="1">
      <c r="A474" s="685">
        <v>3531</v>
      </c>
      <c r="B474" s="702" t="e">
        <f>VLOOKUP(A474,#REF!,2,0)</f>
        <v>#REF!</v>
      </c>
      <c r="C474" s="848" t="e">
        <f t="shared" ref="C474:C480" si="96">VLOOKUP(K474,DULIEU,3,0)</f>
        <v>#NAME?</v>
      </c>
      <c r="D474" s="793" t="e">
        <f t="shared" ref="D474:D480" si="97">VLOOKUP(K474,DULIEU,5,0)-VLOOKUP(K474,DULIEU,4,0)</f>
        <v>#NAME?</v>
      </c>
      <c r="E474" s="793" t="e">
        <f t="shared" ref="E474:E475" si="98">C474+D474</f>
        <v>#NAME?</v>
      </c>
      <c r="F474" s="792" t="e">
        <f t="shared" ref="F474:F480" si="99">VLOOKUP(K474,DULIEU,10,0)</f>
        <v>#NAME?</v>
      </c>
      <c r="G474" s="860" t="e">
        <f t="shared" si="94"/>
        <v>#NAME?</v>
      </c>
      <c r="H474" s="769" t="e">
        <f t="shared" si="95"/>
        <v>#NAME?</v>
      </c>
      <c r="K474" s="731" t="s">
        <v>1346</v>
      </c>
    </row>
    <row r="475" spans="1:11" s="710" customFormat="1" outlineLevel="1">
      <c r="A475" s="685">
        <v>3532</v>
      </c>
      <c r="B475" s="702" t="e">
        <f>VLOOKUP(A475,#REF!,2,0)</f>
        <v>#REF!</v>
      </c>
      <c r="C475" s="848" t="e">
        <f t="shared" si="96"/>
        <v>#NAME?</v>
      </c>
      <c r="D475" s="793" t="e">
        <f t="shared" si="97"/>
        <v>#NAME?</v>
      </c>
      <c r="E475" s="793" t="e">
        <f t="shared" si="98"/>
        <v>#NAME?</v>
      </c>
      <c r="F475" s="792" t="e">
        <f t="shared" si="99"/>
        <v>#NAME?</v>
      </c>
      <c r="G475" s="860" t="e">
        <f t="shared" si="94"/>
        <v>#NAME?</v>
      </c>
      <c r="H475" s="769" t="e">
        <f t="shared" si="95"/>
        <v>#NAME?</v>
      </c>
      <c r="K475" s="731" t="s">
        <v>1347</v>
      </c>
    </row>
    <row r="476" spans="1:11" s="746" customFormat="1" outlineLevel="1">
      <c r="A476" s="788">
        <v>344</v>
      </c>
      <c r="B476" s="858" t="e">
        <f>VLOOKUP(A476,#REF!,2,0)</f>
        <v>#REF!</v>
      </c>
      <c r="C476" s="848" t="e">
        <f t="shared" si="96"/>
        <v>#NAME?</v>
      </c>
      <c r="D476" s="793" t="e">
        <f t="shared" si="97"/>
        <v>#NAME?</v>
      </c>
      <c r="E476" s="793" t="e">
        <f t="shared" ref="E476:E480" si="100">C476+D476</f>
        <v>#NAME?</v>
      </c>
      <c r="F476" s="792" t="e">
        <f t="shared" si="99"/>
        <v>#NAME?</v>
      </c>
      <c r="G476" s="859" t="e">
        <f t="shared" si="85"/>
        <v>#NAME?</v>
      </c>
      <c r="H476" s="768" t="e">
        <f t="shared" si="87"/>
        <v>#NAME?</v>
      </c>
      <c r="K476" s="734" t="s">
        <v>1344</v>
      </c>
    </row>
    <row r="477" spans="1:11" s="746" customFormat="1" outlineLevel="1">
      <c r="A477" s="788" t="s">
        <v>16</v>
      </c>
      <c r="B477" s="858" t="e">
        <f>VLOOKUP(A477,#REF!,2,0)</f>
        <v>#REF!</v>
      </c>
      <c r="C477" s="848" t="e">
        <f t="shared" si="96"/>
        <v>#NAME?</v>
      </c>
      <c r="D477" s="793" t="e">
        <f t="shared" si="97"/>
        <v>#NAME?</v>
      </c>
      <c r="E477" s="793" t="e">
        <f t="shared" ref="E477" si="101">C477+D477</f>
        <v>#NAME?</v>
      </c>
      <c r="F477" s="792" t="e">
        <f t="shared" si="99"/>
        <v>#NAME?</v>
      </c>
      <c r="G477" s="859" t="e">
        <f t="shared" ref="G477" si="102">IF(E477-F477=0,"-",E477-F477)</f>
        <v>#NAME?</v>
      </c>
      <c r="H477" s="768" t="e">
        <f t="shared" ref="H477" si="103">IF(OR(G477="-",F477=0),"-",G477/F477)</f>
        <v>#NAME?</v>
      </c>
      <c r="K477" s="734" t="s">
        <v>1345</v>
      </c>
    </row>
    <row r="478" spans="1:11" s="746" customFormat="1" ht="37.5" customHeight="1" outlineLevel="1">
      <c r="A478" s="788">
        <v>352</v>
      </c>
      <c r="B478" s="858" t="e">
        <f>VLOOKUP(A478,#REF!,2,0)</f>
        <v>#REF!</v>
      </c>
      <c r="C478" s="848" t="e">
        <f t="shared" si="96"/>
        <v>#NAME?</v>
      </c>
      <c r="D478" s="793" t="e">
        <f t="shared" si="97"/>
        <v>#NAME?</v>
      </c>
      <c r="E478" s="793" t="e">
        <f t="shared" si="100"/>
        <v>#NAME?</v>
      </c>
      <c r="F478" s="792" t="e">
        <f t="shared" si="99"/>
        <v>#NAME?</v>
      </c>
      <c r="G478" s="859" t="e">
        <f t="shared" si="85"/>
        <v>#NAME?</v>
      </c>
      <c r="H478" s="768" t="e">
        <f t="shared" si="87"/>
        <v>#NAME?</v>
      </c>
      <c r="K478" s="802">
        <v>321</v>
      </c>
    </row>
    <row r="479" spans="1:11" s="746" customFormat="1" outlineLevel="1">
      <c r="A479" s="788" t="s">
        <v>1181</v>
      </c>
      <c r="B479" s="858" t="e">
        <f>VLOOKUP(A479,#REF!,2,0)</f>
        <v>#REF!</v>
      </c>
      <c r="C479" s="848" t="e">
        <f t="shared" si="96"/>
        <v>#NAME?</v>
      </c>
      <c r="D479" s="793" t="e">
        <f t="shared" si="97"/>
        <v>#NAME?</v>
      </c>
      <c r="E479" s="793" t="e">
        <f t="shared" ref="E479" si="104">C479+D479</f>
        <v>#NAME?</v>
      </c>
      <c r="F479" s="792" t="e">
        <f t="shared" si="99"/>
        <v>#NAME?</v>
      </c>
      <c r="G479" s="859" t="e">
        <f t="shared" ref="G479" si="105">IF(E479-F479=0,"-",E479-F479)</f>
        <v>#NAME?</v>
      </c>
      <c r="H479" s="768" t="e">
        <f t="shared" ref="H479" si="106">IF(OR(G479="-",F479=0),"-",G479/F479)</f>
        <v>#NAME?</v>
      </c>
      <c r="K479" s="802">
        <v>342</v>
      </c>
    </row>
    <row r="480" spans="1:11" s="746" customFormat="1" outlineLevel="1">
      <c r="A480" s="788">
        <v>356</v>
      </c>
      <c r="B480" s="858" t="e">
        <f>VLOOKUP(A480,#REF!,2,0)</f>
        <v>#REF!</v>
      </c>
      <c r="C480" s="848" t="e">
        <f t="shared" si="96"/>
        <v>#NAME?</v>
      </c>
      <c r="D480" s="793" t="e">
        <f t="shared" si="97"/>
        <v>#NAME?</v>
      </c>
      <c r="E480" s="793" t="e">
        <f t="shared" si="100"/>
        <v>#NAME?</v>
      </c>
      <c r="F480" s="792" t="e">
        <f t="shared" si="99"/>
        <v>#NAME?</v>
      </c>
      <c r="G480" s="859" t="e">
        <f t="shared" si="85"/>
        <v>#NAME?</v>
      </c>
      <c r="H480" s="768" t="e">
        <f t="shared" si="87"/>
        <v>#NAME?</v>
      </c>
      <c r="K480" s="802">
        <v>339</v>
      </c>
    </row>
    <row r="481" spans="1:11" outlineLevel="1">
      <c r="A481" s="625"/>
      <c r="B481" s="632"/>
      <c r="C481" s="843"/>
      <c r="D481" s="581"/>
      <c r="E481" s="581"/>
      <c r="F481" s="580"/>
      <c r="G481" s="857"/>
      <c r="H481" s="749"/>
    </row>
    <row r="482" spans="1:11" ht="16.5" outlineLevel="1" thickBot="1">
      <c r="A482" s="570"/>
      <c r="B482" s="618" t="s">
        <v>167</v>
      </c>
      <c r="C482" s="827" t="e">
        <f>SUBTOTAL(9,C459:C480)</f>
        <v>#NAME?</v>
      </c>
      <c r="D482" s="582" t="e">
        <f>SUBTOTAL(9,D459:D480)</f>
        <v>#NAME?</v>
      </c>
      <c r="E482" s="582" t="e">
        <f>SUBTOTAL(9,E459:E480)</f>
        <v>#NAME?</v>
      </c>
      <c r="F482" s="582" t="e">
        <f>SUBTOTAL(9,F459:F480)</f>
        <v>#NAME?</v>
      </c>
      <c r="G482" s="641"/>
      <c r="H482" s="786"/>
      <c r="I482" s="583"/>
    </row>
    <row r="483" spans="1:11" ht="16.5" outlineLevel="1" thickTop="1">
      <c r="A483" s="584"/>
      <c r="B483" s="669"/>
      <c r="C483" s="575" t="s">
        <v>1312</v>
      </c>
      <c r="D483" s="585" t="s">
        <v>1211</v>
      </c>
      <c r="E483" s="585" t="s">
        <v>1212</v>
      </c>
      <c r="F483" s="586" t="s">
        <v>1213</v>
      </c>
      <c r="G483" s="579" t="s">
        <v>1209</v>
      </c>
      <c r="H483" s="749"/>
    </row>
    <row r="484" spans="1:11" s="661" customFormat="1" outlineLevel="1">
      <c r="A484" s="584"/>
      <c r="B484" s="669"/>
      <c r="C484" s="575"/>
      <c r="D484" s="633"/>
      <c r="E484" s="633"/>
      <c r="F484" s="586"/>
      <c r="G484" s="579"/>
      <c r="H484" s="749"/>
      <c r="K484" s="802"/>
    </row>
    <row r="485" spans="1:11" s="661" customFormat="1" outlineLevel="1">
      <c r="A485" s="584"/>
      <c r="B485" s="669"/>
      <c r="C485" s="575"/>
      <c r="D485" s="633"/>
      <c r="E485" s="633"/>
      <c r="F485" s="586"/>
      <c r="G485" s="579"/>
      <c r="H485" s="749"/>
      <c r="K485" s="802"/>
    </row>
    <row r="486" spans="1:11" s="661" customFormat="1" outlineLevel="1">
      <c r="A486" s="584"/>
      <c r="B486" s="669"/>
      <c r="C486" s="575"/>
      <c r="D486" s="633"/>
      <c r="E486" s="633"/>
      <c r="F486" s="586"/>
      <c r="G486" s="579"/>
      <c r="H486" s="749"/>
      <c r="K486" s="802"/>
    </row>
    <row r="487" spans="1:11" s="661" customFormat="1" outlineLevel="1">
      <c r="A487" s="584"/>
      <c r="B487" s="669"/>
      <c r="C487" s="575"/>
      <c r="D487" s="633"/>
      <c r="E487" s="633"/>
      <c r="F487" s="586"/>
      <c r="G487" s="579"/>
      <c r="H487" s="749"/>
      <c r="K487" s="802"/>
    </row>
    <row r="488" spans="1:11" s="661" customFormat="1" outlineLevel="1">
      <c r="A488" s="584"/>
      <c r="B488" s="669"/>
      <c r="C488" s="575"/>
      <c r="D488" s="633"/>
      <c r="E488" s="633"/>
      <c r="F488" s="586"/>
      <c r="G488" s="579"/>
      <c r="H488" s="749"/>
      <c r="K488" s="802"/>
    </row>
    <row r="489" spans="1:11">
      <c r="A489" s="539" t="s">
        <v>1280</v>
      </c>
    </row>
    <row r="490" spans="1:11" outlineLevel="1">
      <c r="A490" s="542" t="str">
        <f>A449</f>
        <v>CÔNG TY TNHH KIỂM TOÁN ASC</v>
      </c>
      <c r="B490" s="665"/>
      <c r="C490" s="544"/>
      <c r="D490" s="545"/>
      <c r="E490" s="546"/>
      <c r="F490" s="543"/>
      <c r="G490" s="547"/>
      <c r="H490" s="751" t="s">
        <v>1281</v>
      </c>
      <c r="I490" s="547"/>
    </row>
    <row r="491" spans="1:11" ht="15.75" customHeight="1" outlineLevel="1">
      <c r="A491" s="542" t="e">
        <f>A450</f>
        <v>#REF!</v>
      </c>
      <c r="B491" s="665"/>
      <c r="C491" s="543"/>
      <c r="D491" s="543"/>
      <c r="E491" s="543"/>
      <c r="F491" s="543"/>
      <c r="G491" s="609"/>
      <c r="H491" s="779" t="s">
        <v>1189</v>
      </c>
      <c r="I491" s="3457" t="s">
        <v>1190</v>
      </c>
      <c r="J491" s="3458"/>
    </row>
    <row r="492" spans="1:11" outlineLevel="1">
      <c r="A492" s="542" t="e">
        <f>A451</f>
        <v>#REF!</v>
      </c>
      <c r="B492" s="665"/>
      <c r="C492" s="543"/>
      <c r="D492" s="543"/>
      <c r="E492" s="543"/>
      <c r="F492" s="549" t="s">
        <v>1192</v>
      </c>
      <c r="G492" s="549"/>
      <c r="H492" s="780"/>
      <c r="I492" s="3464"/>
      <c r="J492" s="3465"/>
    </row>
    <row r="493" spans="1:11" outlineLevel="1">
      <c r="A493" s="542" t="s">
        <v>1282</v>
      </c>
      <c r="B493" s="665"/>
      <c r="C493" s="543"/>
      <c r="D493" s="543"/>
      <c r="E493" s="543"/>
      <c r="F493" s="549" t="s">
        <v>1194</v>
      </c>
      <c r="G493" s="549"/>
      <c r="H493" s="780"/>
      <c r="I493" s="3453"/>
      <c r="J493" s="3454"/>
    </row>
    <row r="494" spans="1:11" outlineLevel="1">
      <c r="A494" s="543"/>
      <c r="B494" s="679"/>
      <c r="C494" s="543"/>
      <c r="D494" s="543"/>
      <c r="E494" s="543"/>
      <c r="F494" s="549" t="s">
        <v>1196</v>
      </c>
      <c r="G494" s="549"/>
      <c r="H494" s="780"/>
      <c r="I494" s="3453"/>
      <c r="J494" s="3454"/>
    </row>
    <row r="495" spans="1:11" outlineLevel="1">
      <c r="A495" s="550"/>
      <c r="B495" s="666"/>
      <c r="C495" s="550"/>
      <c r="D495" s="550"/>
      <c r="E495" s="550"/>
      <c r="F495" s="800"/>
      <c r="G495" s="800"/>
      <c r="H495" s="781"/>
      <c r="I495" s="3455"/>
      <c r="J495" s="3455"/>
    </row>
    <row r="496" spans="1:11" outlineLevel="1">
      <c r="A496" s="552"/>
      <c r="B496" s="667"/>
      <c r="C496" s="554"/>
      <c r="D496" s="554"/>
      <c r="E496" s="554"/>
      <c r="F496" s="554"/>
      <c r="G496" s="555"/>
      <c r="H496" s="754"/>
      <c r="I496" s="556"/>
    </row>
    <row r="497" spans="1:11" outlineLevel="1">
      <c r="A497" s="557"/>
      <c r="F497" s="558"/>
      <c r="G497" s="559"/>
      <c r="H497" s="765"/>
    </row>
    <row r="498" spans="1:11" ht="15.75" customHeight="1" outlineLevel="1">
      <c r="C498" s="561" t="e">
        <f>C9</f>
        <v>#REF!</v>
      </c>
      <c r="D498" s="561" t="s">
        <v>1200</v>
      </c>
      <c r="E498" s="561" t="e">
        <f>$C$9</f>
        <v>#REF!</v>
      </c>
      <c r="F498" s="561" t="e">
        <f>F9</f>
        <v>#REF!</v>
      </c>
      <c r="G498" s="621" t="s">
        <v>511</v>
      </c>
      <c r="H498" s="782"/>
    </row>
    <row r="499" spans="1:11" outlineLevel="1">
      <c r="A499" s="598" t="s">
        <v>1198</v>
      </c>
      <c r="B499" s="672" t="s">
        <v>1199</v>
      </c>
      <c r="C499" s="567" t="s">
        <v>1201</v>
      </c>
      <c r="D499" s="566"/>
      <c r="E499" s="567" t="s">
        <v>1202</v>
      </c>
      <c r="F499" s="567" t="s">
        <v>1202</v>
      </c>
      <c r="G499" s="613" t="s">
        <v>990</v>
      </c>
      <c r="H499" s="783" t="s">
        <v>376</v>
      </c>
      <c r="I499" s="600" t="s">
        <v>540</v>
      </c>
    </row>
    <row r="500" spans="1:11" s="867" customFormat="1" outlineLevel="1">
      <c r="A500" s="642">
        <v>411</v>
      </c>
      <c r="B500" s="863" t="s">
        <v>555</v>
      </c>
      <c r="C500" s="864" t="e">
        <f>SUBTOTAL(9,C501:C504)</f>
        <v>#NAME?</v>
      </c>
      <c r="D500" s="865" t="e">
        <f t="shared" ref="D500:F500" si="107">SUBTOTAL(9,D501:D504)</f>
        <v>#NAME?</v>
      </c>
      <c r="E500" s="865" t="e">
        <f t="shared" si="107"/>
        <v>#NAME?</v>
      </c>
      <c r="F500" s="866" t="e">
        <f t="shared" si="107"/>
        <v>#NAME?</v>
      </c>
      <c r="G500" s="571" t="e">
        <f>IF(E500-F500=0,"-",E500-F500)</f>
        <v>#NAME?</v>
      </c>
      <c r="H500" s="778" t="e">
        <f>IF(OR(G500="-",F500=0),"-",G500/F500)</f>
        <v>#NAME?</v>
      </c>
      <c r="K500" s="868"/>
    </row>
    <row r="501" spans="1:11" s="867" customFormat="1" outlineLevel="1">
      <c r="A501" s="606">
        <v>411</v>
      </c>
      <c r="B501" s="869" t="e">
        <f>VLOOKUP(A501,#REF!,2,0)</f>
        <v>#REF!</v>
      </c>
      <c r="C501" s="870" t="e">
        <f t="shared" ref="C501:C503" si="108">VLOOKUP(K501,DULIEU,3,0)</f>
        <v>#NAME?</v>
      </c>
      <c r="D501" s="871" t="e">
        <f t="shared" ref="D501" si="109">VLOOKUP(K501,DULIEU,5,0)-VLOOKUP(K501,DULIEU,4,0)</f>
        <v>#NAME?</v>
      </c>
      <c r="E501" s="871" t="e">
        <f t="shared" ref="E501" si="110">C501+D501</f>
        <v>#NAME?</v>
      </c>
      <c r="F501" s="872" t="e">
        <f t="shared" ref="F501" si="111">VLOOKUP(K501,DULIEU,10,0)</f>
        <v>#NAME?</v>
      </c>
      <c r="G501" s="576" t="e">
        <f>IF(E501-F501=0,"-",E501-F501)</f>
        <v>#NAME?</v>
      </c>
      <c r="H501" s="749" t="e">
        <f>IF(OR(G501="-",F501=0),"-",G501/F501)</f>
        <v>#NAME?</v>
      </c>
      <c r="K501" s="868">
        <v>411</v>
      </c>
    </row>
    <row r="502" spans="1:11" s="867" customFormat="1" outlineLevel="1">
      <c r="A502" s="606">
        <v>4112</v>
      </c>
      <c r="B502" s="869" t="e">
        <f>VLOOKUP(A502,#REF!,2,0)</f>
        <v>#REF!</v>
      </c>
      <c r="C502" s="870" t="e">
        <f t="shared" si="108"/>
        <v>#NAME?</v>
      </c>
      <c r="D502" s="871" t="e">
        <f t="shared" ref="D502:D504" si="112">VLOOKUP(K502,DULIEU,5,0)-VLOOKUP(K502,DULIEU,4,0)</f>
        <v>#NAME?</v>
      </c>
      <c r="E502" s="871" t="e">
        <f t="shared" ref="E502:E504" si="113">C502+D502</f>
        <v>#NAME?</v>
      </c>
      <c r="F502" s="872" t="e">
        <f t="shared" ref="F502:F504" si="114">VLOOKUP(K502,DULIEU,10,0)</f>
        <v>#NAME?</v>
      </c>
      <c r="G502" s="576" t="e">
        <f>IF(E502-F502=0,"-",E502-F502)</f>
        <v>#NAME?</v>
      </c>
      <c r="H502" s="749" t="e">
        <f>IF(OR(G502="-",F502=0),"-",G502/F502)</f>
        <v>#NAME?</v>
      </c>
      <c r="K502" s="868">
        <v>412</v>
      </c>
    </row>
    <row r="503" spans="1:11" s="867" customFormat="1" outlineLevel="1">
      <c r="A503" s="606">
        <v>4118</v>
      </c>
      <c r="B503" s="869" t="e">
        <f>VLOOKUP(A503,#REF!,2,0)</f>
        <v>#REF!</v>
      </c>
      <c r="C503" s="870" t="e">
        <f t="shared" si="108"/>
        <v>#NAME?</v>
      </c>
      <c r="D503" s="871" t="e">
        <f t="shared" si="112"/>
        <v>#NAME?</v>
      </c>
      <c r="E503" s="871" t="e">
        <f t="shared" si="113"/>
        <v>#NAME?</v>
      </c>
      <c r="F503" s="872" t="e">
        <f t="shared" si="114"/>
        <v>#NAME?</v>
      </c>
      <c r="G503" s="576" t="e">
        <f>IF(E503-F503=0,"-",E503-F503)</f>
        <v>#NAME?</v>
      </c>
      <c r="H503" s="749" t="e">
        <f>IF(OR(G503="-",F503=0),"-",G503/F503)</f>
        <v>#NAME?</v>
      </c>
      <c r="K503" s="868">
        <v>414</v>
      </c>
    </row>
    <row r="504" spans="1:11" s="867" customFormat="1" ht="41.25" customHeight="1" outlineLevel="1">
      <c r="A504" s="606">
        <v>4113</v>
      </c>
      <c r="B504" s="869" t="e">
        <f>VLOOKUP(A504,#REF!,2,0)</f>
        <v>#REF!</v>
      </c>
      <c r="C504" s="870" t="e">
        <f>VLOOKUP(K504,DULIEU,3,0)</f>
        <v>#NAME?</v>
      </c>
      <c r="D504" s="871" t="e">
        <f t="shared" si="112"/>
        <v>#NAME?</v>
      </c>
      <c r="E504" s="871" t="e">
        <f t="shared" si="113"/>
        <v>#NAME?</v>
      </c>
      <c r="F504" s="872" t="e">
        <f t="shared" si="114"/>
        <v>#NAME?</v>
      </c>
      <c r="G504" s="576" t="e">
        <f t="shared" ref="G504:G511" si="115">IF(E504-F504=0,"-",E504-F504)</f>
        <v>#NAME?</v>
      </c>
      <c r="H504" s="749" t="e">
        <f t="shared" ref="H504:H511" si="116">IF(OR(G504="-",F504=0),"-",G504/F504)</f>
        <v>#NAME?</v>
      </c>
      <c r="K504" s="868">
        <v>413</v>
      </c>
    </row>
    <row r="505" spans="1:11" s="867" customFormat="1" outlineLevel="1">
      <c r="A505" s="642">
        <v>412</v>
      </c>
      <c r="B505" s="873" t="e">
        <f>VLOOKUP(A505,#REF!,2,0)</f>
        <v>#REF!</v>
      </c>
      <c r="C505" s="874" t="e">
        <f>VLOOKUP(K505,DULIEU,3,0)</f>
        <v>#NAME?</v>
      </c>
      <c r="D505" s="875" t="e">
        <f t="shared" ref="D505:D511" si="117">VLOOKUP(K505,DULIEU,5,0)-VLOOKUP(K505,DULIEU,4,0)</f>
        <v>#NAME?</v>
      </c>
      <c r="E505" s="875" t="e">
        <f t="shared" ref="E505:E511" si="118">C505+D505</f>
        <v>#NAME?</v>
      </c>
      <c r="F505" s="876" t="e">
        <f t="shared" ref="F505:F511" si="119">VLOOKUP(K505,DULIEU,10,0)</f>
        <v>#NAME?</v>
      </c>
      <c r="G505" s="571" t="e">
        <f t="shared" si="115"/>
        <v>#NAME?</v>
      </c>
      <c r="H505" s="778" t="e">
        <f t="shared" si="116"/>
        <v>#NAME?</v>
      </c>
      <c r="K505" s="868">
        <v>416</v>
      </c>
    </row>
    <row r="506" spans="1:11" s="867" customFormat="1" outlineLevel="1">
      <c r="A506" s="642"/>
      <c r="B506" s="869"/>
      <c r="C506" s="870"/>
      <c r="D506" s="871"/>
      <c r="E506" s="871"/>
      <c r="F506" s="872"/>
      <c r="G506" s="576"/>
      <c r="H506" s="749"/>
      <c r="K506" s="868"/>
    </row>
    <row r="507" spans="1:11" s="881" customFormat="1" outlineLevel="1">
      <c r="A507" s="642">
        <v>413</v>
      </c>
      <c r="B507" s="877" t="e">
        <f>VLOOKUP(A507,#REF!,2,0)</f>
        <v>#REF!</v>
      </c>
      <c r="C507" s="878" t="e">
        <f>VLOOKUP(K507,DULIEU,3,0)</f>
        <v>#NAME?</v>
      </c>
      <c r="D507" s="879" t="e">
        <f t="shared" si="117"/>
        <v>#NAME?</v>
      </c>
      <c r="E507" s="879" t="e">
        <f t="shared" si="118"/>
        <v>#NAME?</v>
      </c>
      <c r="F507" s="880" t="e">
        <f t="shared" si="119"/>
        <v>#NAME?</v>
      </c>
      <c r="G507" s="571" t="e">
        <f t="shared" si="115"/>
        <v>#NAME?</v>
      </c>
      <c r="H507" s="778" t="e">
        <f t="shared" si="116"/>
        <v>#NAME?</v>
      </c>
      <c r="K507" s="882">
        <v>417</v>
      </c>
    </row>
    <row r="508" spans="1:11" s="867" customFormat="1" outlineLevel="1">
      <c r="A508" s="642"/>
      <c r="B508" s="869"/>
      <c r="C508" s="870"/>
      <c r="D508" s="871"/>
      <c r="E508" s="871"/>
      <c r="F508" s="872"/>
      <c r="G508" s="576"/>
      <c r="H508" s="749"/>
      <c r="K508" s="868"/>
    </row>
    <row r="509" spans="1:11" s="881" customFormat="1" outlineLevel="1">
      <c r="A509" s="883">
        <v>421</v>
      </c>
      <c r="B509" s="877" t="e">
        <f>VLOOKUP(A509,#REF!,2,0)</f>
        <v>#REF!</v>
      </c>
      <c r="C509" s="878" t="e">
        <f>SUBTOTAL(9,C510:C511)</f>
        <v>#NAME?</v>
      </c>
      <c r="D509" s="884" t="e">
        <f t="shared" ref="D509:F509" si="120">SUBTOTAL(9,D510:D511)</f>
        <v>#NAME?</v>
      </c>
      <c r="E509" s="884" t="e">
        <f t="shared" si="120"/>
        <v>#NAME?</v>
      </c>
      <c r="F509" s="880" t="e">
        <f t="shared" si="120"/>
        <v>#NAME?</v>
      </c>
      <c r="G509" s="571" t="e">
        <f t="shared" si="115"/>
        <v>#NAME?</v>
      </c>
      <c r="H509" s="778" t="e">
        <f t="shared" si="116"/>
        <v>#NAME?</v>
      </c>
      <c r="K509" s="882"/>
    </row>
    <row r="510" spans="1:11" s="867" customFormat="1" outlineLevel="1">
      <c r="A510" s="885">
        <v>4211</v>
      </c>
      <c r="B510" s="869" t="e">
        <f>VLOOKUP(A510,#REF!,2,0)</f>
        <v>#REF!</v>
      </c>
      <c r="C510" s="870" t="e">
        <f>VLOOKUP(K510,DULIEU,3,0)</f>
        <v>#NAME?</v>
      </c>
      <c r="D510" s="871" t="e">
        <f t="shared" si="117"/>
        <v>#NAME?</v>
      </c>
      <c r="E510" s="871" t="e">
        <f t="shared" si="118"/>
        <v>#NAME?</v>
      </c>
      <c r="F510" s="872" t="e">
        <f t="shared" si="119"/>
        <v>#NAME?</v>
      </c>
      <c r="G510" s="576" t="e">
        <f t="shared" si="115"/>
        <v>#NAME?</v>
      </c>
      <c r="H510" s="749" t="e">
        <f t="shared" si="116"/>
        <v>#NAME?</v>
      </c>
      <c r="K510" s="868" t="s">
        <v>847</v>
      </c>
    </row>
    <row r="511" spans="1:11" s="867" customFormat="1" outlineLevel="1">
      <c r="A511" s="885">
        <v>4212</v>
      </c>
      <c r="B511" s="869" t="e">
        <f>VLOOKUP(A511,#REF!,2,0)</f>
        <v>#REF!</v>
      </c>
      <c r="C511" s="870" t="e">
        <f>VLOOKUP(K511,DULIEU,3,0)</f>
        <v>#NAME?</v>
      </c>
      <c r="D511" s="871" t="e">
        <f t="shared" si="117"/>
        <v>#NAME?</v>
      </c>
      <c r="E511" s="871" t="e">
        <f t="shared" si="118"/>
        <v>#NAME?</v>
      </c>
      <c r="F511" s="872" t="e">
        <f t="shared" si="119"/>
        <v>#NAME?</v>
      </c>
      <c r="G511" s="576" t="e">
        <f t="shared" si="115"/>
        <v>#NAME?</v>
      </c>
      <c r="H511" s="749" t="e">
        <f t="shared" si="116"/>
        <v>#NAME?</v>
      </c>
      <c r="K511" s="868" t="s">
        <v>848</v>
      </c>
    </row>
    <row r="512" spans="1:11" outlineLevel="1">
      <c r="A512" s="572"/>
      <c r="B512" s="573"/>
      <c r="C512" s="843"/>
      <c r="D512" s="581"/>
      <c r="E512" s="581"/>
      <c r="F512" s="845"/>
      <c r="G512" s="579"/>
      <c r="H512" s="749"/>
    </row>
    <row r="513" spans="1:11" ht="16.5" outlineLevel="1" thickBot="1">
      <c r="A513" s="608"/>
      <c r="B513" s="677" t="s">
        <v>167</v>
      </c>
      <c r="C513" s="844" t="e">
        <f>SUBTOTAL(9,C500:C511)</f>
        <v>#NAME?</v>
      </c>
      <c r="D513" s="624" t="e">
        <f>SUBTOTAL(9,D500:D511)</f>
        <v>#NAME?</v>
      </c>
      <c r="E513" s="624" t="e">
        <f>SUBTOTAL(9,E500:E511)</f>
        <v>#NAME?</v>
      </c>
      <c r="F513" s="846" t="e">
        <f>SUBTOTAL(9,F500:F511)</f>
        <v>#NAME?</v>
      </c>
      <c r="G513" s="829" t="e">
        <f>IF(E513-F513=0,"-",E513-F513)</f>
        <v>#NAME?</v>
      </c>
      <c r="H513" s="760" t="e">
        <f>IF(OR(G513="-",F513=0),"-",G513/F513)</f>
        <v>#NAME?</v>
      </c>
      <c r="I513" s="583"/>
    </row>
    <row r="514" spans="1:11" ht="16.5" outlineLevel="1" thickTop="1">
      <c r="A514" s="584"/>
      <c r="B514" s="669"/>
      <c r="C514" s="575" t="s">
        <v>1210</v>
      </c>
      <c r="D514" s="585" t="s">
        <v>1211</v>
      </c>
      <c r="E514" s="585" t="s">
        <v>1212</v>
      </c>
      <c r="F514" s="586" t="s">
        <v>1213</v>
      </c>
      <c r="G514" s="579" t="s">
        <v>1209</v>
      </c>
      <c r="H514" s="749"/>
    </row>
    <row r="515" spans="1:11" s="661" customFormat="1" outlineLevel="1">
      <c r="A515" s="584"/>
      <c r="B515" s="669"/>
      <c r="C515" s="575"/>
      <c r="D515" s="633"/>
      <c r="E515" s="633"/>
      <c r="F515" s="586"/>
      <c r="G515" s="579"/>
      <c r="H515" s="749"/>
      <c r="K515" s="802"/>
    </row>
    <row r="516" spans="1:11" s="661" customFormat="1" outlineLevel="1">
      <c r="A516" s="584"/>
      <c r="B516" s="669"/>
      <c r="C516" s="575"/>
      <c r="D516" s="633"/>
      <c r="E516" s="633"/>
      <c r="F516" s="586"/>
      <c r="G516" s="579"/>
      <c r="H516" s="749"/>
      <c r="K516" s="802"/>
    </row>
    <row r="517" spans="1:11" s="661" customFormat="1" outlineLevel="1">
      <c r="A517" s="584"/>
      <c r="B517" s="669"/>
      <c r="C517" s="575"/>
      <c r="D517" s="633"/>
      <c r="E517" s="633"/>
      <c r="F517" s="586"/>
      <c r="G517" s="579"/>
      <c r="H517" s="749"/>
      <c r="K517" s="802"/>
    </row>
    <row r="518" spans="1:11" s="661" customFormat="1" outlineLevel="1">
      <c r="A518" s="584"/>
      <c r="B518" s="669"/>
      <c r="C518" s="575"/>
      <c r="D518" s="633"/>
      <c r="E518" s="633"/>
      <c r="F518" s="586"/>
      <c r="G518" s="579"/>
      <c r="H518" s="749"/>
      <c r="K518" s="802"/>
    </row>
    <row r="519" spans="1:11" s="661" customFormat="1" outlineLevel="1">
      <c r="A519" s="584"/>
      <c r="B519" s="669"/>
      <c r="C519" s="575"/>
      <c r="D519" s="633"/>
      <c r="E519" s="633"/>
      <c r="F519" s="586"/>
      <c r="G519" s="579"/>
      <c r="H519" s="749"/>
      <c r="K519" s="802"/>
    </row>
    <row r="520" spans="1:11" s="661" customFormat="1" outlineLevel="1">
      <c r="A520" s="584"/>
      <c r="B520" s="669"/>
      <c r="C520" s="575"/>
      <c r="D520" s="633"/>
      <c r="E520" s="633"/>
      <c r="F520" s="586"/>
      <c r="G520" s="579"/>
      <c r="H520" s="749"/>
      <c r="K520" s="802"/>
    </row>
    <row r="521" spans="1:11" outlineLevel="1">
      <c r="A521" s="584"/>
      <c r="B521" s="670"/>
      <c r="C521" s="575"/>
      <c r="D521" s="581"/>
      <c r="E521" s="581"/>
      <c r="F521" s="581"/>
      <c r="G521" s="579"/>
      <c r="H521" s="749"/>
    </row>
    <row r="522" spans="1:11" outlineLevel="1"/>
    <row r="523" spans="1:11" ht="15.75" hidden="1" customHeight="1" outlineLevel="1"/>
    <row r="524" spans="1:11" ht="15.75" hidden="1" customHeight="1" outlineLevel="1"/>
    <row r="525" spans="1:11" ht="15.75" hidden="1" customHeight="1" outlineLevel="1"/>
    <row r="526" spans="1:11" ht="15.75" hidden="1" customHeight="1" outlineLevel="1"/>
    <row r="527" spans="1:11" ht="15.75" hidden="1" customHeight="1" outlineLevel="1"/>
    <row r="528" spans="1:11" ht="15.75" hidden="1" customHeight="1"/>
    <row r="529" spans="1:11" ht="15.75" hidden="1" customHeight="1">
      <c r="A529" s="539" t="s">
        <v>1283</v>
      </c>
    </row>
    <row r="530" spans="1:11" ht="15.75" hidden="1" customHeight="1" outlineLevel="1">
      <c r="A530" s="542" t="str">
        <f>A490</f>
        <v>CÔNG TY TNHH KIỂM TOÁN ASC</v>
      </c>
      <c r="B530" s="665"/>
      <c r="C530" s="544"/>
      <c r="D530" s="545"/>
      <c r="E530" s="546"/>
      <c r="F530" s="543"/>
      <c r="G530" s="547"/>
      <c r="H530" s="751" t="s">
        <v>1284</v>
      </c>
      <c r="I530" s="547" t="s">
        <v>1188</v>
      </c>
    </row>
    <row r="531" spans="1:11" ht="15.75" hidden="1" customHeight="1" outlineLevel="1">
      <c r="A531" s="542" t="e">
        <f>A491</f>
        <v>#REF!</v>
      </c>
      <c r="B531" s="665"/>
      <c r="C531" s="543"/>
      <c r="D531" s="543"/>
      <c r="E531" s="543"/>
      <c r="F531" s="543"/>
      <c r="G531" s="609"/>
      <c r="H531" s="779" t="s">
        <v>1189</v>
      </c>
      <c r="I531" s="643" t="s">
        <v>1190</v>
      </c>
      <c r="J531" s="610"/>
    </row>
    <row r="532" spans="1:11" ht="15.75" hidden="1" customHeight="1" outlineLevel="1">
      <c r="A532" s="542" t="e">
        <f>A492</f>
        <v>#REF!</v>
      </c>
      <c r="B532" s="665"/>
      <c r="C532" s="543"/>
      <c r="D532" s="543"/>
      <c r="E532" s="543"/>
      <c r="F532" s="549" t="s">
        <v>1192</v>
      </c>
      <c r="G532" s="549"/>
      <c r="H532" s="780">
        <f>H492</f>
        <v>0</v>
      </c>
      <c r="I532" s="644">
        <f>I492</f>
        <v>0</v>
      </c>
      <c r="J532" s="593"/>
    </row>
    <row r="533" spans="1:11" ht="15.75" hidden="1" customHeight="1" outlineLevel="1">
      <c r="A533" s="542" t="s">
        <v>1285</v>
      </c>
      <c r="B533" s="665"/>
      <c r="C533" s="543"/>
      <c r="D533" s="543"/>
      <c r="E533" s="543"/>
      <c r="F533" s="549" t="s">
        <v>1194</v>
      </c>
      <c r="G533" s="549"/>
      <c r="H533" s="780"/>
      <c r="I533" s="645"/>
      <c r="J533" s="593"/>
    </row>
    <row r="534" spans="1:11" ht="15.75" hidden="1" customHeight="1" outlineLevel="1">
      <c r="A534" s="543"/>
      <c r="B534" s="679"/>
      <c r="C534" s="543"/>
      <c r="D534" s="543"/>
      <c r="E534" s="543"/>
      <c r="F534" s="549" t="s">
        <v>1196</v>
      </c>
      <c r="G534" s="549"/>
      <c r="H534" s="780"/>
      <c r="I534" s="645"/>
      <c r="J534" s="593"/>
    </row>
    <row r="535" spans="1:11" ht="15.75" hidden="1" customHeight="1" outlineLevel="1">
      <c r="A535" s="550"/>
      <c r="B535" s="666"/>
      <c r="C535" s="550"/>
      <c r="D535" s="550"/>
      <c r="E535" s="629"/>
      <c r="F535" s="631"/>
      <c r="G535" s="631"/>
      <c r="H535" s="780"/>
      <c r="I535" s="645"/>
      <c r="J535" s="593"/>
    </row>
    <row r="536" spans="1:11" ht="15.75" hidden="1" customHeight="1" outlineLevel="1">
      <c r="A536" s="552"/>
      <c r="B536" s="667"/>
      <c r="C536" s="554"/>
      <c r="D536" s="554"/>
      <c r="E536" s="554"/>
      <c r="F536" s="554"/>
      <c r="G536" s="555"/>
      <c r="H536" s="754"/>
      <c r="I536" s="556"/>
    </row>
    <row r="537" spans="1:11" ht="15.75" hidden="1" customHeight="1" outlineLevel="1">
      <c r="A537" s="552"/>
      <c r="B537" s="667"/>
      <c r="C537" s="554"/>
      <c r="D537" s="554"/>
      <c r="E537" s="554"/>
      <c r="F537" s="554"/>
      <c r="G537" s="555"/>
      <c r="H537" s="754"/>
      <c r="I537" s="556"/>
    </row>
    <row r="538" spans="1:11" ht="15.75" hidden="1" customHeight="1" outlineLevel="1">
      <c r="A538" s="557"/>
      <c r="F538" s="558"/>
      <c r="G538" s="559"/>
      <c r="H538" s="765"/>
    </row>
    <row r="539" spans="1:11" ht="15.75" hidden="1" customHeight="1" outlineLevel="1">
      <c r="C539" s="646">
        <v>40543</v>
      </c>
      <c r="D539" s="647" t="s">
        <v>1200</v>
      </c>
      <c r="E539" s="646">
        <v>40543</v>
      </c>
      <c r="F539" s="646">
        <v>40178</v>
      </c>
      <c r="G539" s="621" t="s">
        <v>511</v>
      </c>
      <c r="H539" s="782"/>
    </row>
    <row r="540" spans="1:11" ht="15.75" hidden="1" customHeight="1" outlineLevel="1">
      <c r="A540" s="598" t="s">
        <v>1198</v>
      </c>
      <c r="B540" s="672" t="s">
        <v>1199</v>
      </c>
      <c r="C540" s="598" t="s">
        <v>1201</v>
      </c>
      <c r="D540" s="648"/>
      <c r="E540" s="598" t="s">
        <v>1202</v>
      </c>
      <c r="F540" s="598" t="s">
        <v>1202</v>
      </c>
      <c r="G540" s="613" t="s">
        <v>990</v>
      </c>
      <c r="H540" s="783" t="s">
        <v>376</v>
      </c>
      <c r="I540" s="600" t="s">
        <v>540</v>
      </c>
    </row>
    <row r="541" spans="1:11" ht="15.75" hidden="1" customHeight="1" outlineLevel="1">
      <c r="A541" s="596"/>
      <c r="B541" s="680"/>
      <c r="C541" s="649"/>
      <c r="D541" s="596"/>
      <c r="E541" s="596"/>
      <c r="F541" s="596"/>
      <c r="G541" s="650"/>
      <c r="H541" s="787"/>
      <c r="I541" s="640"/>
    </row>
    <row r="542" spans="1:11" ht="15.75" hidden="1" customHeight="1" outlineLevel="1">
      <c r="A542" s="625">
        <v>419</v>
      </c>
      <c r="B542" s="632" t="s">
        <v>1286</v>
      </c>
      <c r="C542" s="574">
        <v>0</v>
      </c>
      <c r="D542" s="575">
        <v>0</v>
      </c>
      <c r="E542" s="575">
        <f>C542+D542</f>
        <v>0</v>
      </c>
      <c r="F542" s="574">
        <v>0</v>
      </c>
      <c r="G542" s="571" t="str">
        <f>IF(E542-F542=0,"-",E542-F542)</f>
        <v>-</v>
      </c>
      <c r="H542" s="778" t="str">
        <f>IF(OR(G542="-",F542=0),"-",G542/F542)</f>
        <v>-</v>
      </c>
      <c r="K542" s="802">
        <v>414</v>
      </c>
    </row>
    <row r="543" spans="1:11" ht="16.5" hidden="1" customHeight="1" outlineLevel="1">
      <c r="A543" s="608"/>
      <c r="B543" s="677" t="s">
        <v>167</v>
      </c>
      <c r="C543" s="624"/>
      <c r="D543" s="651"/>
      <c r="E543" s="651"/>
      <c r="F543" s="624"/>
      <c r="G543" s="641"/>
      <c r="H543" s="786"/>
      <c r="I543" s="583"/>
    </row>
    <row r="544" spans="1:11" ht="15.75" hidden="1" customHeight="1" outlineLevel="1">
      <c r="A544" s="584"/>
      <c r="B544" s="669"/>
      <c r="C544" s="575" t="s">
        <v>1210</v>
      </c>
      <c r="D544" s="585" t="s">
        <v>1211</v>
      </c>
      <c r="E544" s="585" t="s">
        <v>1212</v>
      </c>
      <c r="F544" s="586" t="s">
        <v>1213</v>
      </c>
      <c r="G544" s="579" t="s">
        <v>1209</v>
      </c>
      <c r="H544" s="749"/>
    </row>
    <row r="545" spans="1:8" ht="15.75" hidden="1" customHeight="1" outlineLevel="1">
      <c r="A545" s="584"/>
      <c r="B545" s="670"/>
      <c r="C545" s="575"/>
      <c r="D545" s="581"/>
      <c r="E545" s="581"/>
      <c r="F545" s="581"/>
      <c r="G545" s="579"/>
      <c r="H545" s="749"/>
    </row>
    <row r="546" spans="1:8" ht="15.75" hidden="1" customHeight="1" outlineLevel="1">
      <c r="A546" s="584"/>
      <c r="B546" s="670" t="s">
        <v>1214</v>
      </c>
      <c r="C546" s="575"/>
      <c r="D546" s="581"/>
      <c r="E546" s="581"/>
      <c r="F546" s="581"/>
      <c r="G546" s="579"/>
      <c r="H546" s="749"/>
    </row>
    <row r="547" spans="1:8" ht="15.75" hidden="1" customHeight="1" outlineLevel="1">
      <c r="A547" s="584"/>
      <c r="B547" s="664" t="s">
        <v>1215</v>
      </c>
    </row>
    <row r="548" spans="1:8" ht="15.75" hidden="1" customHeight="1" outlineLevel="1">
      <c r="B548" s="664" t="s">
        <v>1216</v>
      </c>
    </row>
    <row r="549" spans="1:8" ht="15.75" hidden="1" customHeight="1" outlineLevel="1">
      <c r="B549" s="664" t="s">
        <v>1217</v>
      </c>
    </row>
    <row r="550" spans="1:8" ht="15.75" hidden="1" customHeight="1" outlineLevel="1">
      <c r="B550" s="664" t="s">
        <v>1218</v>
      </c>
    </row>
    <row r="551" spans="1:8" ht="15.75" hidden="1" customHeight="1" outlineLevel="1"/>
    <row r="552" spans="1:8" ht="15.75" hidden="1" customHeight="1" outlineLevel="1">
      <c r="B552" s="673" t="s">
        <v>1219</v>
      </c>
    </row>
    <row r="553" spans="1:8" ht="15.75" hidden="1" customHeight="1" outlineLevel="1"/>
    <row r="554" spans="1:8" ht="15.75" hidden="1" customHeight="1" outlineLevel="1"/>
    <row r="555" spans="1:8" ht="15.75" hidden="1" customHeight="1" outlineLevel="1"/>
    <row r="556" spans="1:8" ht="15.75" hidden="1" customHeight="1" outlineLevel="1"/>
    <row r="557" spans="1:8" ht="15.75" hidden="1" customHeight="1" outlineLevel="1"/>
    <row r="558" spans="1:8" ht="15.75" hidden="1" customHeight="1" outlineLevel="1"/>
    <row r="559" spans="1:8" ht="15.75" hidden="1" customHeight="1" outlineLevel="1"/>
    <row r="560" spans="1:8" ht="15.75" hidden="1" customHeight="1" outlineLevel="1"/>
    <row r="561" ht="15.75" hidden="1" customHeight="1" outlineLevel="1"/>
    <row r="562" ht="15.75" hidden="1" customHeight="1" outlineLevel="1"/>
    <row r="563" ht="15.75" hidden="1" customHeight="1" outlineLevel="1"/>
    <row r="564" ht="15.75" hidden="1" customHeight="1" outlineLevel="1"/>
    <row r="565" ht="15.75" hidden="1" customHeight="1" outlineLevel="1"/>
    <row r="566" ht="15.75" hidden="1" customHeight="1" outlineLevel="1"/>
    <row r="567" ht="15.75" hidden="1" customHeight="1" outlineLevel="1"/>
    <row r="568" ht="15.75" hidden="1" customHeight="1" outlineLevel="1"/>
    <row r="569" ht="15.75" hidden="1" customHeight="1" outlineLevel="1"/>
    <row r="570" ht="15.75" hidden="1" customHeight="1" outlineLevel="1"/>
    <row r="571" ht="15.75" hidden="1" customHeight="1" outlineLevel="1"/>
    <row r="572" ht="15.75" hidden="1" customHeight="1" outlineLevel="1"/>
    <row r="573" ht="15.75" hidden="1" customHeight="1" outlineLevel="1"/>
    <row r="574" ht="15.75" hidden="1" customHeight="1" outlineLevel="1"/>
    <row r="575" ht="15.75" hidden="1" customHeight="1" outlineLevel="1"/>
    <row r="576" ht="15.75" hidden="1" customHeight="1" outlineLevel="1"/>
    <row r="577" ht="15.75" hidden="1" customHeight="1" outlineLevel="1"/>
    <row r="578" ht="15.75" hidden="1" customHeight="1" outlineLevel="1"/>
    <row r="579" ht="15.75" hidden="1" customHeight="1" outlineLevel="1"/>
    <row r="580" ht="15.75" hidden="1" customHeight="1" outlineLevel="1"/>
    <row r="581" ht="15.75" hidden="1" customHeight="1" outlineLevel="1"/>
    <row r="582" ht="15.75" hidden="1" customHeight="1" outlineLevel="1"/>
    <row r="583" ht="15.75" hidden="1" customHeight="1" outlineLevel="1"/>
    <row r="584" ht="15.75" hidden="1" customHeight="1" outlineLevel="1"/>
    <row r="585" ht="15.75" hidden="1" customHeight="1" outlineLevel="1"/>
    <row r="586" ht="15.75" hidden="1" customHeight="1" outlineLevel="1"/>
    <row r="587" ht="15.75" hidden="1" customHeight="1" outlineLevel="1"/>
    <row r="588" ht="15.75" hidden="1" customHeight="1" outlineLevel="1"/>
    <row r="589" ht="15.75" hidden="1" customHeight="1" outlineLevel="1"/>
    <row r="590" ht="15.75" hidden="1" customHeight="1" outlineLevel="1"/>
    <row r="591" ht="15.75" hidden="1" customHeight="1" outlineLevel="1"/>
    <row r="592" ht="15.75" hidden="1" customHeight="1" outlineLevel="1"/>
    <row r="593" spans="1:10" ht="15.75" hidden="1" customHeight="1" outlineLevel="1"/>
    <row r="594" spans="1:10" ht="15.75" hidden="1" customHeight="1" outlineLevel="1"/>
    <row r="595" spans="1:10" ht="15.75" hidden="1" customHeight="1" outlineLevel="1"/>
    <row r="596" spans="1:10" ht="15.75" hidden="1" customHeight="1" outlineLevel="1"/>
    <row r="597" spans="1:10" ht="15.75" hidden="1" customHeight="1" collapsed="1"/>
    <row r="598" spans="1:10" ht="15.75" hidden="1" customHeight="1">
      <c r="A598" s="539" t="s">
        <v>1287</v>
      </c>
    </row>
    <row r="599" spans="1:10" ht="15.75" hidden="1" customHeight="1" outlineLevel="1">
      <c r="A599" s="542" t="str">
        <f>A530</f>
        <v>CÔNG TY TNHH KIỂM TOÁN ASC</v>
      </c>
      <c r="B599" s="665"/>
      <c r="C599" s="544"/>
      <c r="D599" s="545"/>
      <c r="E599" s="546"/>
      <c r="F599" s="543"/>
      <c r="G599" s="547"/>
      <c r="H599" s="751" t="s">
        <v>1288</v>
      </c>
      <c r="I599" s="547" t="s">
        <v>1188</v>
      </c>
    </row>
    <row r="600" spans="1:10" ht="15.75" hidden="1" customHeight="1" outlineLevel="1">
      <c r="A600" s="542" t="e">
        <f>A531</f>
        <v>#REF!</v>
      </c>
      <c r="B600" s="665"/>
      <c r="C600" s="543"/>
      <c r="D600" s="543"/>
      <c r="E600" s="543"/>
      <c r="F600" s="543"/>
      <c r="G600" s="609"/>
      <c r="H600" s="780" t="s">
        <v>1189</v>
      </c>
      <c r="I600" s="652" t="s">
        <v>1190</v>
      </c>
      <c r="J600" s="653"/>
    </row>
    <row r="601" spans="1:10" ht="15.75" hidden="1" customHeight="1" outlineLevel="1">
      <c r="A601" s="542" t="e">
        <f>A532</f>
        <v>#REF!</v>
      </c>
      <c r="B601" s="665"/>
      <c r="C601" s="543"/>
      <c r="D601" s="543"/>
      <c r="E601" s="543"/>
      <c r="F601" s="549" t="s">
        <v>1192</v>
      </c>
      <c r="G601" s="549"/>
      <c r="H601" s="780">
        <f>H532</f>
        <v>0</v>
      </c>
      <c r="I601" s="644">
        <f>I532</f>
        <v>0</v>
      </c>
      <c r="J601" s="593"/>
    </row>
    <row r="602" spans="1:10" ht="15.75" hidden="1" customHeight="1" outlineLevel="1">
      <c r="A602" s="542" t="s">
        <v>1289</v>
      </c>
      <c r="B602" s="665"/>
      <c r="C602" s="543"/>
      <c r="D602" s="543"/>
      <c r="E602" s="543"/>
      <c r="F602" s="549" t="s">
        <v>1194</v>
      </c>
      <c r="G602" s="549"/>
      <c r="H602" s="780"/>
      <c r="I602" s="645"/>
      <c r="J602" s="593"/>
    </row>
    <row r="603" spans="1:10" ht="15.75" hidden="1" customHeight="1" outlineLevel="1">
      <c r="A603" s="543"/>
      <c r="B603" s="679"/>
      <c r="C603" s="543"/>
      <c r="D603" s="543"/>
      <c r="E603" s="543"/>
      <c r="F603" s="549" t="s">
        <v>1196</v>
      </c>
      <c r="G603" s="549"/>
      <c r="H603" s="780"/>
      <c r="I603" s="645"/>
      <c r="J603" s="593"/>
    </row>
    <row r="604" spans="1:10" ht="15.75" hidden="1" customHeight="1" outlineLevel="1">
      <c r="A604" s="550"/>
      <c r="B604" s="666"/>
      <c r="C604" s="550"/>
      <c r="D604" s="550"/>
      <c r="E604" s="550"/>
      <c r="F604" s="551"/>
      <c r="G604" s="551"/>
      <c r="H604" s="780"/>
      <c r="I604" s="645"/>
      <c r="J604" s="593"/>
    </row>
    <row r="605" spans="1:10" ht="15.75" hidden="1" customHeight="1" outlineLevel="1">
      <c r="A605" s="552"/>
      <c r="B605" s="667"/>
      <c r="C605" s="554"/>
      <c r="D605" s="554"/>
      <c r="E605" s="554"/>
      <c r="F605" s="554"/>
      <c r="G605" s="555"/>
      <c r="H605" s="754"/>
      <c r="I605" s="556"/>
    </row>
    <row r="606" spans="1:10" ht="15.75" hidden="1" customHeight="1" outlineLevel="1">
      <c r="A606" s="557"/>
      <c r="F606" s="558"/>
      <c r="G606" s="559"/>
      <c r="H606" s="765"/>
    </row>
    <row r="607" spans="1:10" ht="15.75" hidden="1" customHeight="1" outlineLevel="1">
      <c r="C607" s="646">
        <v>40543</v>
      </c>
      <c r="D607" s="647" t="s">
        <v>1200</v>
      </c>
      <c r="E607" s="646">
        <v>40543</v>
      </c>
      <c r="F607" s="646">
        <v>40178</v>
      </c>
      <c r="G607" s="621" t="s">
        <v>511</v>
      </c>
      <c r="H607" s="782"/>
    </row>
    <row r="608" spans="1:10" ht="15.75" hidden="1" customHeight="1" outlineLevel="1">
      <c r="A608" s="598" t="s">
        <v>1198</v>
      </c>
      <c r="B608" s="672" t="s">
        <v>1199</v>
      </c>
      <c r="C608" s="598" t="s">
        <v>1201</v>
      </c>
      <c r="D608" s="648"/>
      <c r="E608" s="598" t="s">
        <v>1202</v>
      </c>
      <c r="F608" s="598" t="s">
        <v>1202</v>
      </c>
      <c r="G608" s="613" t="s">
        <v>990</v>
      </c>
      <c r="H608" s="783" t="s">
        <v>376</v>
      </c>
      <c r="I608" s="600" t="s">
        <v>540</v>
      </c>
    </row>
    <row r="609" spans="1:11" ht="15.75" hidden="1" customHeight="1" outlineLevel="1">
      <c r="A609" s="596"/>
      <c r="B609" s="680"/>
      <c r="C609" s="649"/>
      <c r="D609" s="596"/>
      <c r="E609" s="596"/>
      <c r="F609" s="596"/>
      <c r="G609" s="650"/>
      <c r="H609" s="787"/>
      <c r="I609" s="640"/>
    </row>
    <row r="610" spans="1:11" ht="31.5" hidden="1" customHeight="1" outlineLevel="1">
      <c r="A610" s="625">
        <v>414</v>
      </c>
      <c r="B610" s="623" t="s">
        <v>432</v>
      </c>
      <c r="C610" s="574">
        <v>0</v>
      </c>
      <c r="D610" s="575">
        <v>0</v>
      </c>
      <c r="E610" s="575">
        <f t="shared" ref="E610:E616" si="121">C610+D610</f>
        <v>0</v>
      </c>
      <c r="F610" s="574">
        <v>0</v>
      </c>
      <c r="G610" s="571" t="str">
        <f t="shared" ref="G610:G616" si="122">IF(E610-F610=0,"-",E610-F610)</f>
        <v>-</v>
      </c>
      <c r="H610" s="778" t="str">
        <f t="shared" ref="H610:H616" si="123">IF(OR(G610="-",F610=0),"-",G610/F610)</f>
        <v>-</v>
      </c>
      <c r="K610" s="802">
        <v>417</v>
      </c>
    </row>
    <row r="611" spans="1:11" ht="47.25" hidden="1" customHeight="1" outlineLevel="1">
      <c r="A611" s="625">
        <v>415</v>
      </c>
      <c r="B611" s="623" t="s">
        <v>431</v>
      </c>
      <c r="C611" s="574">
        <v>0</v>
      </c>
      <c r="D611" s="575">
        <v>0</v>
      </c>
      <c r="E611" s="575">
        <f t="shared" si="121"/>
        <v>0</v>
      </c>
      <c r="F611" s="574">
        <v>0</v>
      </c>
      <c r="G611" s="571" t="str">
        <f t="shared" si="122"/>
        <v>-</v>
      </c>
      <c r="H611" s="778" t="str">
        <f t="shared" si="123"/>
        <v>-</v>
      </c>
      <c r="K611" s="802">
        <v>418</v>
      </c>
    </row>
    <row r="612" spans="1:11" ht="47.25" hidden="1" customHeight="1" outlineLevel="1">
      <c r="A612" s="625">
        <v>417</v>
      </c>
      <c r="B612" s="623" t="s">
        <v>740</v>
      </c>
      <c r="C612" s="574">
        <v>0</v>
      </c>
      <c r="D612" s="575">
        <v>0</v>
      </c>
      <c r="E612" s="575">
        <f t="shared" si="121"/>
        <v>0</v>
      </c>
      <c r="F612" s="574">
        <v>0</v>
      </c>
      <c r="G612" s="571" t="str">
        <f t="shared" si="122"/>
        <v>-</v>
      </c>
      <c r="H612" s="778" t="str">
        <f t="shared" si="123"/>
        <v>-</v>
      </c>
      <c r="K612" s="802">
        <v>422</v>
      </c>
    </row>
    <row r="613" spans="1:11" ht="47.25" hidden="1" customHeight="1" outlineLevel="1">
      <c r="A613" s="625">
        <v>418</v>
      </c>
      <c r="B613" s="623" t="s">
        <v>1290</v>
      </c>
      <c r="C613" s="574">
        <v>0</v>
      </c>
      <c r="D613" s="575">
        <v>0</v>
      </c>
      <c r="E613" s="575">
        <f t="shared" si="121"/>
        <v>0</v>
      </c>
      <c r="F613" s="574">
        <v>0</v>
      </c>
      <c r="G613" s="571" t="str">
        <f t="shared" si="122"/>
        <v>-</v>
      </c>
      <c r="H613" s="778" t="str">
        <f t="shared" si="123"/>
        <v>-</v>
      </c>
      <c r="K613" s="802">
        <v>419</v>
      </c>
    </row>
    <row r="614" spans="1:11" ht="47.25" hidden="1" customHeight="1" outlineLevel="1">
      <c r="A614" s="625">
        <v>441</v>
      </c>
      <c r="B614" s="623" t="s">
        <v>429</v>
      </c>
      <c r="C614" s="574">
        <v>0</v>
      </c>
      <c r="D614" s="575">
        <v>0</v>
      </c>
      <c r="E614" s="575">
        <f t="shared" si="121"/>
        <v>0</v>
      </c>
      <c r="F614" s="574">
        <v>0</v>
      </c>
      <c r="G614" s="571" t="str">
        <f t="shared" si="122"/>
        <v>-</v>
      </c>
      <c r="H614" s="778" t="str">
        <f t="shared" si="123"/>
        <v>-</v>
      </c>
      <c r="K614" s="802">
        <v>421</v>
      </c>
    </row>
    <row r="615" spans="1:11" ht="31.5" hidden="1" customHeight="1" outlineLevel="1">
      <c r="A615" s="625">
        <v>461</v>
      </c>
      <c r="B615" s="623" t="s">
        <v>425</v>
      </c>
      <c r="C615" s="574">
        <v>0</v>
      </c>
      <c r="D615" s="575">
        <v>0</v>
      </c>
      <c r="E615" s="575">
        <f t="shared" si="121"/>
        <v>0</v>
      </c>
      <c r="F615" s="574">
        <v>0</v>
      </c>
      <c r="G615" s="571" t="str">
        <f t="shared" si="122"/>
        <v>-</v>
      </c>
      <c r="H615" s="778" t="str">
        <f t="shared" si="123"/>
        <v>-</v>
      </c>
      <c r="K615" s="802">
        <v>432</v>
      </c>
    </row>
    <row r="616" spans="1:11" ht="47.25" hidden="1" customHeight="1" outlineLevel="1">
      <c r="A616" s="625">
        <v>466</v>
      </c>
      <c r="B616" s="623" t="s">
        <v>424</v>
      </c>
      <c r="C616" s="574" t="e">
        <v>#N/A</v>
      </c>
      <c r="D616" s="575" t="e">
        <v>#N/A</v>
      </c>
      <c r="E616" s="575" t="e">
        <f t="shared" si="121"/>
        <v>#N/A</v>
      </c>
      <c r="F616" s="574" t="e">
        <v>#N/A</v>
      </c>
      <c r="G616" s="571" t="e">
        <f t="shared" si="122"/>
        <v>#N/A</v>
      </c>
      <c r="H616" s="778" t="e">
        <f t="shared" si="123"/>
        <v>#N/A</v>
      </c>
      <c r="K616" s="802">
        <v>3533</v>
      </c>
    </row>
    <row r="617" spans="1:11" ht="15.75" hidden="1" customHeight="1" outlineLevel="1">
      <c r="A617" s="625"/>
      <c r="B617" s="623"/>
      <c r="C617" s="580"/>
      <c r="D617" s="581"/>
      <c r="E617" s="581"/>
      <c r="F617" s="580"/>
      <c r="G617" s="579"/>
      <c r="H617" s="749"/>
    </row>
    <row r="618" spans="1:11" ht="16.5" hidden="1" customHeight="1" outlineLevel="1">
      <c r="A618" s="608"/>
      <c r="B618" s="634" t="s">
        <v>167</v>
      </c>
      <c r="C618" s="624" t="e">
        <f>SUBTOTAL(9,C610:C616)</f>
        <v>#N/A</v>
      </c>
      <c r="D618" s="624" t="e">
        <f>SUBTOTAL(9,D610:D616)</f>
        <v>#N/A</v>
      </c>
      <c r="E618" s="624" t="e">
        <f>SUBTOTAL(9,E610:E616)</f>
        <v>#N/A</v>
      </c>
      <c r="F618" s="624" t="e">
        <f>SUBTOTAL(9,F610:F616)</f>
        <v>#N/A</v>
      </c>
      <c r="G618" s="641"/>
      <c r="H618" s="786"/>
      <c r="I618" s="583"/>
    </row>
    <row r="619" spans="1:11" ht="15.75" hidden="1" customHeight="1" outlineLevel="1">
      <c r="A619" s="584"/>
      <c r="B619" s="669"/>
      <c r="C619" s="575" t="s">
        <v>1210</v>
      </c>
      <c r="D619" s="585" t="s">
        <v>1211</v>
      </c>
      <c r="E619" s="585" t="s">
        <v>1212</v>
      </c>
      <c r="F619" s="586" t="s">
        <v>1213</v>
      </c>
      <c r="G619" s="579" t="s">
        <v>1209</v>
      </c>
      <c r="H619" s="749"/>
    </row>
    <row r="620" spans="1:11" ht="15.75" hidden="1" customHeight="1" outlineLevel="1">
      <c r="A620" s="584"/>
      <c r="B620" s="670"/>
      <c r="C620" s="575"/>
      <c r="D620" s="581"/>
      <c r="E620" s="581"/>
      <c r="F620" s="581"/>
      <c r="G620" s="579"/>
      <c r="H620" s="749"/>
    </row>
    <row r="621" spans="1:11" ht="15.75" hidden="1" customHeight="1" outlineLevel="1">
      <c r="A621" s="584"/>
      <c r="B621" s="670" t="s">
        <v>1214</v>
      </c>
      <c r="C621" s="575"/>
      <c r="D621" s="581"/>
      <c r="E621" s="581"/>
      <c r="F621" s="581"/>
      <c r="G621" s="579"/>
      <c r="H621" s="749"/>
    </row>
    <row r="622" spans="1:11" ht="15.75" hidden="1" customHeight="1" outlineLevel="1">
      <c r="A622" s="584"/>
      <c r="B622" s="664" t="s">
        <v>1215</v>
      </c>
    </row>
    <row r="623" spans="1:11" ht="15.75" hidden="1" customHeight="1" outlineLevel="1">
      <c r="B623" s="664" t="s">
        <v>1216</v>
      </c>
    </row>
    <row r="624" spans="1:11" ht="15.75" hidden="1" customHeight="1" outlineLevel="1">
      <c r="B624" s="664" t="s">
        <v>1217</v>
      </c>
    </row>
    <row r="625" spans="2:2" ht="15.75" hidden="1" customHeight="1" outlineLevel="1">
      <c r="B625" s="664" t="s">
        <v>1218</v>
      </c>
    </row>
    <row r="626" spans="2:2" ht="15.75" hidden="1" customHeight="1" outlineLevel="1"/>
    <row r="627" spans="2:2" ht="15.75" hidden="1" customHeight="1" outlineLevel="1">
      <c r="B627" s="673" t="s">
        <v>1219</v>
      </c>
    </row>
    <row r="628" spans="2:2" ht="15.75" hidden="1" customHeight="1" outlineLevel="1"/>
    <row r="629" spans="2:2" ht="15.75" hidden="1" customHeight="1" outlineLevel="1"/>
    <row r="630" spans="2:2" ht="15.75" hidden="1" customHeight="1" outlineLevel="1"/>
    <row r="631" spans="2:2" ht="15.75" hidden="1" customHeight="1" outlineLevel="1"/>
    <row r="632" spans="2:2" ht="15.75" hidden="1" customHeight="1" outlineLevel="1"/>
    <row r="633" spans="2:2" ht="15.75" hidden="1" customHeight="1" outlineLevel="1"/>
    <row r="634" spans="2:2" ht="15.75" hidden="1" customHeight="1" outlineLevel="1"/>
    <row r="635" spans="2:2" ht="15.75" hidden="1" customHeight="1" outlineLevel="1"/>
    <row r="636" spans="2:2" ht="15.75" hidden="1" customHeight="1" outlineLevel="1"/>
    <row r="637" spans="2:2" ht="15.75" hidden="1" customHeight="1" outlineLevel="1"/>
    <row r="638" spans="2:2" ht="15.75" hidden="1" customHeight="1" outlineLevel="1"/>
    <row r="639" spans="2:2" ht="15.75" hidden="1" customHeight="1" outlineLevel="1"/>
    <row r="640" spans="2:2" ht="15.75" hidden="1" customHeight="1" outlineLevel="1"/>
    <row r="641" spans="1:9" ht="15.75" hidden="1" customHeight="1" outlineLevel="1"/>
    <row r="642" spans="1:9" ht="15.75" hidden="1" customHeight="1" outlineLevel="1"/>
    <row r="643" spans="1:9" ht="15.75" hidden="1" customHeight="1" outlineLevel="1"/>
    <row r="644" spans="1:9" ht="15.75" hidden="1" customHeight="1" outlineLevel="1"/>
    <row r="645" spans="1:9" ht="15.75" hidden="1" customHeight="1" outlineLevel="1"/>
    <row r="646" spans="1:9" ht="15.75" hidden="1" customHeight="1" outlineLevel="1"/>
    <row r="647" spans="1:9" ht="15.75" hidden="1" customHeight="1" outlineLevel="1"/>
    <row r="648" spans="1:9" ht="15.75" hidden="1" customHeight="1" outlineLevel="1"/>
    <row r="649" spans="1:9" ht="15.75" hidden="1" customHeight="1" outlineLevel="1"/>
    <row r="650" spans="1:9" ht="15.75" hidden="1" customHeight="1" outlineLevel="1"/>
    <row r="651" spans="1:9" ht="15.75" hidden="1" customHeight="1" outlineLevel="1"/>
    <row r="652" spans="1:9" ht="15.75" hidden="1" customHeight="1" outlineLevel="1"/>
    <row r="653" spans="1:9" ht="15.75" hidden="1" customHeight="1" outlineLevel="1"/>
    <row r="654" spans="1:9" ht="15.75" hidden="1" customHeight="1" collapsed="1"/>
    <row r="655" spans="1:9">
      <c r="A655" s="539" t="s">
        <v>1291</v>
      </c>
    </row>
    <row r="656" spans="1:9" outlineLevel="1">
      <c r="A656" s="654" t="str">
        <f>A2</f>
        <v>CÔNG TY TNHH KIỂM TOÁN ASC</v>
      </c>
      <c r="B656" s="665"/>
      <c r="C656" s="544"/>
      <c r="D656" s="545"/>
      <c r="E656" s="546"/>
      <c r="F656" s="543"/>
      <c r="G656" s="547"/>
      <c r="H656" s="751" t="s">
        <v>1292</v>
      </c>
      <c r="I656" s="547"/>
    </row>
    <row r="657" spans="1:11" ht="16.5" customHeight="1" outlineLevel="1">
      <c r="A657" s="654" t="e">
        <f t="shared" ref="A657:A658" si="124">A3</f>
        <v>#REF!</v>
      </c>
      <c r="B657" s="665"/>
      <c r="C657" s="543"/>
      <c r="D657" s="543"/>
      <c r="E657" s="543"/>
      <c r="F657" s="543"/>
      <c r="G657" s="609"/>
      <c r="H657" s="886" t="s">
        <v>1189</v>
      </c>
      <c r="I657" s="3459" t="s">
        <v>1190</v>
      </c>
      <c r="J657" s="3460"/>
    </row>
    <row r="658" spans="1:11" outlineLevel="1">
      <c r="A658" s="654" t="e">
        <f t="shared" si="124"/>
        <v>#REF!</v>
      </c>
      <c r="B658" s="665"/>
      <c r="C658" s="543"/>
      <c r="D658" s="543"/>
      <c r="E658" s="543"/>
      <c r="F658" s="549" t="s">
        <v>1192</v>
      </c>
      <c r="G658" s="549"/>
      <c r="H658" s="780"/>
      <c r="I658" s="3461"/>
      <c r="J658" s="3462"/>
    </row>
    <row r="659" spans="1:11" outlineLevel="1">
      <c r="A659" s="542" t="s">
        <v>1293</v>
      </c>
      <c r="B659" s="665"/>
      <c r="C659" s="543"/>
      <c r="D659" s="543"/>
      <c r="E659" s="543"/>
      <c r="F659" s="549" t="s">
        <v>1194</v>
      </c>
      <c r="G659" s="549"/>
      <c r="H659" s="780"/>
      <c r="I659" s="3461"/>
      <c r="J659" s="3462"/>
    </row>
    <row r="660" spans="1:11" outlineLevel="1">
      <c r="A660" s="543"/>
      <c r="B660" s="679"/>
      <c r="C660" s="543"/>
      <c r="D660" s="543"/>
      <c r="E660" s="543"/>
      <c r="F660" s="549" t="s">
        <v>1196</v>
      </c>
      <c r="G660" s="549"/>
      <c r="H660" s="780"/>
      <c r="I660" s="3461"/>
      <c r="J660" s="3462"/>
    </row>
    <row r="661" spans="1:11" outlineLevel="1">
      <c r="A661" s="550"/>
      <c r="B661" s="666"/>
      <c r="C661" s="550"/>
      <c r="D661" s="550"/>
      <c r="E661" s="550"/>
      <c r="F661" s="800"/>
      <c r="G661" s="800"/>
      <c r="H661" s="781"/>
      <c r="I661" s="3463"/>
      <c r="J661" s="3463"/>
    </row>
    <row r="662" spans="1:11" outlineLevel="1">
      <c r="A662" s="552"/>
      <c r="B662" s="667"/>
      <c r="C662" s="554"/>
      <c r="D662" s="554"/>
      <c r="E662" s="554"/>
      <c r="F662" s="554"/>
      <c r="G662" s="555"/>
      <c r="H662" s="754"/>
      <c r="I662" s="556"/>
    </row>
    <row r="663" spans="1:11" outlineLevel="1">
      <c r="A663" s="557"/>
      <c r="F663" s="558"/>
      <c r="G663" s="559"/>
      <c r="H663" s="765"/>
    </row>
    <row r="664" spans="1:11" ht="15.75" customHeight="1" outlineLevel="1">
      <c r="C664" s="561" t="e">
        <f>C9</f>
        <v>#REF!</v>
      </c>
      <c r="D664" s="561" t="s">
        <v>1200</v>
      </c>
      <c r="E664" s="561" t="e">
        <f>$C$9</f>
        <v>#REF!</v>
      </c>
      <c r="F664" s="561" t="e">
        <f>F9</f>
        <v>#REF!</v>
      </c>
      <c r="G664" s="621" t="s">
        <v>511</v>
      </c>
      <c r="H664" s="782"/>
    </row>
    <row r="665" spans="1:11" outlineLevel="1">
      <c r="A665" s="598" t="s">
        <v>1198</v>
      </c>
      <c r="B665" s="672" t="s">
        <v>1199</v>
      </c>
      <c r="C665" s="567" t="s">
        <v>1201</v>
      </c>
      <c r="D665" s="566"/>
      <c r="E665" s="567" t="s">
        <v>1202</v>
      </c>
      <c r="F665" s="567" t="s">
        <v>1202</v>
      </c>
      <c r="G665" s="613" t="s">
        <v>990</v>
      </c>
      <c r="H665" s="783" t="s">
        <v>376</v>
      </c>
      <c r="I665" s="600" t="s">
        <v>540</v>
      </c>
    </row>
    <row r="666" spans="1:11" s="557" customFormat="1" ht="36.75" customHeight="1" outlineLevel="1">
      <c r="A666" s="788">
        <v>5111</v>
      </c>
      <c r="B666" s="703" t="e">
        <f>VLOOKUP(A666,#REF!,2,0)</f>
        <v>#REF!</v>
      </c>
      <c r="C666" s="811" t="e">
        <f>VLOOKUP(K666,DULIEU,3,0)</f>
        <v>#NAME?</v>
      </c>
      <c r="D666" s="790" t="e">
        <f t="shared" ref="D666" si="125">VLOOKUP(K666,DULIEU,5,0)-VLOOKUP(K666,DULIEU,4,0)</f>
        <v>#NAME?</v>
      </c>
      <c r="E666" s="790" t="e">
        <f t="shared" ref="E666" si="126">C666+D666</f>
        <v>#NAME?</v>
      </c>
      <c r="F666" s="814" t="e">
        <f t="shared" ref="F666" si="127">VLOOKUP(K666,DULIEU,10,0)</f>
        <v>#NAME?</v>
      </c>
      <c r="G666" s="715" t="e">
        <f t="shared" ref="G666" si="128">IF(E666-F666=0,"-",E666-F666)</f>
        <v>#NAME?</v>
      </c>
      <c r="H666" s="768" t="e">
        <f t="shared" ref="H666" si="129">IF(OR(G666="-",F666=0),"-",G666/F666)</f>
        <v>#NAME?</v>
      </c>
      <c r="K666" s="889" t="s">
        <v>542</v>
      </c>
    </row>
    <row r="667" spans="1:11" outlineLevel="1">
      <c r="A667" s="685"/>
      <c r="B667" s="702"/>
      <c r="C667" s="830"/>
      <c r="D667" s="798"/>
      <c r="E667" s="798"/>
      <c r="F667" s="831"/>
      <c r="G667" s="795"/>
      <c r="H667" s="770"/>
    </row>
    <row r="668" spans="1:11" outlineLevel="1">
      <c r="A668" s="788">
        <v>5211</v>
      </c>
      <c r="B668" s="703" t="e">
        <f>VLOOKUP(A668,#REF!,2,0)</f>
        <v>#REF!</v>
      </c>
      <c r="C668" s="815" t="e">
        <f>VLOOKUP(K668,DULIEU,3,0)</f>
        <v>#NAME?</v>
      </c>
      <c r="D668" s="790" t="e">
        <f t="shared" ref="D668:D672" si="130">VLOOKUP(K668,DULIEU,5,0)-VLOOKUP(K668,DULIEU,4,0)</f>
        <v>#NAME?</v>
      </c>
      <c r="E668" s="790" t="e">
        <f t="shared" ref="E668:E672" si="131">C668+D668</f>
        <v>#NAME?</v>
      </c>
      <c r="F668" s="817" t="e">
        <f t="shared" ref="F668:F672" si="132">VLOOKUP(K668,DULIEU,10,0)</f>
        <v>#NAME?</v>
      </c>
      <c r="G668" s="715" t="e">
        <f>IF(E668-F668=0,"-",E668-F668)</f>
        <v>#NAME?</v>
      </c>
      <c r="H668" s="768" t="e">
        <f>IF(OR(G668="-",F668=0),"-",G668/F668)</f>
        <v>#NAME?</v>
      </c>
      <c r="K668" s="802" t="s">
        <v>280</v>
      </c>
    </row>
    <row r="669" spans="1:11" outlineLevel="1">
      <c r="A669" s="788"/>
      <c r="B669" s="702"/>
      <c r="C669" s="815"/>
      <c r="D669" s="790"/>
      <c r="E669" s="790"/>
      <c r="F669" s="817"/>
      <c r="G669" s="795"/>
      <c r="H669" s="770"/>
    </row>
    <row r="670" spans="1:11" outlineLevel="1">
      <c r="A670" s="788">
        <v>5212</v>
      </c>
      <c r="B670" s="703" t="e">
        <f>VLOOKUP(A670,#REF!,2,0)</f>
        <v>#REF!</v>
      </c>
      <c r="C670" s="815" t="e">
        <f>VLOOKUP(K670,DULIEU,3,0)</f>
        <v>#NAME?</v>
      </c>
      <c r="D670" s="790" t="e">
        <f t="shared" si="130"/>
        <v>#NAME?</v>
      </c>
      <c r="E670" s="790" t="e">
        <f t="shared" si="131"/>
        <v>#NAME?</v>
      </c>
      <c r="F670" s="817" t="e">
        <f t="shared" si="132"/>
        <v>#NAME?</v>
      </c>
      <c r="G670" s="715" t="e">
        <f>IF(E670-F670=0,"-",E670-F670)</f>
        <v>#NAME?</v>
      </c>
      <c r="H670" s="768" t="e">
        <f>IF(OR(G670="-",F670=0),"-",G670/F670)</f>
        <v>#NAME?</v>
      </c>
      <c r="K670" s="802" t="s">
        <v>281</v>
      </c>
    </row>
    <row r="671" spans="1:11" outlineLevel="1">
      <c r="A671" s="788"/>
      <c r="B671" s="702"/>
      <c r="C671" s="815"/>
      <c r="D671" s="790"/>
      <c r="E671" s="790"/>
      <c r="F671" s="817"/>
      <c r="G671" s="795"/>
      <c r="H671" s="770"/>
    </row>
    <row r="672" spans="1:11" outlineLevel="1">
      <c r="A672" s="788">
        <v>5213</v>
      </c>
      <c r="B672" s="703" t="e">
        <f>VLOOKUP(A672,#REF!,2,0)</f>
        <v>#REF!</v>
      </c>
      <c r="C672" s="815" t="e">
        <f>VLOOKUP(K672,DULIEU,3,0)</f>
        <v>#NAME?</v>
      </c>
      <c r="D672" s="790" t="e">
        <f t="shared" si="130"/>
        <v>#NAME?</v>
      </c>
      <c r="E672" s="790" t="e">
        <f t="shared" si="131"/>
        <v>#NAME?</v>
      </c>
      <c r="F672" s="817" t="e">
        <f t="shared" si="132"/>
        <v>#NAME?</v>
      </c>
      <c r="G672" s="715" t="e">
        <f>IF(E672-F672=0,"-",E672-F672)</f>
        <v>#NAME?</v>
      </c>
      <c r="H672" s="768" t="e">
        <f>IF(OR(G672="-",F672=0),"-",G672/F672)</f>
        <v>#NAME?</v>
      </c>
      <c r="K672" s="802" t="s">
        <v>282</v>
      </c>
    </row>
    <row r="673" spans="1:9" outlineLevel="1">
      <c r="A673" s="625"/>
      <c r="B673" s="623"/>
      <c r="C673" s="812"/>
      <c r="D673" s="581"/>
      <c r="E673" s="581"/>
      <c r="F673" s="887"/>
      <c r="G673" s="579"/>
      <c r="H673" s="749"/>
    </row>
    <row r="674" spans="1:9" ht="16.5" outlineLevel="1" thickBot="1">
      <c r="A674" s="608"/>
      <c r="B674" s="634" t="s">
        <v>167</v>
      </c>
      <c r="C674" s="888" t="e">
        <f>SUBTOTAL(9,C666:C672)</f>
        <v>#NAME?</v>
      </c>
      <c r="D674" s="655" t="e">
        <f>SUBTOTAL(9,D666:D672)</f>
        <v>#NAME?</v>
      </c>
      <c r="E674" s="655" t="e">
        <f>SUBTOTAL(9,E666:E672)</f>
        <v>#NAME?</v>
      </c>
      <c r="F674" s="655" t="e">
        <f>SUBTOTAL(9,F666:F672)</f>
        <v>#NAME?</v>
      </c>
      <c r="G674" s="662" t="e">
        <f>IF(E674-F674=0,"-",E674-F674)</f>
        <v>#NAME?</v>
      </c>
      <c r="H674" s="760" t="e">
        <f>IF(OR(G674="-",F674=0),"-",G674/F674)</f>
        <v>#NAME?</v>
      </c>
      <c r="I674" s="583"/>
    </row>
    <row r="675" spans="1:9" ht="16.5" outlineLevel="1" thickTop="1">
      <c r="A675" s="584"/>
      <c r="B675" s="669"/>
      <c r="C675" s="575" t="s">
        <v>1312</v>
      </c>
      <c r="D675" s="585" t="s">
        <v>1211</v>
      </c>
      <c r="E675" s="585" t="s">
        <v>1212</v>
      </c>
      <c r="F675" s="586" t="s">
        <v>1213</v>
      </c>
      <c r="G675" s="579" t="s">
        <v>1209</v>
      </c>
      <c r="H675" s="749"/>
    </row>
    <row r="676" spans="1:9" outlineLevel="1">
      <c r="A676" s="584"/>
      <c r="B676" s="670"/>
      <c r="C676" s="575"/>
      <c r="D676" s="581"/>
      <c r="E676" s="581"/>
      <c r="F676" s="581"/>
      <c r="G676" s="579"/>
      <c r="H676" s="749"/>
    </row>
    <row r="677" spans="1:9" ht="15.75" hidden="1" customHeight="1" outlineLevel="1">
      <c r="A677" s="584"/>
      <c r="B677" s="670" t="s">
        <v>1214</v>
      </c>
      <c r="C677" s="575"/>
      <c r="D677" s="581"/>
      <c r="E677" s="581"/>
      <c r="F677" s="581"/>
      <c r="G677" s="579"/>
      <c r="H677" s="749"/>
    </row>
    <row r="678" spans="1:9" ht="15.75" hidden="1" customHeight="1" outlineLevel="1">
      <c r="A678" s="584"/>
      <c r="B678" s="664" t="s">
        <v>1215</v>
      </c>
    </row>
    <row r="679" spans="1:9" ht="15.75" hidden="1" customHeight="1" outlineLevel="1">
      <c r="B679" s="664" t="s">
        <v>1216</v>
      </c>
    </row>
    <row r="680" spans="1:9" ht="15.75" hidden="1" customHeight="1" outlineLevel="1">
      <c r="B680" s="664" t="s">
        <v>1217</v>
      </c>
    </row>
    <row r="681" spans="1:9" ht="15.75" hidden="1" customHeight="1" outlineLevel="1">
      <c r="B681" s="664" t="s">
        <v>1218</v>
      </c>
    </row>
    <row r="682" spans="1:9" ht="15.75" hidden="1" customHeight="1" outlineLevel="1"/>
    <row r="683" spans="1:9" ht="15.75" hidden="1" customHeight="1" outlineLevel="1">
      <c r="B683" s="673" t="s">
        <v>1219</v>
      </c>
    </row>
    <row r="684" spans="1:9" ht="15.75" hidden="1" customHeight="1" outlineLevel="1"/>
    <row r="685" spans="1:9" ht="15.75" hidden="1" customHeight="1" outlineLevel="1"/>
    <row r="686" spans="1:9" ht="15.75" hidden="1" customHeight="1" outlineLevel="1"/>
    <row r="687" spans="1:9" ht="15.75" hidden="1" customHeight="1" outlineLevel="1"/>
    <row r="688" spans="1:9" ht="15.75" hidden="1" customHeight="1" outlineLevel="1"/>
    <row r="689" ht="15.75" hidden="1" customHeight="1" outlineLevel="1"/>
    <row r="690" ht="15.75" hidden="1" customHeight="1" outlineLevel="1"/>
    <row r="691" ht="15.75" hidden="1" customHeight="1" outlineLevel="1"/>
    <row r="692" ht="15.75" hidden="1" customHeight="1" outlineLevel="1"/>
    <row r="693" ht="15.75" hidden="1" customHeight="1" outlineLevel="1"/>
    <row r="694" ht="15.75" hidden="1" customHeight="1" outlineLevel="1"/>
    <row r="695" ht="15.75" hidden="1" customHeight="1" outlineLevel="1"/>
    <row r="696" ht="15.75" hidden="1" customHeight="1" outlineLevel="1"/>
    <row r="697" ht="15.75" hidden="1" customHeight="1" outlineLevel="1"/>
    <row r="698" ht="15.75" hidden="1" customHeight="1" outlineLevel="1"/>
    <row r="699" ht="15.75" hidden="1" customHeight="1" outlineLevel="1"/>
    <row r="700" ht="15.75" hidden="1" customHeight="1" outlineLevel="1"/>
    <row r="701" ht="15.75" hidden="1" customHeight="1" outlineLevel="1"/>
    <row r="702" ht="15.75" hidden="1" customHeight="1" outlineLevel="1"/>
    <row r="703" ht="15.75" hidden="1" customHeight="1" outlineLevel="1"/>
    <row r="704" ht="15.75" hidden="1" customHeight="1" outlineLevel="1"/>
    <row r="705" spans="1:10" ht="15.75" hidden="1" customHeight="1" outlineLevel="1"/>
    <row r="706" spans="1:10" ht="15.75" hidden="1" customHeight="1" outlineLevel="1"/>
    <row r="707" spans="1:10" ht="15.75" hidden="1" customHeight="1" outlineLevel="1"/>
    <row r="708" spans="1:10" ht="15.75" hidden="1" customHeight="1" outlineLevel="1"/>
    <row r="709" spans="1:10" ht="15.75" hidden="1" customHeight="1" outlineLevel="1"/>
    <row r="710" spans="1:10" ht="15.75" hidden="1" customHeight="1"/>
    <row r="711" spans="1:10">
      <c r="A711" s="539" t="s">
        <v>1294</v>
      </c>
    </row>
    <row r="712" spans="1:10" outlineLevel="1">
      <c r="A712" s="542" t="str">
        <f>A2</f>
        <v>CÔNG TY TNHH KIỂM TOÁN ASC</v>
      </c>
      <c r="B712" s="665"/>
      <c r="C712" s="544"/>
      <c r="D712" s="545"/>
      <c r="E712" s="546"/>
      <c r="F712" s="543"/>
      <c r="G712" s="547"/>
      <c r="H712" s="751" t="s">
        <v>1295</v>
      </c>
      <c r="I712" s="547"/>
    </row>
    <row r="713" spans="1:10" ht="21.75" customHeight="1" outlineLevel="1">
      <c r="A713" s="542" t="e">
        <f t="shared" ref="A713:A714" si="133">A3</f>
        <v>#REF!</v>
      </c>
      <c r="B713" s="681"/>
      <c r="C713" s="656"/>
      <c r="D713" s="543"/>
      <c r="E713" s="543"/>
      <c r="F713" s="543"/>
      <c r="G713" s="609"/>
      <c r="H713" s="779" t="s">
        <v>1189</v>
      </c>
      <c r="I713" s="3457" t="s">
        <v>1190</v>
      </c>
      <c r="J713" s="3458"/>
    </row>
    <row r="714" spans="1:10" outlineLevel="1">
      <c r="A714" s="542" t="e">
        <f t="shared" si="133"/>
        <v>#REF!</v>
      </c>
      <c r="B714" s="665"/>
      <c r="C714" s="543"/>
      <c r="D714" s="543"/>
      <c r="E714" s="543"/>
      <c r="F714" s="549" t="s">
        <v>1192</v>
      </c>
      <c r="G714" s="549"/>
      <c r="H714" s="780"/>
      <c r="I714" s="3453"/>
      <c r="J714" s="3454"/>
    </row>
    <row r="715" spans="1:10" outlineLevel="1">
      <c r="A715" s="542" t="s">
        <v>1296</v>
      </c>
      <c r="B715" s="665"/>
      <c r="C715" s="543"/>
      <c r="D715" s="543"/>
      <c r="E715" s="543"/>
      <c r="F715" s="549" t="s">
        <v>1194</v>
      </c>
      <c r="G715" s="549"/>
      <c r="H715" s="780"/>
      <c r="I715" s="3453"/>
      <c r="J715" s="3454"/>
    </row>
    <row r="716" spans="1:10" outlineLevel="1">
      <c r="A716" s="543"/>
      <c r="B716" s="679"/>
      <c r="C716" s="543"/>
      <c r="D716" s="543"/>
      <c r="E716" s="543"/>
      <c r="F716" s="549" t="s">
        <v>1196</v>
      </c>
      <c r="G716" s="549"/>
      <c r="H716" s="780"/>
      <c r="I716" s="3453"/>
      <c r="J716" s="3454"/>
    </row>
    <row r="717" spans="1:10" outlineLevel="1">
      <c r="A717" s="550"/>
      <c r="B717" s="666"/>
      <c r="C717" s="550"/>
      <c r="D717" s="550"/>
      <c r="E717" s="550"/>
      <c r="F717" s="800"/>
      <c r="G717" s="800"/>
      <c r="H717" s="781"/>
      <c r="I717" s="3455"/>
      <c r="J717" s="3455"/>
    </row>
    <row r="718" spans="1:10" outlineLevel="1">
      <c r="A718" s="552"/>
      <c r="B718" s="667"/>
      <c r="C718" s="554"/>
      <c r="D718" s="554"/>
      <c r="E718" s="554"/>
      <c r="F718" s="554"/>
      <c r="G718" s="555"/>
      <c r="H718" s="754"/>
      <c r="I718" s="556"/>
    </row>
    <row r="719" spans="1:10" outlineLevel="1">
      <c r="A719" s="557"/>
      <c r="F719" s="558"/>
      <c r="G719" s="559"/>
      <c r="H719" s="765"/>
    </row>
    <row r="720" spans="1:10" ht="15.75" customHeight="1" outlineLevel="1">
      <c r="C720" s="561" t="e">
        <f>C9</f>
        <v>#REF!</v>
      </c>
      <c r="D720" s="561" t="s">
        <v>1200</v>
      </c>
      <c r="E720" s="561" t="e">
        <f>$C$9</f>
        <v>#REF!</v>
      </c>
      <c r="F720" s="561" t="e">
        <f>F9</f>
        <v>#REF!</v>
      </c>
      <c r="G720" s="621" t="s">
        <v>511</v>
      </c>
      <c r="H720" s="782"/>
    </row>
    <row r="721" spans="1:11" outlineLevel="1">
      <c r="A721" s="598" t="s">
        <v>1198</v>
      </c>
      <c r="B721" s="672" t="s">
        <v>1199</v>
      </c>
      <c r="C721" s="567" t="s">
        <v>1201</v>
      </c>
      <c r="D721" s="566"/>
      <c r="E721" s="567" t="s">
        <v>1202</v>
      </c>
      <c r="F721" s="567" t="s">
        <v>1202</v>
      </c>
      <c r="G721" s="613" t="s">
        <v>990</v>
      </c>
      <c r="H721" s="783" t="s">
        <v>376</v>
      </c>
      <c r="I721" s="600" t="s">
        <v>540</v>
      </c>
    </row>
    <row r="722" spans="1:11" outlineLevel="1">
      <c r="A722" s="625">
        <v>632</v>
      </c>
      <c r="B722" s="703" t="e">
        <f>VLOOKUP(A722,#REF!,2,0)</f>
        <v>#REF!</v>
      </c>
      <c r="C722" s="815" t="e">
        <f>VLOOKUP(K722,DULIEU,3,0)</f>
        <v>#NAME?</v>
      </c>
      <c r="D722" s="790" t="e">
        <f t="shared" ref="D722" si="134">VLOOKUP(K722,DULIEU,5,0)-VLOOKUP(K722,DULIEU,4,0)</f>
        <v>#NAME?</v>
      </c>
      <c r="E722" s="790" t="e">
        <f t="shared" ref="E722" si="135">C722+D722</f>
        <v>#NAME?</v>
      </c>
      <c r="F722" s="817" t="e">
        <f t="shared" ref="F722" si="136">VLOOKUP(K722,DULIEU,10,0)</f>
        <v>#NAME?</v>
      </c>
      <c r="G722" s="576" t="e">
        <f>IF(E722-F722=0,"-",E722-F722)</f>
        <v>#NAME?</v>
      </c>
      <c r="H722" s="749" t="e">
        <f>IF(OR(G722="-",F722=0),"-",G722/F722)</f>
        <v>#NAME?</v>
      </c>
      <c r="K722" s="802">
        <v>11</v>
      </c>
    </row>
    <row r="723" spans="1:11" s="661" customFormat="1" ht="16.5" outlineLevel="1" thickBot="1">
      <c r="A723" s="608"/>
      <c r="B723" s="634" t="s">
        <v>167</v>
      </c>
      <c r="C723" s="888" t="e">
        <f>SUBTOTAL(9,C722)</f>
        <v>#NAME?</v>
      </c>
      <c r="D723" s="890" t="e">
        <f t="shared" ref="D723:F723" si="137">SUBTOTAL(9,D722)</f>
        <v>#NAME?</v>
      </c>
      <c r="E723" s="890" t="e">
        <f t="shared" si="137"/>
        <v>#NAME?</v>
      </c>
      <c r="F723" s="890" t="e">
        <f t="shared" si="137"/>
        <v>#NAME?</v>
      </c>
      <c r="G723" s="662" t="e">
        <f>IF(E723-F723=0,"-",E723-F723)</f>
        <v>#NAME?</v>
      </c>
      <c r="H723" s="760" t="e">
        <f>IF(OR(G723="-",F723=0),"-",G723/F723)</f>
        <v>#NAME?</v>
      </c>
      <c r="I723" s="583"/>
      <c r="K723" s="802"/>
    </row>
    <row r="724" spans="1:11" ht="16.5" outlineLevel="1" thickTop="1">
      <c r="A724" s="584"/>
      <c r="B724" s="669"/>
      <c r="C724" s="575" t="s">
        <v>1312</v>
      </c>
      <c r="D724" s="585" t="s">
        <v>1211</v>
      </c>
      <c r="E724" s="585" t="s">
        <v>1212</v>
      </c>
      <c r="F724" s="586" t="s">
        <v>1213</v>
      </c>
      <c r="G724" s="579" t="s">
        <v>1209</v>
      </c>
      <c r="H724" s="749"/>
    </row>
    <row r="725" spans="1:11" outlineLevel="1">
      <c r="A725" s="584"/>
      <c r="B725" s="670"/>
      <c r="C725" s="575"/>
      <c r="D725" s="581"/>
      <c r="E725" s="581"/>
      <c r="F725" s="581"/>
      <c r="G725" s="579"/>
      <c r="H725" s="749"/>
    </row>
    <row r="726" spans="1:11" outlineLevel="1">
      <c r="A726" s="584"/>
      <c r="B726" s="670"/>
      <c r="C726" s="575"/>
      <c r="D726" s="581"/>
      <c r="E726" s="581"/>
      <c r="F726" s="581"/>
      <c r="G726" s="579"/>
      <c r="H726" s="749"/>
    </row>
    <row r="727" spans="1:11">
      <c r="A727" s="539" t="s">
        <v>1297</v>
      </c>
    </row>
    <row r="728" spans="1:11" outlineLevel="1">
      <c r="A728" s="542" t="str">
        <f>A2</f>
        <v>CÔNG TY TNHH KIỂM TOÁN ASC</v>
      </c>
      <c r="B728" s="665"/>
      <c r="C728" s="544"/>
      <c r="D728" s="545"/>
      <c r="E728" s="546"/>
      <c r="F728" s="543"/>
      <c r="G728" s="547"/>
      <c r="H728" s="751" t="s">
        <v>1298</v>
      </c>
      <c r="I728" s="547" t="s">
        <v>1188</v>
      </c>
    </row>
    <row r="729" spans="1:11" outlineLevel="1">
      <c r="A729" s="542" t="e">
        <f t="shared" ref="A729:A730" si="138">A3</f>
        <v>#REF!</v>
      </c>
      <c r="B729" s="682"/>
      <c r="C729" s="656"/>
      <c r="D729" s="543"/>
      <c r="E729" s="543"/>
      <c r="F729" s="543"/>
      <c r="G729" s="609"/>
      <c r="H729" s="779" t="s">
        <v>1189</v>
      </c>
      <c r="I729" s="3457" t="s">
        <v>1190</v>
      </c>
      <c r="J729" s="3458"/>
    </row>
    <row r="730" spans="1:11" outlineLevel="1">
      <c r="A730" s="542" t="e">
        <f t="shared" si="138"/>
        <v>#REF!</v>
      </c>
      <c r="B730" s="665"/>
      <c r="C730" s="543"/>
      <c r="D730" s="543"/>
      <c r="E730" s="543"/>
      <c r="F730" s="549" t="s">
        <v>1192</v>
      </c>
      <c r="G730" s="549"/>
      <c r="H730" s="780"/>
      <c r="I730" s="3453"/>
      <c r="J730" s="3454"/>
    </row>
    <row r="731" spans="1:11" outlineLevel="1">
      <c r="A731" s="542" t="s">
        <v>1299</v>
      </c>
      <c r="B731" s="665"/>
      <c r="C731" s="543"/>
      <c r="D731" s="543"/>
      <c r="E731" s="543"/>
      <c r="F731" s="549" t="s">
        <v>1194</v>
      </c>
      <c r="G731" s="549"/>
      <c r="H731" s="780"/>
      <c r="I731" s="3453"/>
      <c r="J731" s="3454"/>
    </row>
    <row r="732" spans="1:11" outlineLevel="1">
      <c r="A732" s="543"/>
      <c r="B732" s="665"/>
      <c r="C732" s="543"/>
      <c r="D732" s="543"/>
      <c r="E732" s="543"/>
      <c r="F732" s="549" t="s">
        <v>1196</v>
      </c>
      <c r="G732" s="549"/>
      <c r="H732" s="780"/>
      <c r="I732" s="3453"/>
      <c r="J732" s="3454"/>
    </row>
    <row r="733" spans="1:11" outlineLevel="1">
      <c r="A733" s="550"/>
      <c r="B733" s="666"/>
      <c r="C733" s="550"/>
      <c r="D733" s="550"/>
      <c r="E733" s="550"/>
      <c r="F733" s="800"/>
      <c r="G733" s="800"/>
      <c r="H733" s="781"/>
      <c r="I733" s="3455"/>
      <c r="J733" s="3455"/>
    </row>
    <row r="734" spans="1:11" outlineLevel="1">
      <c r="A734" s="552"/>
      <c r="B734" s="667"/>
      <c r="C734" s="554"/>
      <c r="D734" s="554"/>
      <c r="E734" s="554"/>
      <c r="F734" s="554"/>
      <c r="G734" s="555"/>
      <c r="H734" s="754"/>
      <c r="I734" s="556"/>
    </row>
    <row r="735" spans="1:11" outlineLevel="1">
      <c r="A735" s="557"/>
      <c r="F735" s="558"/>
      <c r="G735" s="559"/>
      <c r="H735" s="765"/>
    </row>
    <row r="736" spans="1:11" ht="15.75" customHeight="1" outlineLevel="1">
      <c r="C736" s="646" t="e">
        <f>C9</f>
        <v>#REF!</v>
      </c>
      <c r="D736" s="647" t="s">
        <v>1200</v>
      </c>
      <c r="E736" s="646" t="e">
        <f>E9</f>
        <v>#REF!</v>
      </c>
      <c r="F736" s="646" t="e">
        <f>F9</f>
        <v>#REF!</v>
      </c>
      <c r="G736" s="621" t="s">
        <v>511</v>
      </c>
      <c r="H736" s="782"/>
    </row>
    <row r="737" spans="1:11" outlineLevel="1">
      <c r="A737" s="598" t="s">
        <v>1198</v>
      </c>
      <c r="B737" s="672" t="s">
        <v>1199</v>
      </c>
      <c r="C737" s="598" t="s">
        <v>1201</v>
      </c>
      <c r="D737" s="648"/>
      <c r="E737" s="598" t="s">
        <v>1202</v>
      </c>
      <c r="F737" s="598" t="s">
        <v>1202</v>
      </c>
      <c r="G737" s="613" t="s">
        <v>990</v>
      </c>
      <c r="H737" s="783" t="s">
        <v>376</v>
      </c>
      <c r="I737" s="600" t="s">
        <v>540</v>
      </c>
    </row>
    <row r="738" spans="1:11" outlineLevel="1">
      <c r="A738" s="625">
        <v>641</v>
      </c>
      <c r="B738" s="703" t="e">
        <f>VLOOKUP(A738,#REF!,2,0)</f>
        <v>#REF!</v>
      </c>
      <c r="C738" s="815" t="e">
        <f>VLOOKUP(K738,DULIEU,3,0)</f>
        <v>#NAME?</v>
      </c>
      <c r="D738" s="790" t="e">
        <f t="shared" ref="D738" si="139">VLOOKUP(K738,DULIEU,5,0)-VLOOKUP(K738,DULIEU,4,0)</f>
        <v>#NAME?</v>
      </c>
      <c r="E738" s="790" t="e">
        <f t="shared" ref="E738" si="140">C738+D738</f>
        <v>#NAME?</v>
      </c>
      <c r="F738" s="814" t="e">
        <f t="shared" ref="F738" si="141">VLOOKUP(K738,DULIEU,10,0)</f>
        <v>#NAME?</v>
      </c>
      <c r="G738" s="571" t="e">
        <f t="shared" ref="G738:G739" si="142">IF(E738-F738=0,"-",E738-F738)</f>
        <v>#NAME?</v>
      </c>
      <c r="H738" s="778" t="e">
        <f>IF(OR(G738="-",F738=0),"-",G738/F738)</f>
        <v>#NAME?</v>
      </c>
      <c r="K738" s="657">
        <v>24</v>
      </c>
    </row>
    <row r="739" spans="1:11" ht="16.5" outlineLevel="1" thickBot="1">
      <c r="A739" s="608"/>
      <c r="B739" s="677" t="s">
        <v>167</v>
      </c>
      <c r="C739" s="888" t="e">
        <f>SUBTOTAL(9,C738)</f>
        <v>#NAME?</v>
      </c>
      <c r="D739" s="890" t="e">
        <f t="shared" ref="D739" si="143">SUBTOTAL(9,D738)</f>
        <v>#NAME?</v>
      </c>
      <c r="E739" s="890" t="e">
        <f t="shared" ref="E739" si="144">SUBTOTAL(9,E738)</f>
        <v>#NAME?</v>
      </c>
      <c r="F739" s="891" t="e">
        <f t="shared" ref="F739" si="145">SUBTOTAL(9,F738)</f>
        <v>#NAME?</v>
      </c>
      <c r="G739" s="662" t="e">
        <f t="shared" si="142"/>
        <v>#NAME?</v>
      </c>
      <c r="H739" s="760" t="e">
        <f>IF(OR(G739="-",F739=0),"-",G739/F739)</f>
        <v>#NAME?</v>
      </c>
      <c r="I739" s="635"/>
    </row>
    <row r="740" spans="1:11" ht="16.5" outlineLevel="1" thickTop="1">
      <c r="A740" s="584"/>
      <c r="B740" s="669"/>
      <c r="C740" s="575" t="s">
        <v>1312</v>
      </c>
      <c r="D740" s="585" t="s">
        <v>1211</v>
      </c>
      <c r="E740" s="585" t="s">
        <v>1212</v>
      </c>
      <c r="F740" s="586" t="s">
        <v>1213</v>
      </c>
      <c r="G740" s="579" t="s">
        <v>1209</v>
      </c>
      <c r="H740" s="749"/>
    </row>
    <row r="741" spans="1:11" outlineLevel="1">
      <c r="A741" s="584"/>
      <c r="B741" s="670"/>
      <c r="C741" s="575"/>
      <c r="D741" s="581"/>
      <c r="E741" s="581"/>
      <c r="F741" s="581"/>
      <c r="G741" s="579"/>
      <c r="H741" s="749"/>
    </row>
    <row r="742" spans="1:11" outlineLevel="1"/>
    <row r="744" spans="1:11">
      <c r="A744" s="539" t="s">
        <v>1300</v>
      </c>
    </row>
    <row r="745" spans="1:11" outlineLevel="1">
      <c r="A745" s="542" t="str">
        <f>A2</f>
        <v>CÔNG TY TNHH KIỂM TOÁN ASC</v>
      </c>
      <c r="B745" s="665"/>
      <c r="C745" s="544"/>
      <c r="D745" s="545"/>
      <c r="E745" s="546"/>
      <c r="F745" s="543"/>
      <c r="G745" s="547"/>
      <c r="H745" s="751" t="s">
        <v>1301</v>
      </c>
      <c r="I745" s="547" t="s">
        <v>1188</v>
      </c>
    </row>
    <row r="746" spans="1:11" outlineLevel="1">
      <c r="A746" s="542" t="e">
        <f t="shared" ref="A746:A747" si="146">A3</f>
        <v>#REF!</v>
      </c>
      <c r="B746" s="665"/>
      <c r="C746" s="543"/>
      <c r="D746" s="543"/>
      <c r="E746" s="543"/>
      <c r="F746" s="543"/>
      <c r="G746" s="609"/>
      <c r="H746" s="779" t="s">
        <v>1189</v>
      </c>
      <c r="I746" s="3457" t="s">
        <v>1190</v>
      </c>
      <c r="J746" s="3458"/>
    </row>
    <row r="747" spans="1:11" outlineLevel="1">
      <c r="A747" s="542" t="e">
        <f t="shared" si="146"/>
        <v>#REF!</v>
      </c>
      <c r="B747" s="665"/>
      <c r="C747" s="543"/>
      <c r="D747" s="543"/>
      <c r="E747" s="543"/>
      <c r="F747" s="549" t="s">
        <v>1192</v>
      </c>
      <c r="G747" s="549"/>
      <c r="H747" s="780"/>
      <c r="I747" s="3453"/>
      <c r="J747" s="3454"/>
    </row>
    <row r="748" spans="1:11" ht="20.25" customHeight="1" outlineLevel="1">
      <c r="A748" s="542" t="s">
        <v>1302</v>
      </c>
      <c r="B748" s="665"/>
      <c r="C748" s="543"/>
      <c r="D748" s="543"/>
      <c r="E748" s="543"/>
      <c r="F748" s="549" t="s">
        <v>1194</v>
      </c>
      <c r="G748" s="549"/>
      <c r="H748" s="780"/>
      <c r="I748" s="3453"/>
      <c r="J748" s="3454"/>
    </row>
    <row r="749" spans="1:11" ht="18" customHeight="1" outlineLevel="1">
      <c r="A749" s="543"/>
      <c r="B749" s="3456" t="s">
        <v>1303</v>
      </c>
      <c r="C749" s="3456"/>
      <c r="D749" s="3456"/>
      <c r="E749" s="543"/>
      <c r="F749" s="549" t="s">
        <v>1196</v>
      </c>
      <c r="G749" s="549"/>
      <c r="H749" s="780"/>
      <c r="I749" s="3453"/>
      <c r="J749" s="3454"/>
    </row>
    <row r="750" spans="1:11" outlineLevel="1">
      <c r="A750" s="550"/>
      <c r="B750" s="666"/>
      <c r="C750" s="550"/>
      <c r="D750" s="550"/>
      <c r="E750" s="550"/>
      <c r="F750" s="892"/>
      <c r="G750" s="892"/>
      <c r="H750" s="781"/>
      <c r="I750" s="3455"/>
      <c r="J750" s="3455"/>
    </row>
    <row r="751" spans="1:11" outlineLevel="1">
      <c r="A751" s="552"/>
      <c r="B751" s="667"/>
      <c r="C751" s="554"/>
      <c r="D751" s="554"/>
      <c r="E751" s="554"/>
      <c r="F751" s="554"/>
      <c r="G751" s="555"/>
      <c r="H751" s="754"/>
      <c r="I751" s="556"/>
    </row>
    <row r="752" spans="1:11" outlineLevel="1">
      <c r="A752" s="557"/>
      <c r="F752" s="558"/>
      <c r="G752" s="559"/>
      <c r="H752" s="765"/>
    </row>
    <row r="753" spans="1:11" ht="15.75" customHeight="1" outlineLevel="1">
      <c r="C753" s="646" t="e">
        <f>C9</f>
        <v>#REF!</v>
      </c>
      <c r="D753" s="647" t="s">
        <v>1200</v>
      </c>
      <c r="E753" s="646" t="e">
        <f>E9</f>
        <v>#REF!</v>
      </c>
      <c r="F753" s="646" t="e">
        <f>F9</f>
        <v>#REF!</v>
      </c>
      <c r="G753" s="621" t="s">
        <v>511</v>
      </c>
      <c r="H753" s="782"/>
    </row>
    <row r="754" spans="1:11" outlineLevel="1">
      <c r="A754" s="598" t="s">
        <v>1198</v>
      </c>
      <c r="B754" s="672" t="s">
        <v>1199</v>
      </c>
      <c r="C754" s="598" t="s">
        <v>1201</v>
      </c>
      <c r="D754" s="648"/>
      <c r="E754" s="598" t="s">
        <v>1202</v>
      </c>
      <c r="F754" s="598" t="s">
        <v>1202</v>
      </c>
      <c r="G754" s="613" t="s">
        <v>990</v>
      </c>
      <c r="H754" s="783" t="s">
        <v>376</v>
      </c>
      <c r="I754" s="600" t="s">
        <v>540</v>
      </c>
    </row>
    <row r="755" spans="1:11" outlineLevel="1">
      <c r="A755" s="625">
        <v>642</v>
      </c>
      <c r="B755" s="703" t="e">
        <f>VLOOKUP(A755,#REF!,2,0)</f>
        <v>#REF!</v>
      </c>
      <c r="C755" s="815" t="e">
        <f>VLOOKUP(K755,DULIEU,3,0)</f>
        <v>#NAME?</v>
      </c>
      <c r="D755" s="790" t="e">
        <f t="shared" ref="D755" si="147">VLOOKUP(K755,DULIEU,5,0)-VLOOKUP(K755,DULIEU,4,0)</f>
        <v>#NAME?</v>
      </c>
      <c r="E755" s="790" t="e">
        <f t="shared" ref="E755" si="148">C755+D755</f>
        <v>#NAME?</v>
      </c>
      <c r="F755" s="814" t="e">
        <f t="shared" ref="F755" si="149">VLOOKUP(K755,DULIEU,10,0)</f>
        <v>#NAME?</v>
      </c>
      <c r="G755" s="571" t="e">
        <f t="shared" ref="G755:G756" si="150">IF(E755-F755=0,"-",E755-F755)</f>
        <v>#NAME?</v>
      </c>
      <c r="H755" s="778" t="e">
        <f>IF(OR(G755="-",F755=0),"-",G755/F755)</f>
        <v>#NAME?</v>
      </c>
      <c r="K755" s="685">
        <v>25</v>
      </c>
    </row>
    <row r="756" spans="1:11" ht="16.5" outlineLevel="1" thickBot="1">
      <c r="A756" s="608"/>
      <c r="B756" s="677" t="s">
        <v>167</v>
      </c>
      <c r="C756" s="888" t="e">
        <f>SUBTOTAL(9,C755)</f>
        <v>#NAME?</v>
      </c>
      <c r="D756" s="890" t="e">
        <f t="shared" ref="D756" si="151">SUBTOTAL(9,D755)</f>
        <v>#NAME?</v>
      </c>
      <c r="E756" s="890" t="e">
        <f t="shared" ref="E756" si="152">SUBTOTAL(9,E755)</f>
        <v>#NAME?</v>
      </c>
      <c r="F756" s="891" t="e">
        <f t="shared" ref="F756" si="153">SUBTOTAL(9,F755)</f>
        <v>#NAME?</v>
      </c>
      <c r="G756" s="662" t="e">
        <f t="shared" si="150"/>
        <v>#NAME?</v>
      </c>
      <c r="H756" s="760" t="e">
        <f t="shared" ref="H756" si="154">IF(OR(G756="-",F756=0),"-",G756/F756)</f>
        <v>#NAME?</v>
      </c>
      <c r="I756" s="893"/>
    </row>
    <row r="757" spans="1:11" ht="16.5" outlineLevel="1" thickTop="1">
      <c r="A757" s="584"/>
      <c r="B757" s="669"/>
      <c r="C757" s="575" t="s">
        <v>1210</v>
      </c>
      <c r="D757" s="585" t="s">
        <v>1211</v>
      </c>
      <c r="E757" s="585" t="s">
        <v>1212</v>
      </c>
      <c r="F757" s="586" t="s">
        <v>1213</v>
      </c>
      <c r="G757" s="579" t="s">
        <v>1209</v>
      </c>
      <c r="H757" s="749"/>
    </row>
    <row r="758" spans="1:11" outlineLevel="1"/>
    <row r="759" spans="1:11">
      <c r="A759" s="539" t="s">
        <v>1304</v>
      </c>
    </row>
    <row r="760" spans="1:11" outlineLevel="1">
      <c r="A760" s="542" t="str">
        <f>A2</f>
        <v>CÔNG TY TNHH KIỂM TOÁN ASC</v>
      </c>
      <c r="B760" s="665"/>
      <c r="C760" s="544"/>
      <c r="D760" s="545"/>
      <c r="E760" s="546"/>
      <c r="F760" s="543"/>
      <c r="G760" s="547"/>
      <c r="H760" s="751" t="s">
        <v>1305</v>
      </c>
      <c r="I760" s="547" t="s">
        <v>1188</v>
      </c>
    </row>
    <row r="761" spans="1:11" ht="18" customHeight="1" outlineLevel="1">
      <c r="A761" s="542" t="e">
        <f t="shared" ref="A761:A762" si="155">A3</f>
        <v>#REF!</v>
      </c>
      <c r="B761" s="665"/>
      <c r="C761" s="543"/>
      <c r="D761" s="543"/>
      <c r="E761" s="543"/>
      <c r="F761" s="543"/>
      <c r="G761" s="609"/>
      <c r="H761" s="752" t="s">
        <v>1189</v>
      </c>
      <c r="I761" s="3457" t="s">
        <v>1190</v>
      </c>
      <c r="J761" s="3458"/>
    </row>
    <row r="762" spans="1:11" outlineLevel="1">
      <c r="A762" s="542" t="e">
        <f t="shared" si="155"/>
        <v>#REF!</v>
      </c>
      <c r="B762" s="665"/>
      <c r="C762" s="543"/>
      <c r="D762" s="543"/>
      <c r="E762" s="543"/>
      <c r="F762" s="549" t="s">
        <v>1192</v>
      </c>
      <c r="G762" s="549"/>
      <c r="H762" s="780"/>
      <c r="I762" s="3453"/>
      <c r="J762" s="3454"/>
    </row>
    <row r="763" spans="1:11" outlineLevel="1">
      <c r="A763" s="542" t="s">
        <v>1306</v>
      </c>
      <c r="B763" s="665"/>
      <c r="C763" s="543"/>
      <c r="D763" s="543"/>
      <c r="E763" s="543"/>
      <c r="F763" s="549" t="s">
        <v>1194</v>
      </c>
      <c r="G763" s="549"/>
      <c r="H763" s="780"/>
      <c r="I763" s="3453"/>
      <c r="J763" s="3454"/>
    </row>
    <row r="764" spans="1:11" ht="18" customHeight="1" outlineLevel="1">
      <c r="A764" s="543"/>
      <c r="B764" s="3456" t="s">
        <v>1307</v>
      </c>
      <c r="C764" s="3456"/>
      <c r="D764" s="3456"/>
      <c r="E764" s="543"/>
      <c r="F764" s="549" t="s">
        <v>1196</v>
      </c>
      <c r="G764" s="549"/>
      <c r="H764" s="780"/>
      <c r="I764" s="3453"/>
      <c r="J764" s="3454"/>
    </row>
    <row r="765" spans="1:11" outlineLevel="1">
      <c r="A765" s="550"/>
      <c r="B765" s="666"/>
      <c r="C765" s="550"/>
      <c r="D765" s="550"/>
      <c r="E765" s="550"/>
      <c r="F765" s="800"/>
      <c r="G765" s="800"/>
      <c r="H765" s="781"/>
      <c r="I765" s="3455"/>
      <c r="J765" s="3455"/>
    </row>
    <row r="766" spans="1:11" outlineLevel="1">
      <c r="A766" s="552"/>
      <c r="B766" s="667"/>
      <c r="C766" s="554"/>
      <c r="D766" s="554"/>
      <c r="E766" s="554"/>
      <c r="F766" s="554"/>
      <c r="G766" s="555"/>
      <c r="H766" s="754"/>
      <c r="I766" s="556"/>
    </row>
    <row r="767" spans="1:11" outlineLevel="1">
      <c r="A767" s="557"/>
      <c r="F767" s="558"/>
      <c r="G767" s="559"/>
      <c r="H767" s="765"/>
    </row>
    <row r="768" spans="1:11" ht="15.75" customHeight="1" outlineLevel="1">
      <c r="C768" s="646" t="e">
        <f>C9</f>
        <v>#REF!</v>
      </c>
      <c r="D768" s="647" t="s">
        <v>1200</v>
      </c>
      <c r="E768" s="646" t="e">
        <f>E9</f>
        <v>#REF!</v>
      </c>
      <c r="F768" s="646" t="e">
        <f>F9</f>
        <v>#REF!</v>
      </c>
      <c r="G768" s="621" t="s">
        <v>511</v>
      </c>
      <c r="H768" s="782"/>
    </row>
    <row r="769" spans="1:11" outlineLevel="1">
      <c r="A769" s="598" t="s">
        <v>1198</v>
      </c>
      <c r="B769" s="672" t="s">
        <v>1199</v>
      </c>
      <c r="C769" s="598" t="s">
        <v>1201</v>
      </c>
      <c r="D769" s="648"/>
      <c r="E769" s="598" t="s">
        <v>1202</v>
      </c>
      <c r="F769" s="598" t="s">
        <v>1202</v>
      </c>
      <c r="G769" s="613" t="s">
        <v>990</v>
      </c>
      <c r="H769" s="783" t="s">
        <v>376</v>
      </c>
      <c r="I769" s="600" t="s">
        <v>540</v>
      </c>
    </row>
    <row r="770" spans="1:11" outlineLevel="1">
      <c r="A770" s="625">
        <v>515</v>
      </c>
      <c r="B770" s="703" t="e">
        <f>VLOOKUP(A770,#REF!,2,0)</f>
        <v>#REF!</v>
      </c>
      <c r="C770" s="815" t="e">
        <f>VLOOKUP(K770,DULIEU,3,0)</f>
        <v>#NAME?</v>
      </c>
      <c r="D770" s="790" t="e">
        <f t="shared" ref="D770" si="156">VLOOKUP(K770,DULIEU,5,0)-VLOOKUP(K770,DULIEU,4,0)</f>
        <v>#NAME?</v>
      </c>
      <c r="E770" s="790" t="e">
        <f t="shared" ref="E770" si="157">C770+D770</f>
        <v>#NAME?</v>
      </c>
      <c r="F770" s="814" t="e">
        <f t="shared" ref="F770" si="158">VLOOKUP(K770,DULIEU,10,0)</f>
        <v>#NAME?</v>
      </c>
      <c r="G770" s="571" t="e">
        <f>IF(E770-F770=0,"-",E770-F770)</f>
        <v>#NAME?</v>
      </c>
      <c r="H770" s="778" t="e">
        <f>IF(OR(G770="-",F770=0),"-",G770/F770)</f>
        <v>#NAME?</v>
      </c>
      <c r="K770" s="802">
        <v>21</v>
      </c>
    </row>
    <row r="771" spans="1:11" outlineLevel="1">
      <c r="A771" s="625">
        <v>635</v>
      </c>
      <c r="B771" s="703" t="e">
        <f>VLOOKUP(A771,#REF!,2,0)</f>
        <v>#REF!</v>
      </c>
      <c r="C771" s="815" t="e">
        <f>VLOOKUP(K771,DULIEU,3,0)</f>
        <v>#NAME?</v>
      </c>
      <c r="D771" s="790" t="e">
        <f t="shared" ref="D771" si="159">VLOOKUP(K771,DULIEU,5,0)-VLOOKUP(K771,DULIEU,4,0)</f>
        <v>#NAME?</v>
      </c>
      <c r="E771" s="790" t="e">
        <f t="shared" ref="E771" si="160">C771+D771</f>
        <v>#NAME?</v>
      </c>
      <c r="F771" s="817" t="e">
        <f t="shared" ref="F771" si="161">VLOOKUP(K771,DULIEU,10,0)</f>
        <v>#NAME?</v>
      </c>
      <c r="G771" s="571" t="e">
        <f>IF(E771-F771=0,"-",E771-F771)</f>
        <v>#NAME?</v>
      </c>
      <c r="H771" s="778" t="e">
        <f>IF(OR(G771="-",F771=0),"-",G771/F771)</f>
        <v>#NAME?</v>
      </c>
      <c r="K771" s="802">
        <v>22</v>
      </c>
    </row>
    <row r="772" spans="1:11" s="661" customFormat="1" ht="16.5" outlineLevel="1" thickBot="1">
      <c r="A772" s="608"/>
      <c r="B772" s="677" t="s">
        <v>167</v>
      </c>
      <c r="C772" s="888" t="e">
        <f>SUBTOTAL(9,C770:C771)</f>
        <v>#NAME?</v>
      </c>
      <c r="D772" s="888" t="e">
        <f t="shared" ref="D772:F772" si="162">SUBTOTAL(9,D770:D771)</f>
        <v>#NAME?</v>
      </c>
      <c r="E772" s="888" t="e">
        <f t="shared" si="162"/>
        <v>#NAME?</v>
      </c>
      <c r="F772" s="888" t="e">
        <f t="shared" si="162"/>
        <v>#NAME?</v>
      </c>
      <c r="G772" s="829" t="e">
        <f t="shared" ref="G772" si="163">IF(E772-F772=0,"-",E772-F772)</f>
        <v>#NAME?</v>
      </c>
      <c r="H772" s="760" t="e">
        <f t="shared" ref="H772" si="164">IF(OR(G772="-",F772=0),"-",G772/F772)</f>
        <v>#NAME?</v>
      </c>
      <c r="I772" s="893"/>
      <c r="K772" s="802"/>
    </row>
    <row r="773" spans="1:11" ht="16.5" outlineLevel="1" thickTop="1">
      <c r="A773" s="584"/>
      <c r="B773" s="669"/>
      <c r="C773" s="575" t="s">
        <v>1312</v>
      </c>
      <c r="D773" s="585" t="s">
        <v>1211</v>
      </c>
      <c r="E773" s="585" t="s">
        <v>1212</v>
      </c>
      <c r="F773" s="586" t="s">
        <v>1213</v>
      </c>
      <c r="G773" s="579" t="s">
        <v>1209</v>
      </c>
      <c r="H773" s="749"/>
    </row>
    <row r="774" spans="1:11" outlineLevel="1">
      <c r="A774" s="584"/>
      <c r="B774" s="670"/>
      <c r="C774" s="575"/>
      <c r="D774" s="581"/>
      <c r="E774" s="581"/>
      <c r="F774" s="581"/>
      <c r="G774" s="579"/>
      <c r="H774" s="749"/>
    </row>
    <row r="775" spans="1:11" s="661" customFormat="1" outlineLevel="1">
      <c r="A775" s="584"/>
      <c r="B775" s="670"/>
      <c r="C775" s="575"/>
      <c r="D775" s="581"/>
      <c r="E775" s="581"/>
      <c r="F775" s="581"/>
      <c r="G775" s="579"/>
      <c r="H775" s="749"/>
      <c r="K775" s="802"/>
    </row>
    <row r="776" spans="1:11" s="661" customFormat="1" outlineLevel="1">
      <c r="A776" s="584"/>
      <c r="B776" s="670"/>
      <c r="C776" s="575"/>
      <c r="D776" s="581"/>
      <c r="E776" s="581"/>
      <c r="F776" s="581"/>
      <c r="G776" s="579"/>
      <c r="H776" s="749"/>
      <c r="K776" s="802"/>
    </row>
    <row r="777" spans="1:11" s="661" customFormat="1" outlineLevel="1">
      <c r="A777" s="584"/>
      <c r="B777" s="670"/>
      <c r="C777" s="575"/>
      <c r="D777" s="581"/>
      <c r="E777" s="581"/>
      <c r="F777" s="581"/>
      <c r="G777" s="579"/>
      <c r="H777" s="749"/>
      <c r="K777" s="802"/>
    </row>
    <row r="778" spans="1:11" outlineLevel="1"/>
    <row r="779" spans="1:11">
      <c r="A779" s="539" t="s">
        <v>1308</v>
      </c>
    </row>
    <row r="780" spans="1:11" outlineLevel="1">
      <c r="A780" s="542" t="str">
        <f>A2</f>
        <v>CÔNG TY TNHH KIỂM TOÁN ASC</v>
      </c>
      <c r="B780" s="665"/>
      <c r="C780" s="544"/>
      <c r="D780" s="545"/>
      <c r="E780" s="546"/>
      <c r="F780" s="543"/>
      <c r="G780" s="547"/>
      <c r="H780" s="751" t="s">
        <v>1309</v>
      </c>
      <c r="I780" s="547"/>
    </row>
    <row r="781" spans="1:11" outlineLevel="1">
      <c r="A781" s="542" t="e">
        <f t="shared" ref="A781:A782" si="165">A3</f>
        <v>#REF!</v>
      </c>
      <c r="B781" s="665"/>
      <c r="C781" s="543"/>
      <c r="D781" s="543"/>
      <c r="E781" s="543"/>
      <c r="F781" s="543"/>
      <c r="G781" s="609"/>
      <c r="H781" s="779" t="s">
        <v>1189</v>
      </c>
      <c r="I781" s="3457" t="s">
        <v>1190</v>
      </c>
      <c r="J781" s="3458"/>
    </row>
    <row r="782" spans="1:11" outlineLevel="1">
      <c r="A782" s="542" t="e">
        <f t="shared" si="165"/>
        <v>#REF!</v>
      </c>
      <c r="B782" s="665"/>
      <c r="C782" s="543"/>
      <c r="D782" s="543"/>
      <c r="E782" s="543"/>
      <c r="F782" s="549" t="s">
        <v>1192</v>
      </c>
      <c r="G782" s="549"/>
      <c r="H782" s="780"/>
      <c r="I782" s="3453"/>
      <c r="J782" s="3454"/>
    </row>
    <row r="783" spans="1:11" outlineLevel="1">
      <c r="A783" s="542" t="s">
        <v>1310</v>
      </c>
      <c r="B783" s="665"/>
      <c r="C783" s="543"/>
      <c r="D783" s="543"/>
      <c r="E783" s="543"/>
      <c r="F783" s="549" t="s">
        <v>1194</v>
      </c>
      <c r="G783" s="549"/>
      <c r="H783" s="780"/>
      <c r="I783" s="3453"/>
      <c r="J783" s="3454"/>
    </row>
    <row r="784" spans="1:11" outlineLevel="1">
      <c r="A784" s="543"/>
      <c r="B784" s="3456" t="s">
        <v>1311</v>
      </c>
      <c r="C784" s="3456"/>
      <c r="D784" s="3456"/>
      <c r="E784" s="543"/>
      <c r="F784" s="549" t="s">
        <v>1196</v>
      </c>
      <c r="G784" s="549"/>
      <c r="H784" s="780"/>
      <c r="I784" s="3453"/>
      <c r="J784" s="3454"/>
    </row>
    <row r="785" spans="1:11" outlineLevel="1">
      <c r="A785" s="550"/>
      <c r="B785" s="666"/>
      <c r="C785" s="550"/>
      <c r="D785" s="550"/>
      <c r="E785" s="550"/>
      <c r="F785" s="842"/>
      <c r="G785" s="842"/>
      <c r="H785" s="781"/>
      <c r="I785" s="3455"/>
      <c r="J785" s="3455"/>
    </row>
    <row r="786" spans="1:11" outlineLevel="1">
      <c r="A786" s="552"/>
      <c r="B786" s="667"/>
      <c r="C786" s="554"/>
      <c r="D786" s="554"/>
      <c r="E786" s="554"/>
      <c r="F786" s="554"/>
      <c r="G786" s="555"/>
      <c r="H786" s="754"/>
      <c r="I786" s="556"/>
    </row>
    <row r="787" spans="1:11" outlineLevel="1">
      <c r="A787" s="557"/>
      <c r="F787" s="558"/>
      <c r="G787" s="559"/>
      <c r="H787" s="765"/>
    </row>
    <row r="788" spans="1:11" ht="15.75" customHeight="1" outlineLevel="1">
      <c r="C788" s="646" t="e">
        <f>C9</f>
        <v>#REF!</v>
      </c>
      <c r="D788" s="647" t="s">
        <v>1200</v>
      </c>
      <c r="E788" s="646" t="e">
        <f>E9</f>
        <v>#REF!</v>
      </c>
      <c r="F788" s="646" t="e">
        <f>F9</f>
        <v>#REF!</v>
      </c>
      <c r="G788" s="621" t="s">
        <v>511</v>
      </c>
      <c r="H788" s="782"/>
    </row>
    <row r="789" spans="1:11" outlineLevel="1">
      <c r="A789" s="598" t="s">
        <v>1198</v>
      </c>
      <c r="B789" s="672" t="s">
        <v>1199</v>
      </c>
      <c r="C789" s="598" t="s">
        <v>1201</v>
      </c>
      <c r="D789" s="648"/>
      <c r="E789" s="598" t="s">
        <v>1202</v>
      </c>
      <c r="F789" s="598" t="s">
        <v>1202</v>
      </c>
      <c r="G789" s="613" t="s">
        <v>990</v>
      </c>
      <c r="H789" s="783" t="s">
        <v>376</v>
      </c>
      <c r="I789" s="600" t="s">
        <v>540</v>
      </c>
    </row>
    <row r="790" spans="1:11" outlineLevel="1">
      <c r="A790" s="596"/>
      <c r="B790" s="680"/>
      <c r="C790" s="894"/>
      <c r="D790" s="658"/>
      <c r="E790" s="596"/>
      <c r="F790" s="896"/>
      <c r="G790" s="650"/>
      <c r="H790" s="787"/>
      <c r="I790" s="640"/>
    </row>
    <row r="791" spans="1:11" outlineLevel="1">
      <c r="A791" s="625">
        <v>711</v>
      </c>
      <c r="B791" s="703" t="e">
        <f>VLOOKUP(A791,#REF!,2,0)</f>
        <v>#REF!</v>
      </c>
      <c r="C791" s="815" t="e">
        <f>VLOOKUP(K791,DULIEU,3,0)</f>
        <v>#NAME?</v>
      </c>
      <c r="D791" s="790" t="e">
        <f t="shared" ref="D791" si="166">VLOOKUP(K791,DULIEU,5,0)-VLOOKUP(K791,DULIEU,4,0)</f>
        <v>#NAME?</v>
      </c>
      <c r="E791" s="790" t="e">
        <f t="shared" ref="E791" si="167">C791+D791</f>
        <v>#NAME?</v>
      </c>
      <c r="F791" s="817" t="e">
        <f t="shared" ref="F791" si="168">VLOOKUP(K791,DULIEU,10,0)</f>
        <v>#NAME?</v>
      </c>
      <c r="G791" s="571" t="e">
        <f>IF(E791-F791=0,"-",E791-F791)</f>
        <v>#NAME?</v>
      </c>
      <c r="H791" s="778" t="e">
        <f>IF(OR(G791="-",F791=0),"-",G791/F791)</f>
        <v>#NAME?</v>
      </c>
      <c r="K791" s="802">
        <v>31</v>
      </c>
    </row>
    <row r="792" spans="1:11" outlineLevel="1">
      <c r="A792" s="625"/>
      <c r="B792" s="703"/>
      <c r="C792" s="861"/>
      <c r="D792" s="607"/>
      <c r="E792" s="607"/>
      <c r="F792" s="862"/>
      <c r="G792" s="579"/>
      <c r="H792" s="749"/>
    </row>
    <row r="793" spans="1:11" outlineLevel="1">
      <c r="A793" s="625">
        <v>811</v>
      </c>
      <c r="B793" s="703" t="e">
        <f>VLOOKUP(A793,#REF!,2,0)</f>
        <v>#REF!</v>
      </c>
      <c r="C793" s="895" t="e">
        <f>VLOOKUP(K793,DULIEU,3,0)</f>
        <v>#NAME?</v>
      </c>
      <c r="D793" s="790" t="e">
        <f t="shared" ref="D793" si="169">VLOOKUP(K793,DULIEU,5,0)-VLOOKUP(K793,DULIEU,4,0)</f>
        <v>#NAME?</v>
      </c>
      <c r="E793" s="790" t="e">
        <f t="shared" ref="E793" si="170">C793+D793</f>
        <v>#NAME?</v>
      </c>
      <c r="F793" s="897" t="e">
        <f t="shared" ref="F793" si="171">VLOOKUP(K793,DULIEU,10,0)</f>
        <v>#NAME?</v>
      </c>
      <c r="G793" s="571" t="e">
        <f>IF(E793-F793=0,"-",E793-F793)</f>
        <v>#NAME?</v>
      </c>
      <c r="H793" s="778" t="e">
        <f>IF(OR(G793="-",F793=0),"-",G793/F793)</f>
        <v>#NAME?</v>
      </c>
      <c r="K793" s="802">
        <v>32</v>
      </c>
    </row>
    <row r="794" spans="1:11" s="661" customFormat="1" ht="16.5" outlineLevel="1" thickBot="1">
      <c r="A794" s="608"/>
      <c r="B794" s="677" t="s">
        <v>167</v>
      </c>
      <c r="C794" s="888" t="e">
        <f>SUBTOTAL(9,C790:C793)</f>
        <v>#NAME?</v>
      </c>
      <c r="D794" s="888" t="e">
        <f t="shared" ref="D794:F794" si="172">SUBTOTAL(9,D790:D793)</f>
        <v>#NAME?</v>
      </c>
      <c r="E794" s="898" t="e">
        <f t="shared" si="172"/>
        <v>#NAME?</v>
      </c>
      <c r="F794" s="888" t="e">
        <f t="shared" si="172"/>
        <v>#NAME?</v>
      </c>
      <c r="G794" s="829" t="e">
        <f t="shared" ref="G794" si="173">IF(E794-F794=0,"-",E794-F794)</f>
        <v>#NAME?</v>
      </c>
      <c r="H794" s="760" t="e">
        <f t="shared" ref="H794" si="174">IF(OR(G794="-",F794=0),"-",G794/F794)</f>
        <v>#NAME?</v>
      </c>
      <c r="I794" s="893"/>
      <c r="K794" s="802"/>
    </row>
    <row r="795" spans="1:11" ht="16.5" outlineLevel="1" thickTop="1">
      <c r="A795" s="584"/>
      <c r="B795" s="669"/>
      <c r="C795" s="575" t="s">
        <v>1210</v>
      </c>
      <c r="D795" s="585" t="s">
        <v>1211</v>
      </c>
      <c r="E795" s="585" t="s">
        <v>1212</v>
      </c>
      <c r="F795" s="586" t="s">
        <v>1213</v>
      </c>
      <c r="G795" s="579" t="s">
        <v>1209</v>
      </c>
      <c r="H795" s="749"/>
    </row>
    <row r="796" spans="1:11" outlineLevel="1">
      <c r="A796" s="584"/>
      <c r="B796" s="670"/>
      <c r="C796" s="575"/>
      <c r="D796" s="581"/>
      <c r="E796" s="581"/>
      <c r="F796" s="581"/>
      <c r="G796" s="579"/>
      <c r="H796" s="749"/>
    </row>
  </sheetData>
  <autoFilter ref="A37:L61"/>
  <mergeCells count="130">
    <mergeCell ref="B435:D435"/>
    <mergeCell ref="I432:J432"/>
    <mergeCell ref="I433:J433"/>
    <mergeCell ref="I434:J434"/>
    <mergeCell ref="I435:J435"/>
    <mergeCell ref="I454:J454"/>
    <mergeCell ref="B453:D453"/>
    <mergeCell ref="I436:J436"/>
    <mergeCell ref="I450:J450"/>
    <mergeCell ref="I451:J451"/>
    <mergeCell ref="I452:J452"/>
    <mergeCell ref="I453:J453"/>
    <mergeCell ref="B255:D255"/>
    <mergeCell ref="I224:J224"/>
    <mergeCell ref="B223:D223"/>
    <mergeCell ref="I252:J252"/>
    <mergeCell ref="I253:J253"/>
    <mergeCell ref="I254:J254"/>
    <mergeCell ref="B364:D364"/>
    <mergeCell ref="I361:J361"/>
    <mergeCell ref="I362:J362"/>
    <mergeCell ref="I363:J363"/>
    <mergeCell ref="I364:J364"/>
    <mergeCell ref="I255:J255"/>
    <mergeCell ref="I256:J256"/>
    <mergeCell ref="B6:D6"/>
    <mergeCell ref="I154:J154"/>
    <mergeCell ref="I155:J155"/>
    <mergeCell ref="I156:J156"/>
    <mergeCell ref="I157:J157"/>
    <mergeCell ref="A3:D3"/>
    <mergeCell ref="B33:D33"/>
    <mergeCell ref="I3:J3"/>
    <mergeCell ref="I4:J4"/>
    <mergeCell ref="I5:J5"/>
    <mergeCell ref="I6:J6"/>
    <mergeCell ref="I7:J7"/>
    <mergeCell ref="I10:J10"/>
    <mergeCell ref="I11:J11"/>
    <mergeCell ref="I12:J12"/>
    <mergeCell ref="I13:J13"/>
    <mergeCell ref="I14:J14"/>
    <mergeCell ref="A157:E157"/>
    <mergeCell ref="B91:D91"/>
    <mergeCell ref="I88:J88"/>
    <mergeCell ref="I89:J89"/>
    <mergeCell ref="I90:J90"/>
    <mergeCell ref="I91:J91"/>
    <mergeCell ref="I15:J15"/>
    <mergeCell ref="I16:J16"/>
    <mergeCell ref="I17:J17"/>
    <mergeCell ref="I18:J18"/>
    <mergeCell ref="I277:J277"/>
    <mergeCell ref="I278:J278"/>
    <mergeCell ref="I279:J279"/>
    <mergeCell ref="I280:J280"/>
    <mergeCell ref="I281:J281"/>
    <mergeCell ref="I19:J19"/>
    <mergeCell ref="I20:J20"/>
    <mergeCell ref="I34:J34"/>
    <mergeCell ref="I30:J30"/>
    <mergeCell ref="I31:J31"/>
    <mergeCell ref="I32:J32"/>
    <mergeCell ref="I33:J33"/>
    <mergeCell ref="I186:J186"/>
    <mergeCell ref="I187:J187"/>
    <mergeCell ref="I188:J188"/>
    <mergeCell ref="I189:J189"/>
    <mergeCell ref="I190:J190"/>
    <mergeCell ref="I220:J220"/>
    <mergeCell ref="I221:J221"/>
    <mergeCell ref="I222:J222"/>
    <mergeCell ref="I223:J223"/>
    <mergeCell ref="I491:J491"/>
    <mergeCell ref="I492:J492"/>
    <mergeCell ref="I493:J493"/>
    <mergeCell ref="I494:J494"/>
    <mergeCell ref="I495:J495"/>
    <mergeCell ref="B338:D338"/>
    <mergeCell ref="I335:J335"/>
    <mergeCell ref="I336:J336"/>
    <mergeCell ref="I337:J337"/>
    <mergeCell ref="I338:J338"/>
    <mergeCell ref="I339:J339"/>
    <mergeCell ref="I365:J365"/>
    <mergeCell ref="B388:D388"/>
    <mergeCell ref="I385:J385"/>
    <mergeCell ref="I386:J386"/>
    <mergeCell ref="I387:J387"/>
    <mergeCell ref="I388:J388"/>
    <mergeCell ref="I389:J389"/>
    <mergeCell ref="B418:D418"/>
    <mergeCell ref="I415:J415"/>
    <mergeCell ref="I416:J416"/>
    <mergeCell ref="I417:J417"/>
    <mergeCell ref="I418:J418"/>
    <mergeCell ref="I419:J419"/>
    <mergeCell ref="I713:J713"/>
    <mergeCell ref="I714:J714"/>
    <mergeCell ref="I715:J715"/>
    <mergeCell ref="I716:J716"/>
    <mergeCell ref="I717:J717"/>
    <mergeCell ref="I657:J657"/>
    <mergeCell ref="I658:J658"/>
    <mergeCell ref="I659:J659"/>
    <mergeCell ref="I660:J660"/>
    <mergeCell ref="I661:J661"/>
    <mergeCell ref="I746:J746"/>
    <mergeCell ref="I747:J747"/>
    <mergeCell ref="I748:J748"/>
    <mergeCell ref="I749:J749"/>
    <mergeCell ref="I750:J750"/>
    <mergeCell ref="I729:J729"/>
    <mergeCell ref="I730:J730"/>
    <mergeCell ref="I731:J731"/>
    <mergeCell ref="I732:J732"/>
    <mergeCell ref="I733:J733"/>
    <mergeCell ref="I784:J784"/>
    <mergeCell ref="I785:J785"/>
    <mergeCell ref="B784:D784"/>
    <mergeCell ref="I765:J765"/>
    <mergeCell ref="B764:D764"/>
    <mergeCell ref="I781:J781"/>
    <mergeCell ref="I782:J782"/>
    <mergeCell ref="I783:J783"/>
    <mergeCell ref="B749:D749"/>
    <mergeCell ref="I761:J761"/>
    <mergeCell ref="I762:J762"/>
    <mergeCell ref="I763:J763"/>
    <mergeCell ref="I764:J764"/>
  </mergeCells>
  <dataValidations count="1">
    <dataValidation type="list" allowBlank="1" showInputMessage="1" showErrorMessage="1" sqref="K738 JG738 TC738 ACY738 AMU738 AWQ738 BGM738 BQI738 CAE738 CKA738 CTW738 DDS738 DNO738 DXK738 EHG738 ERC738 FAY738 FKU738 FUQ738 GEM738 GOI738 GYE738 HIA738 HRW738 IBS738 ILO738 IVK738 JFG738 JPC738 JYY738 KIU738 KSQ738 LCM738 LMI738 LWE738 MGA738 MPW738 MZS738 NJO738 NTK738 ODG738 ONC738 OWY738 PGU738 PQQ738 QAM738 QKI738 QUE738 REA738 RNW738 RXS738 SHO738 SRK738 TBG738 TLC738 TUY738 UEU738 UOQ738 UYM738 VII738 VSE738 WCA738 WLW738 WVS738 K66031 JG66031 TC66031 ACY66031 AMU66031 AWQ66031 BGM66031 BQI66031 CAE66031 CKA66031 CTW66031 DDS66031 DNO66031 DXK66031 EHG66031 ERC66031 FAY66031 FKU66031 FUQ66031 GEM66031 GOI66031 GYE66031 HIA66031 HRW66031 IBS66031 ILO66031 IVK66031 JFG66031 JPC66031 JYY66031 KIU66031 KSQ66031 LCM66031 LMI66031 LWE66031 MGA66031 MPW66031 MZS66031 NJO66031 NTK66031 ODG66031 ONC66031 OWY66031 PGU66031 PQQ66031 QAM66031 QKI66031 QUE66031 REA66031 RNW66031 RXS66031 SHO66031 SRK66031 TBG66031 TLC66031 TUY66031 UEU66031 UOQ66031 UYM66031 VII66031 VSE66031 WCA66031 WLW66031 WVS66031 K131567 JG131567 TC131567 ACY131567 AMU131567 AWQ131567 BGM131567 BQI131567 CAE131567 CKA131567 CTW131567 DDS131567 DNO131567 DXK131567 EHG131567 ERC131567 FAY131567 FKU131567 FUQ131567 GEM131567 GOI131567 GYE131567 HIA131567 HRW131567 IBS131567 ILO131567 IVK131567 JFG131567 JPC131567 JYY131567 KIU131567 KSQ131567 LCM131567 LMI131567 LWE131567 MGA131567 MPW131567 MZS131567 NJO131567 NTK131567 ODG131567 ONC131567 OWY131567 PGU131567 PQQ131567 QAM131567 QKI131567 QUE131567 REA131567 RNW131567 RXS131567 SHO131567 SRK131567 TBG131567 TLC131567 TUY131567 UEU131567 UOQ131567 UYM131567 VII131567 VSE131567 WCA131567 WLW131567 WVS131567 K197103 JG197103 TC197103 ACY197103 AMU197103 AWQ197103 BGM197103 BQI197103 CAE197103 CKA197103 CTW197103 DDS197103 DNO197103 DXK197103 EHG197103 ERC197103 FAY197103 FKU197103 FUQ197103 GEM197103 GOI197103 GYE197103 HIA197103 HRW197103 IBS197103 ILO197103 IVK197103 JFG197103 JPC197103 JYY197103 KIU197103 KSQ197103 LCM197103 LMI197103 LWE197103 MGA197103 MPW197103 MZS197103 NJO197103 NTK197103 ODG197103 ONC197103 OWY197103 PGU197103 PQQ197103 QAM197103 QKI197103 QUE197103 REA197103 RNW197103 RXS197103 SHO197103 SRK197103 TBG197103 TLC197103 TUY197103 UEU197103 UOQ197103 UYM197103 VII197103 VSE197103 WCA197103 WLW197103 WVS197103 K262639 JG262639 TC262639 ACY262639 AMU262639 AWQ262639 BGM262639 BQI262639 CAE262639 CKA262639 CTW262639 DDS262639 DNO262639 DXK262639 EHG262639 ERC262639 FAY262639 FKU262639 FUQ262639 GEM262639 GOI262639 GYE262639 HIA262639 HRW262639 IBS262639 ILO262639 IVK262639 JFG262639 JPC262639 JYY262639 KIU262639 KSQ262639 LCM262639 LMI262639 LWE262639 MGA262639 MPW262639 MZS262639 NJO262639 NTK262639 ODG262639 ONC262639 OWY262639 PGU262639 PQQ262639 QAM262639 QKI262639 QUE262639 REA262639 RNW262639 RXS262639 SHO262639 SRK262639 TBG262639 TLC262639 TUY262639 UEU262639 UOQ262639 UYM262639 VII262639 VSE262639 WCA262639 WLW262639 WVS262639 K328175 JG328175 TC328175 ACY328175 AMU328175 AWQ328175 BGM328175 BQI328175 CAE328175 CKA328175 CTW328175 DDS328175 DNO328175 DXK328175 EHG328175 ERC328175 FAY328175 FKU328175 FUQ328175 GEM328175 GOI328175 GYE328175 HIA328175 HRW328175 IBS328175 ILO328175 IVK328175 JFG328175 JPC328175 JYY328175 KIU328175 KSQ328175 LCM328175 LMI328175 LWE328175 MGA328175 MPW328175 MZS328175 NJO328175 NTK328175 ODG328175 ONC328175 OWY328175 PGU328175 PQQ328175 QAM328175 QKI328175 QUE328175 REA328175 RNW328175 RXS328175 SHO328175 SRK328175 TBG328175 TLC328175 TUY328175 UEU328175 UOQ328175 UYM328175 VII328175 VSE328175 WCA328175 WLW328175 WVS328175 K393711 JG393711 TC393711 ACY393711 AMU393711 AWQ393711 BGM393711 BQI393711 CAE393711 CKA393711 CTW393711 DDS393711 DNO393711 DXK393711 EHG393711 ERC393711 FAY393711 FKU393711 FUQ393711 GEM393711 GOI393711 GYE393711 HIA393711 HRW393711 IBS393711 ILO393711 IVK393711 JFG393711 JPC393711 JYY393711 KIU393711 KSQ393711 LCM393711 LMI393711 LWE393711 MGA393711 MPW393711 MZS393711 NJO393711 NTK393711 ODG393711 ONC393711 OWY393711 PGU393711 PQQ393711 QAM393711 QKI393711 QUE393711 REA393711 RNW393711 RXS393711 SHO393711 SRK393711 TBG393711 TLC393711 TUY393711 UEU393711 UOQ393711 UYM393711 VII393711 VSE393711 WCA393711 WLW393711 WVS393711 K459247 JG459247 TC459247 ACY459247 AMU459247 AWQ459247 BGM459247 BQI459247 CAE459247 CKA459247 CTW459247 DDS459247 DNO459247 DXK459247 EHG459247 ERC459247 FAY459247 FKU459247 FUQ459247 GEM459247 GOI459247 GYE459247 HIA459247 HRW459247 IBS459247 ILO459247 IVK459247 JFG459247 JPC459247 JYY459247 KIU459247 KSQ459247 LCM459247 LMI459247 LWE459247 MGA459247 MPW459247 MZS459247 NJO459247 NTK459247 ODG459247 ONC459247 OWY459247 PGU459247 PQQ459247 QAM459247 QKI459247 QUE459247 REA459247 RNW459247 RXS459247 SHO459247 SRK459247 TBG459247 TLC459247 TUY459247 UEU459247 UOQ459247 UYM459247 VII459247 VSE459247 WCA459247 WLW459247 WVS459247 K524783 JG524783 TC524783 ACY524783 AMU524783 AWQ524783 BGM524783 BQI524783 CAE524783 CKA524783 CTW524783 DDS524783 DNO524783 DXK524783 EHG524783 ERC524783 FAY524783 FKU524783 FUQ524783 GEM524783 GOI524783 GYE524783 HIA524783 HRW524783 IBS524783 ILO524783 IVK524783 JFG524783 JPC524783 JYY524783 KIU524783 KSQ524783 LCM524783 LMI524783 LWE524783 MGA524783 MPW524783 MZS524783 NJO524783 NTK524783 ODG524783 ONC524783 OWY524783 PGU524783 PQQ524783 QAM524783 QKI524783 QUE524783 REA524783 RNW524783 RXS524783 SHO524783 SRK524783 TBG524783 TLC524783 TUY524783 UEU524783 UOQ524783 UYM524783 VII524783 VSE524783 WCA524783 WLW524783 WVS524783 K590319 JG590319 TC590319 ACY590319 AMU590319 AWQ590319 BGM590319 BQI590319 CAE590319 CKA590319 CTW590319 DDS590319 DNO590319 DXK590319 EHG590319 ERC590319 FAY590319 FKU590319 FUQ590319 GEM590319 GOI590319 GYE590319 HIA590319 HRW590319 IBS590319 ILO590319 IVK590319 JFG590319 JPC590319 JYY590319 KIU590319 KSQ590319 LCM590319 LMI590319 LWE590319 MGA590319 MPW590319 MZS590319 NJO590319 NTK590319 ODG590319 ONC590319 OWY590319 PGU590319 PQQ590319 QAM590319 QKI590319 QUE590319 REA590319 RNW590319 RXS590319 SHO590319 SRK590319 TBG590319 TLC590319 TUY590319 UEU590319 UOQ590319 UYM590319 VII590319 VSE590319 WCA590319 WLW590319 WVS590319 K655855 JG655855 TC655855 ACY655855 AMU655855 AWQ655855 BGM655855 BQI655855 CAE655855 CKA655855 CTW655855 DDS655855 DNO655855 DXK655855 EHG655855 ERC655855 FAY655855 FKU655855 FUQ655855 GEM655855 GOI655855 GYE655855 HIA655855 HRW655855 IBS655855 ILO655855 IVK655855 JFG655855 JPC655855 JYY655855 KIU655855 KSQ655855 LCM655855 LMI655855 LWE655855 MGA655855 MPW655855 MZS655855 NJO655855 NTK655855 ODG655855 ONC655855 OWY655855 PGU655855 PQQ655855 QAM655855 QKI655855 QUE655855 REA655855 RNW655855 RXS655855 SHO655855 SRK655855 TBG655855 TLC655855 TUY655855 UEU655855 UOQ655855 UYM655855 VII655855 VSE655855 WCA655855 WLW655855 WVS655855 K721391 JG721391 TC721391 ACY721391 AMU721391 AWQ721391 BGM721391 BQI721391 CAE721391 CKA721391 CTW721391 DDS721391 DNO721391 DXK721391 EHG721391 ERC721391 FAY721391 FKU721391 FUQ721391 GEM721391 GOI721391 GYE721391 HIA721391 HRW721391 IBS721391 ILO721391 IVK721391 JFG721391 JPC721391 JYY721391 KIU721391 KSQ721391 LCM721391 LMI721391 LWE721391 MGA721391 MPW721391 MZS721391 NJO721391 NTK721391 ODG721391 ONC721391 OWY721391 PGU721391 PQQ721391 QAM721391 QKI721391 QUE721391 REA721391 RNW721391 RXS721391 SHO721391 SRK721391 TBG721391 TLC721391 TUY721391 UEU721391 UOQ721391 UYM721391 VII721391 VSE721391 WCA721391 WLW721391 WVS721391 K786927 JG786927 TC786927 ACY786927 AMU786927 AWQ786927 BGM786927 BQI786927 CAE786927 CKA786927 CTW786927 DDS786927 DNO786927 DXK786927 EHG786927 ERC786927 FAY786927 FKU786927 FUQ786927 GEM786927 GOI786927 GYE786927 HIA786927 HRW786927 IBS786927 ILO786927 IVK786927 JFG786927 JPC786927 JYY786927 KIU786927 KSQ786927 LCM786927 LMI786927 LWE786927 MGA786927 MPW786927 MZS786927 NJO786927 NTK786927 ODG786927 ONC786927 OWY786927 PGU786927 PQQ786927 QAM786927 QKI786927 QUE786927 REA786927 RNW786927 RXS786927 SHO786927 SRK786927 TBG786927 TLC786927 TUY786927 UEU786927 UOQ786927 UYM786927 VII786927 VSE786927 WCA786927 WLW786927 WVS786927 K852463 JG852463 TC852463 ACY852463 AMU852463 AWQ852463 BGM852463 BQI852463 CAE852463 CKA852463 CTW852463 DDS852463 DNO852463 DXK852463 EHG852463 ERC852463 FAY852463 FKU852463 FUQ852463 GEM852463 GOI852463 GYE852463 HIA852463 HRW852463 IBS852463 ILO852463 IVK852463 JFG852463 JPC852463 JYY852463 KIU852463 KSQ852463 LCM852463 LMI852463 LWE852463 MGA852463 MPW852463 MZS852463 NJO852463 NTK852463 ODG852463 ONC852463 OWY852463 PGU852463 PQQ852463 QAM852463 QKI852463 QUE852463 REA852463 RNW852463 RXS852463 SHO852463 SRK852463 TBG852463 TLC852463 TUY852463 UEU852463 UOQ852463 UYM852463 VII852463 VSE852463 WCA852463 WLW852463 WVS852463 K917999 JG917999 TC917999 ACY917999 AMU917999 AWQ917999 BGM917999 BQI917999 CAE917999 CKA917999 CTW917999 DDS917999 DNO917999 DXK917999 EHG917999 ERC917999 FAY917999 FKU917999 FUQ917999 GEM917999 GOI917999 GYE917999 HIA917999 HRW917999 IBS917999 ILO917999 IVK917999 JFG917999 JPC917999 JYY917999 KIU917999 KSQ917999 LCM917999 LMI917999 LWE917999 MGA917999 MPW917999 MZS917999 NJO917999 NTK917999 ODG917999 ONC917999 OWY917999 PGU917999 PQQ917999 QAM917999 QKI917999 QUE917999 REA917999 RNW917999 RXS917999 SHO917999 SRK917999 TBG917999 TLC917999 TUY917999 UEU917999 UOQ917999 UYM917999 VII917999 VSE917999 WCA917999 WLW917999 WVS917999 K983535 JG983535 TC983535 ACY983535 AMU983535 AWQ983535 BGM983535 BQI983535 CAE983535 CKA983535 CTW983535 DDS983535 DNO983535 DXK983535 EHG983535 ERC983535 FAY983535 FKU983535 FUQ983535 GEM983535 GOI983535 GYE983535 HIA983535 HRW983535 IBS983535 ILO983535 IVK983535 JFG983535 JPC983535 JYY983535 KIU983535 KSQ983535 LCM983535 LMI983535 LWE983535 MGA983535 MPW983535 MZS983535 NJO983535 NTK983535 ODG983535 ONC983535 OWY983535 PGU983535 PQQ983535 QAM983535 QKI983535 QUE983535 REA983535 RNW983535 RXS983535 SHO983535 SRK983535 TBG983535 TLC983535 TUY983535 UEU983535 UOQ983535 UYM983535 VII983535 VSE983535 WCA983535 WLW983535 WVS983535 A44">
      <formula1>TK_h.toán</formula1>
    </dataValidation>
  </dataValidations>
  <pageMargins left="0.2" right="0.2" top="0.25" bottom="0.25" header="0.3" footer="0.3"/>
  <pageSetup scale="93" orientation="landscape" r:id="rId1"/>
  <rowBreaks count="17" manualBreakCount="17">
    <brk id="26" max="9" man="1"/>
    <brk id="85" max="9" man="1"/>
    <brk id="149" max="9" man="1"/>
    <brk id="216" max="9" man="1"/>
    <brk id="247" max="9" man="1"/>
    <brk id="270" max="9" man="1"/>
    <brk id="330" max="9" man="1"/>
    <brk id="357" max="9" man="1"/>
    <brk id="381" max="9" man="1"/>
    <brk id="410" max="9" man="1"/>
    <brk id="428" max="9" man="1"/>
    <brk id="446" max="9" man="1"/>
    <brk id="486" max="9" man="1"/>
    <brk id="675" max="9" man="1"/>
    <brk id="725" max="9" man="1"/>
    <brk id="758" max="9" man="1"/>
    <brk id="777" max="9" man="1"/>
  </rowBreaks>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K75"/>
  <sheetViews>
    <sheetView workbookViewId="0">
      <selection activeCell="E82" sqref="E82"/>
    </sheetView>
  </sheetViews>
  <sheetFormatPr defaultRowHeight="15"/>
  <cols>
    <col min="1" max="1" width="4.28515625" style="304" customWidth="1"/>
    <col min="2" max="2" width="32.28515625" style="304" bestFit="1" customWidth="1"/>
    <col min="3" max="3" width="19.7109375" style="123" bestFit="1" customWidth="1"/>
    <col min="4" max="4" width="15.28515625" style="123" hidden="1" customWidth="1"/>
    <col min="5" max="5" width="16.85546875" style="123" customWidth="1"/>
    <col min="6" max="6" width="22.85546875" style="123" bestFit="1" customWidth="1"/>
    <col min="7" max="7" width="18.7109375" style="123" hidden="1" customWidth="1"/>
    <col min="8" max="8" width="20.7109375" style="123" customWidth="1"/>
    <col min="9" max="9" width="22.85546875" style="123" bestFit="1" customWidth="1"/>
    <col min="10" max="10" width="17.140625" style="358" customWidth="1"/>
    <col min="11" max="11" width="17.7109375" style="358" customWidth="1"/>
    <col min="12" max="16384" width="9.140625" style="304"/>
  </cols>
  <sheetData>
    <row r="1" spans="1:11">
      <c r="A1" s="357" t="e">
        <f>#REF!</f>
        <v>#REF!</v>
      </c>
      <c r="B1" s="301"/>
      <c r="C1" s="302"/>
      <c r="D1" s="302"/>
      <c r="E1" s="302"/>
      <c r="F1" s="302"/>
      <c r="G1" s="302"/>
      <c r="H1" s="302"/>
      <c r="I1" s="303" t="s">
        <v>790</v>
      </c>
    </row>
    <row r="2" spans="1:11">
      <c r="A2" s="305" t="e">
        <f>#REF!</f>
        <v>#REF!</v>
      </c>
      <c r="B2" s="306"/>
      <c r="C2" s="307"/>
      <c r="D2" s="307"/>
      <c r="E2" s="307"/>
      <c r="F2" s="307"/>
      <c r="G2" s="307"/>
      <c r="H2" s="307"/>
      <c r="I2" s="308" t="e">
        <f>#REF!</f>
        <v>#REF!</v>
      </c>
    </row>
    <row r="4" spans="1:11">
      <c r="A4" s="309" t="s">
        <v>763</v>
      </c>
      <c r="I4" s="310" t="s">
        <v>390</v>
      </c>
    </row>
    <row r="5" spans="1:11">
      <c r="B5" s="3481" t="s">
        <v>720</v>
      </c>
      <c r="C5" s="311" t="s">
        <v>636</v>
      </c>
      <c r="D5" s="311" t="s">
        <v>635</v>
      </c>
      <c r="E5" s="311" t="s">
        <v>791</v>
      </c>
      <c r="F5" s="311" t="s">
        <v>634</v>
      </c>
      <c r="G5" s="312" t="s">
        <v>503</v>
      </c>
      <c r="H5" s="312" t="s">
        <v>764</v>
      </c>
      <c r="I5" s="3483" t="s">
        <v>580</v>
      </c>
    </row>
    <row r="6" spans="1:11">
      <c r="B6" s="3482"/>
      <c r="C6" s="313" t="s">
        <v>603</v>
      </c>
      <c r="D6" s="313" t="s">
        <v>602</v>
      </c>
      <c r="E6" s="313" t="s">
        <v>602</v>
      </c>
      <c r="F6" s="313" t="s">
        <v>601</v>
      </c>
      <c r="G6" s="314" t="s">
        <v>504</v>
      </c>
      <c r="H6" s="314" t="s">
        <v>765</v>
      </c>
      <c r="I6" s="3484"/>
    </row>
    <row r="7" spans="1:11" s="315" customFormat="1">
      <c r="B7" s="316" t="s">
        <v>260</v>
      </c>
      <c r="C7" s="317"/>
      <c r="D7" s="317"/>
      <c r="E7" s="317"/>
      <c r="F7" s="317"/>
      <c r="G7" s="317"/>
      <c r="H7" s="317"/>
      <c r="I7" s="317"/>
      <c r="J7" s="358"/>
      <c r="K7" s="358"/>
    </row>
    <row r="8" spans="1:11" s="315" customFormat="1">
      <c r="B8" s="318" t="s">
        <v>792</v>
      </c>
      <c r="C8" s="319">
        <v>34395281148</v>
      </c>
      <c r="D8" s="319"/>
      <c r="E8" s="319">
        <v>15596395387</v>
      </c>
      <c r="F8" s="319">
        <v>5300084229</v>
      </c>
      <c r="G8" s="319"/>
      <c r="H8" s="319">
        <v>228693407</v>
      </c>
      <c r="I8" s="319">
        <f>SUM(C8:H8)</f>
        <v>55520454171</v>
      </c>
      <c r="J8" s="358">
        <f>'Bao cao'!AH60</f>
        <v>153893125865</v>
      </c>
      <c r="K8" s="358">
        <f>J8-I8</f>
        <v>98372671694</v>
      </c>
    </row>
    <row r="9" spans="1:11">
      <c r="B9" s="320" t="s">
        <v>793</v>
      </c>
      <c r="C9" s="321">
        <f t="shared" ref="C9:I9" si="0">SUM(C10:C14)</f>
        <v>66959688</v>
      </c>
      <c r="D9" s="321">
        <f t="shared" si="0"/>
        <v>0</v>
      </c>
      <c r="E9" s="321">
        <f>E10+E11+E14</f>
        <v>4970328988</v>
      </c>
      <c r="F9" s="321">
        <f t="shared" si="0"/>
        <v>0</v>
      </c>
      <c r="G9" s="321">
        <f t="shared" si="0"/>
        <v>0</v>
      </c>
      <c r="H9" s="321">
        <f t="shared" si="0"/>
        <v>0</v>
      </c>
      <c r="I9" s="321">
        <f t="shared" si="0"/>
        <v>5037288676</v>
      </c>
    </row>
    <row r="10" spans="1:11" s="322" customFormat="1">
      <c r="B10" s="323" t="s">
        <v>767</v>
      </c>
      <c r="C10" s="324"/>
      <c r="D10" s="324"/>
      <c r="E10" s="324"/>
      <c r="F10" s="324"/>
      <c r="G10" s="324"/>
      <c r="H10" s="324"/>
      <c r="I10" s="324">
        <f>SUM(C10:H10)</f>
        <v>0</v>
      </c>
      <c r="J10" s="124"/>
      <c r="K10" s="124"/>
    </row>
    <row r="11" spans="1:11" s="322" customFormat="1">
      <c r="B11" s="323" t="s">
        <v>768</v>
      </c>
      <c r="C11" s="324">
        <v>66959688</v>
      </c>
      <c r="D11" s="324"/>
      <c r="E11" s="324">
        <v>4970328988</v>
      </c>
      <c r="F11" s="324"/>
      <c r="G11" s="324"/>
      <c r="H11" s="324"/>
      <c r="I11" s="324">
        <f>SUM(C11:H11)</f>
        <v>5037288676</v>
      </c>
      <c r="J11" s="324"/>
      <c r="K11" s="324"/>
    </row>
    <row r="12" spans="1:11" s="322" customFormat="1" hidden="1">
      <c r="B12" s="323" t="s">
        <v>769</v>
      </c>
      <c r="C12" s="324"/>
      <c r="D12" s="324"/>
      <c r="E12" s="324"/>
      <c r="F12" s="324"/>
      <c r="G12" s="324"/>
      <c r="H12" s="324"/>
      <c r="I12" s="324">
        <f>SUM(C12:H12)</f>
        <v>0</v>
      </c>
      <c r="J12" s="324"/>
      <c r="K12" s="324"/>
    </row>
    <row r="13" spans="1:11" s="322" customFormat="1" hidden="1">
      <c r="B13" s="323" t="s">
        <v>770</v>
      </c>
      <c r="C13" s="324"/>
      <c r="D13" s="324"/>
      <c r="E13" s="324"/>
      <c r="F13" s="324"/>
      <c r="G13" s="324"/>
      <c r="H13" s="324"/>
      <c r="I13" s="324">
        <f>SUM(C13:H13)</f>
        <v>0</v>
      </c>
      <c r="J13" s="324"/>
      <c r="K13" s="324"/>
    </row>
    <row r="14" spans="1:11" s="322" customFormat="1">
      <c r="B14" s="323" t="s">
        <v>771</v>
      </c>
      <c r="C14" s="324"/>
      <c r="D14" s="324"/>
      <c r="E14" s="324"/>
      <c r="F14" s="324"/>
      <c r="G14" s="324"/>
      <c r="H14" s="324"/>
      <c r="I14" s="324">
        <f>SUM(C14:H14)</f>
        <v>0</v>
      </c>
      <c r="J14" s="324"/>
      <c r="K14" s="324"/>
    </row>
    <row r="15" spans="1:11">
      <c r="B15" s="320" t="s">
        <v>794</v>
      </c>
      <c r="C15" s="321">
        <f t="shared" ref="C15:I15" si="1">SUM(C16:C19)</f>
        <v>0</v>
      </c>
      <c r="D15" s="321">
        <f t="shared" si="1"/>
        <v>0</v>
      </c>
      <c r="E15" s="321">
        <f t="shared" si="1"/>
        <v>313160000</v>
      </c>
      <c r="F15" s="321">
        <f t="shared" si="1"/>
        <v>0</v>
      </c>
      <c r="G15" s="321">
        <f t="shared" si="1"/>
        <v>0</v>
      </c>
      <c r="H15" s="321">
        <f t="shared" si="1"/>
        <v>0</v>
      </c>
      <c r="I15" s="321">
        <f t="shared" si="1"/>
        <v>313160000</v>
      </c>
      <c r="J15" s="321"/>
      <c r="K15" s="321"/>
    </row>
    <row r="16" spans="1:11" s="322" customFormat="1">
      <c r="B16" s="323" t="s">
        <v>772</v>
      </c>
      <c r="C16" s="324"/>
      <c r="D16" s="324"/>
      <c r="E16" s="324"/>
      <c r="F16" s="324"/>
      <c r="G16" s="324"/>
      <c r="H16" s="324"/>
      <c r="I16" s="324">
        <f>SUM(C16:H16)</f>
        <v>0</v>
      </c>
      <c r="J16" s="324"/>
      <c r="K16" s="324"/>
    </row>
    <row r="17" spans="2:11" s="322" customFormat="1">
      <c r="B17" s="323" t="s">
        <v>759</v>
      </c>
      <c r="C17" s="324"/>
      <c r="D17" s="324"/>
      <c r="E17" s="324">
        <v>313160000</v>
      </c>
      <c r="F17" s="324"/>
      <c r="G17" s="324"/>
      <c r="H17" s="324"/>
      <c r="I17" s="324">
        <f>SUM(C17:H17)</f>
        <v>313160000</v>
      </c>
      <c r="J17" s="324"/>
      <c r="K17" s="324"/>
    </row>
    <row r="18" spans="2:11" s="322" customFormat="1">
      <c r="B18" s="323" t="s">
        <v>773</v>
      </c>
      <c r="C18" s="324"/>
      <c r="D18" s="324"/>
      <c r="E18" s="324"/>
      <c r="F18" s="324"/>
      <c r="G18" s="324"/>
      <c r="H18" s="324"/>
      <c r="I18" s="324">
        <f>SUM(C18:H18)</f>
        <v>0</v>
      </c>
      <c r="J18" s="324"/>
      <c r="K18" s="324"/>
    </row>
    <row r="19" spans="2:11" s="322" customFormat="1">
      <c r="B19" s="323" t="s">
        <v>774</v>
      </c>
      <c r="C19" s="324"/>
      <c r="D19" s="324"/>
      <c r="E19" s="324"/>
      <c r="F19" s="324"/>
      <c r="G19" s="324"/>
      <c r="H19" s="324"/>
      <c r="I19" s="324">
        <f>SUM(C19:H19)</f>
        <v>0</v>
      </c>
      <c r="J19" s="324"/>
      <c r="K19" s="324"/>
    </row>
    <row r="20" spans="2:11" s="315" customFormat="1">
      <c r="B20" s="325" t="s">
        <v>266</v>
      </c>
      <c r="C20" s="324">
        <f t="shared" ref="C20:I20" si="2">C8+C9-C15</f>
        <v>34462240836</v>
      </c>
      <c r="D20" s="324">
        <f t="shared" si="2"/>
        <v>0</v>
      </c>
      <c r="E20" s="324">
        <f>E8+E9-E15</f>
        <v>20253564375</v>
      </c>
      <c r="F20" s="324">
        <f t="shared" si="2"/>
        <v>5300084229</v>
      </c>
      <c r="G20" s="324">
        <f t="shared" si="2"/>
        <v>0</v>
      </c>
      <c r="H20" s="324">
        <f t="shared" si="2"/>
        <v>228693407</v>
      </c>
      <c r="I20" s="324">
        <f t="shared" si="2"/>
        <v>60244582847</v>
      </c>
      <c r="J20" s="324">
        <f>'Bao cao'!Z60</f>
        <v>153091868202</v>
      </c>
      <c r="K20" s="324">
        <f>J20-I20</f>
        <v>92847285355</v>
      </c>
    </row>
    <row r="21" spans="2:11" s="315" customFormat="1">
      <c r="B21" s="316" t="s">
        <v>261</v>
      </c>
      <c r="C21" s="317"/>
      <c r="D21" s="317"/>
      <c r="E21" s="317"/>
      <c r="F21" s="317"/>
      <c r="G21" s="317"/>
      <c r="H21" s="317"/>
      <c r="I21" s="317"/>
      <c r="J21" s="358"/>
      <c r="K21" s="358"/>
    </row>
    <row r="22" spans="2:11" s="315" customFormat="1">
      <c r="B22" s="318" t="s">
        <v>792</v>
      </c>
      <c r="C22" s="319">
        <v>24712280660</v>
      </c>
      <c r="D22" s="319"/>
      <c r="E22" s="319">
        <v>12730029418</v>
      </c>
      <c r="F22" s="319">
        <v>4351226546</v>
      </c>
      <c r="G22" s="319"/>
      <c r="H22" s="319">
        <v>196565161</v>
      </c>
      <c r="I22" s="319">
        <f>SUM(C22:H22)</f>
        <v>41990101785</v>
      </c>
      <c r="J22" s="358">
        <f>'Bao cao'!AH61</f>
        <v>-34408119908</v>
      </c>
      <c r="K22" s="358">
        <f>J22+I22</f>
        <v>7581981877</v>
      </c>
    </row>
    <row r="23" spans="2:11">
      <c r="B23" s="320" t="s">
        <v>793</v>
      </c>
      <c r="C23" s="321">
        <f t="shared" ref="C23:I23" si="3">SUM(C24:C27)</f>
        <v>1789983490</v>
      </c>
      <c r="D23" s="321">
        <f t="shared" si="3"/>
        <v>0</v>
      </c>
      <c r="E23" s="321">
        <f>E24+E27</f>
        <v>1365396227</v>
      </c>
      <c r="F23" s="321">
        <f t="shared" si="3"/>
        <v>221791344</v>
      </c>
      <c r="G23" s="321">
        <f t="shared" si="3"/>
        <v>0</v>
      </c>
      <c r="H23" s="321">
        <f t="shared" si="3"/>
        <v>18359004</v>
      </c>
      <c r="I23" s="321">
        <f t="shared" si="3"/>
        <v>3395530065</v>
      </c>
    </row>
    <row r="24" spans="2:11" s="322" customFormat="1">
      <c r="B24" s="323" t="s">
        <v>795</v>
      </c>
      <c r="C24" s="359">
        <v>1789983490</v>
      </c>
      <c r="D24" s="327"/>
      <c r="E24" s="359">
        <v>1365396227</v>
      </c>
      <c r="F24" s="359">
        <v>221791344</v>
      </c>
      <c r="G24" s="327"/>
      <c r="H24" s="327">
        <v>18359004</v>
      </c>
      <c r="I24" s="324">
        <f>SUM(C24:H24)</f>
        <v>3395530065</v>
      </c>
      <c r="J24" s="124"/>
      <c r="K24" s="124"/>
    </row>
    <row r="25" spans="2:11" s="322" customFormat="1" hidden="1">
      <c r="B25" s="323" t="s">
        <v>769</v>
      </c>
      <c r="C25" s="324"/>
      <c r="D25" s="324"/>
      <c r="E25" s="324"/>
      <c r="F25" s="324"/>
      <c r="G25" s="324"/>
      <c r="H25" s="324"/>
      <c r="I25" s="324">
        <f>SUM(C25:H25)</f>
        <v>0</v>
      </c>
      <c r="J25" s="124"/>
      <c r="K25" s="124"/>
    </row>
    <row r="26" spans="2:11" s="322" customFormat="1" hidden="1">
      <c r="B26" s="323" t="s">
        <v>770</v>
      </c>
      <c r="C26" s="324"/>
      <c r="D26" s="324"/>
      <c r="E26" s="324"/>
      <c r="F26" s="324"/>
      <c r="G26" s="324"/>
      <c r="H26" s="324"/>
      <c r="I26" s="324">
        <f>SUM(C26:H26)</f>
        <v>0</v>
      </c>
      <c r="J26" s="124"/>
      <c r="K26" s="124"/>
    </row>
    <row r="27" spans="2:11" s="322" customFormat="1">
      <c r="B27" s="323" t="s">
        <v>771</v>
      </c>
      <c r="C27" s="327"/>
      <c r="D27" s="327"/>
      <c r="E27" s="327"/>
      <c r="F27" s="327"/>
      <c r="G27" s="327"/>
      <c r="H27" s="327"/>
      <c r="I27" s="324">
        <f>SUM(C27:H27)</f>
        <v>0</v>
      </c>
      <c r="J27" s="124"/>
      <c r="K27" s="124"/>
    </row>
    <row r="28" spans="2:11">
      <c r="B28" s="320" t="s">
        <v>794</v>
      </c>
      <c r="C28" s="321">
        <f t="shared" ref="C28:I28" si="4">SUM(C29:C32)</f>
        <v>0</v>
      </c>
      <c r="D28" s="321">
        <f t="shared" si="4"/>
        <v>0</v>
      </c>
      <c r="E28" s="321">
        <f t="shared" si="4"/>
        <v>288801133</v>
      </c>
      <c r="F28" s="321">
        <f t="shared" si="4"/>
        <v>0</v>
      </c>
      <c r="G28" s="321">
        <f t="shared" si="4"/>
        <v>0</v>
      </c>
      <c r="H28" s="321">
        <f t="shared" si="4"/>
        <v>0</v>
      </c>
      <c r="I28" s="321">
        <f t="shared" si="4"/>
        <v>288801133</v>
      </c>
    </row>
    <row r="29" spans="2:11" s="322" customFormat="1" hidden="1">
      <c r="B29" s="323" t="s">
        <v>772</v>
      </c>
      <c r="C29" s="324"/>
      <c r="D29" s="324"/>
      <c r="E29" s="324"/>
      <c r="F29" s="324"/>
      <c r="G29" s="324"/>
      <c r="H29" s="324"/>
      <c r="I29" s="324">
        <f>SUM(C29:H29)</f>
        <v>0</v>
      </c>
      <c r="J29" s="124"/>
      <c r="K29" s="124"/>
    </row>
    <row r="30" spans="2:11" s="322" customFormat="1" hidden="1">
      <c r="B30" s="323" t="s">
        <v>759</v>
      </c>
      <c r="C30" s="324"/>
      <c r="D30" s="324"/>
      <c r="E30" s="324"/>
      <c r="F30" s="324"/>
      <c r="G30" s="324"/>
      <c r="H30" s="324"/>
      <c r="I30" s="324">
        <f>SUM(C30:H30)</f>
        <v>0</v>
      </c>
      <c r="J30" s="124"/>
      <c r="K30" s="124"/>
    </row>
    <row r="31" spans="2:11" s="322" customFormat="1" hidden="1">
      <c r="B31" s="323" t="s">
        <v>773</v>
      </c>
      <c r="C31" s="324"/>
      <c r="D31" s="324"/>
      <c r="E31" s="324"/>
      <c r="F31" s="324"/>
      <c r="G31" s="324"/>
      <c r="H31" s="324"/>
      <c r="I31" s="324">
        <f>SUM(C31:H31)</f>
        <v>0</v>
      </c>
      <c r="J31" s="124"/>
      <c r="K31" s="124"/>
    </row>
    <row r="32" spans="2:11" s="322" customFormat="1">
      <c r="B32" s="323" t="s">
        <v>774</v>
      </c>
      <c r="C32" s="327"/>
      <c r="D32" s="327"/>
      <c r="E32" s="359">
        <v>288801133</v>
      </c>
      <c r="F32" s="327"/>
      <c r="G32" s="327"/>
      <c r="H32" s="327"/>
      <c r="I32" s="324">
        <f>SUM(C32:H32)</f>
        <v>288801133</v>
      </c>
      <c r="J32" s="124"/>
      <c r="K32" s="124"/>
    </row>
    <row r="33" spans="1:11" s="315" customFormat="1">
      <c r="B33" s="325" t="s">
        <v>796</v>
      </c>
      <c r="C33" s="326">
        <f t="shared" ref="C33:I33" si="5">C22+C23-C28</f>
        <v>26502264150</v>
      </c>
      <c r="D33" s="326">
        <f t="shared" si="5"/>
        <v>0</v>
      </c>
      <c r="E33" s="326">
        <f>E22+E23-E28</f>
        <v>13806624512</v>
      </c>
      <c r="F33" s="326">
        <f t="shared" si="5"/>
        <v>4573017890</v>
      </c>
      <c r="G33" s="326">
        <f t="shared" si="5"/>
        <v>0</v>
      </c>
      <c r="H33" s="326">
        <f t="shared" si="5"/>
        <v>214924165</v>
      </c>
      <c r="I33" s="326">
        <f t="shared" si="5"/>
        <v>45096830717</v>
      </c>
      <c r="J33" s="358">
        <f>'Bao cao'!Z61</f>
        <v>-36269981801</v>
      </c>
      <c r="K33" s="358">
        <f>J33+I33</f>
        <v>8826848916</v>
      </c>
    </row>
    <row r="34" spans="1:11" s="315" customFormat="1">
      <c r="B34" s="316" t="s">
        <v>262</v>
      </c>
      <c r="C34" s="317"/>
      <c r="D34" s="317"/>
      <c r="E34" s="317"/>
      <c r="F34" s="317"/>
      <c r="G34" s="317"/>
      <c r="H34" s="317"/>
      <c r="I34" s="317"/>
      <c r="J34" s="358"/>
      <c r="K34" s="358"/>
    </row>
    <row r="35" spans="1:11">
      <c r="B35" s="328" t="s">
        <v>797</v>
      </c>
      <c r="C35" s="329">
        <f t="shared" ref="C35:I35" si="6">C8-C22</f>
        <v>9683000488</v>
      </c>
      <c r="D35" s="329">
        <f t="shared" si="6"/>
        <v>0</v>
      </c>
      <c r="E35" s="329">
        <f t="shared" si="6"/>
        <v>2866365969</v>
      </c>
      <c r="F35" s="329">
        <f t="shared" si="6"/>
        <v>948857683</v>
      </c>
      <c r="G35" s="329">
        <f t="shared" si="6"/>
        <v>0</v>
      </c>
      <c r="H35" s="329">
        <f t="shared" si="6"/>
        <v>32128246</v>
      </c>
      <c r="I35" s="329">
        <f t="shared" si="6"/>
        <v>13530352386</v>
      </c>
    </row>
    <row r="36" spans="1:11">
      <c r="B36" s="330" t="s">
        <v>798</v>
      </c>
      <c r="C36" s="331">
        <f t="shared" ref="C36:I36" si="7">C20-C33</f>
        <v>7959976686</v>
      </c>
      <c r="D36" s="331">
        <f t="shared" si="7"/>
        <v>0</v>
      </c>
      <c r="E36" s="331">
        <f t="shared" si="7"/>
        <v>6446939863</v>
      </c>
      <c r="F36" s="331">
        <f t="shared" si="7"/>
        <v>727066339</v>
      </c>
      <c r="G36" s="331">
        <f t="shared" si="7"/>
        <v>0</v>
      </c>
      <c r="H36" s="331">
        <f t="shared" si="7"/>
        <v>13769242</v>
      </c>
      <c r="I36" s="331">
        <f t="shared" si="7"/>
        <v>15147752130</v>
      </c>
    </row>
    <row r="39" spans="1:11">
      <c r="B39" s="309"/>
    </row>
    <row r="40" spans="1:11" hidden="1">
      <c r="B40" s="309"/>
    </row>
    <row r="41" spans="1:11" hidden="1"/>
    <row r="42" spans="1:11" hidden="1">
      <c r="A42" s="315" t="s">
        <v>776</v>
      </c>
      <c r="B42" s="315"/>
    </row>
    <row r="43" spans="1:11" hidden="1">
      <c r="I43" s="310" t="s">
        <v>390</v>
      </c>
    </row>
    <row r="44" spans="1:11" hidden="1">
      <c r="B44" s="3481" t="s">
        <v>720</v>
      </c>
      <c r="C44" s="311" t="s">
        <v>777</v>
      </c>
      <c r="D44" s="311" t="s">
        <v>778</v>
      </c>
      <c r="E44" s="311"/>
      <c r="F44" s="311" t="s">
        <v>722</v>
      </c>
      <c r="G44" s="312" t="s">
        <v>779</v>
      </c>
      <c r="H44" s="312" t="s">
        <v>719</v>
      </c>
      <c r="I44" s="3483" t="s">
        <v>580</v>
      </c>
    </row>
    <row r="45" spans="1:11" hidden="1">
      <c r="B45" s="3482"/>
      <c r="C45" s="313" t="s">
        <v>780</v>
      </c>
      <c r="D45" s="313"/>
      <c r="E45" s="313"/>
      <c r="F45" s="313" t="s">
        <v>781</v>
      </c>
      <c r="G45" s="314" t="s">
        <v>721</v>
      </c>
      <c r="H45" s="314" t="s">
        <v>203</v>
      </c>
      <c r="I45" s="3484"/>
    </row>
    <row r="46" spans="1:11" hidden="1">
      <c r="B46" s="288" t="s">
        <v>260</v>
      </c>
      <c r="C46" s="332"/>
      <c r="D46" s="333"/>
      <c r="E46" s="333"/>
      <c r="F46" s="333"/>
      <c r="G46" s="334"/>
      <c r="H46" s="334"/>
      <c r="I46" s="335"/>
    </row>
    <row r="47" spans="1:11" hidden="1">
      <c r="B47" s="289" t="s">
        <v>766</v>
      </c>
      <c r="C47" s="336">
        <v>723165149</v>
      </c>
      <c r="D47" s="336"/>
      <c r="E47" s="336"/>
      <c r="F47" s="336"/>
      <c r="G47" s="336"/>
      <c r="H47" s="336"/>
      <c r="I47" s="337">
        <f>SUM(C47:H47)</f>
        <v>723165149</v>
      </c>
    </row>
    <row r="48" spans="1:11" hidden="1">
      <c r="B48" s="289" t="s">
        <v>258</v>
      </c>
      <c r="C48" s="338">
        <f>SUM(C49:C53)</f>
        <v>0</v>
      </c>
      <c r="D48" s="338">
        <f>SUM(D49:D53)</f>
        <v>0</v>
      </c>
      <c r="E48" s="338"/>
      <c r="F48" s="338">
        <f>SUM(F49:F53)</f>
        <v>0</v>
      </c>
      <c r="G48" s="338">
        <f>SUM(G49:G53)</f>
        <v>0</v>
      </c>
      <c r="H48" s="338">
        <f>SUM(H49:H53)</f>
        <v>0</v>
      </c>
      <c r="I48" s="338">
        <f>SUM(C48:H48)</f>
        <v>0</v>
      </c>
    </row>
    <row r="49" spans="2:11" hidden="1">
      <c r="B49" s="290" t="s">
        <v>782</v>
      </c>
      <c r="C49" s="339">
        <f t="shared" ref="C49:D53" si="8">K49+Q49+W49+AC49</f>
        <v>0</v>
      </c>
      <c r="D49" s="339">
        <f t="shared" si="8"/>
        <v>0</v>
      </c>
      <c r="E49" s="339"/>
      <c r="F49" s="339">
        <f t="shared" ref="F49:H53" si="9">M49+S49+Y49+AE49</f>
        <v>0</v>
      </c>
      <c r="G49" s="339">
        <f t="shared" si="9"/>
        <v>0</v>
      </c>
      <c r="H49" s="339">
        <f t="shared" si="9"/>
        <v>0</v>
      </c>
      <c r="I49" s="338">
        <f>SUM(C49:H49)</f>
        <v>0</v>
      </c>
    </row>
    <row r="50" spans="2:11" hidden="1">
      <c r="B50" s="340" t="s">
        <v>783</v>
      </c>
      <c r="C50" s="339">
        <f t="shared" si="8"/>
        <v>0</v>
      </c>
      <c r="D50" s="339">
        <f t="shared" si="8"/>
        <v>0</v>
      </c>
      <c r="E50" s="339"/>
      <c r="F50" s="339">
        <f t="shared" si="9"/>
        <v>0</v>
      </c>
      <c r="G50" s="339">
        <f t="shared" si="9"/>
        <v>0</v>
      </c>
      <c r="H50" s="339">
        <f t="shared" si="9"/>
        <v>0</v>
      </c>
      <c r="I50" s="338">
        <f>SUM(C50:H50)</f>
        <v>0</v>
      </c>
    </row>
    <row r="51" spans="2:11" ht="30" hidden="1">
      <c r="B51" s="340" t="s">
        <v>784</v>
      </c>
      <c r="C51" s="339">
        <f t="shared" si="8"/>
        <v>0</v>
      </c>
      <c r="D51" s="339">
        <f t="shared" si="8"/>
        <v>0</v>
      </c>
      <c r="E51" s="339"/>
      <c r="F51" s="339">
        <f t="shared" si="9"/>
        <v>0</v>
      </c>
      <c r="G51" s="339">
        <f t="shared" si="9"/>
        <v>0</v>
      </c>
      <c r="H51" s="339">
        <f t="shared" si="9"/>
        <v>0</v>
      </c>
      <c r="I51" s="338"/>
    </row>
    <row r="52" spans="2:11" hidden="1">
      <c r="B52" s="290" t="s">
        <v>785</v>
      </c>
      <c r="C52" s="339">
        <f t="shared" si="8"/>
        <v>0</v>
      </c>
      <c r="D52" s="339">
        <f t="shared" si="8"/>
        <v>0</v>
      </c>
      <c r="E52" s="339"/>
      <c r="F52" s="339">
        <f t="shared" si="9"/>
        <v>0</v>
      </c>
      <c r="G52" s="339">
        <f t="shared" si="9"/>
        <v>0</v>
      </c>
      <c r="H52" s="339">
        <f t="shared" si="9"/>
        <v>0</v>
      </c>
      <c r="I52" s="338">
        <f>SUM(C52:H52)</f>
        <v>0</v>
      </c>
    </row>
    <row r="53" spans="2:11" hidden="1">
      <c r="B53" s="290" t="s">
        <v>265</v>
      </c>
      <c r="C53" s="339">
        <f t="shared" si="8"/>
        <v>0</v>
      </c>
      <c r="D53" s="339">
        <f t="shared" si="8"/>
        <v>0</v>
      </c>
      <c r="E53" s="339"/>
      <c r="F53" s="339">
        <f t="shared" si="9"/>
        <v>0</v>
      </c>
      <c r="G53" s="339">
        <f t="shared" si="9"/>
        <v>0</v>
      </c>
      <c r="H53" s="339">
        <f t="shared" si="9"/>
        <v>0</v>
      </c>
      <c r="I53" s="338"/>
    </row>
    <row r="54" spans="2:11" hidden="1">
      <c r="B54" s="289" t="s">
        <v>259</v>
      </c>
      <c r="C54" s="338">
        <f>SUM(C55:C58)</f>
        <v>0</v>
      </c>
      <c r="D54" s="338">
        <f>SUM(D55:D58)</f>
        <v>0</v>
      </c>
      <c r="E54" s="338"/>
      <c r="F54" s="338">
        <f>SUM(F55:F58)</f>
        <v>0</v>
      </c>
      <c r="G54" s="338">
        <f>SUM(G55:G58)</f>
        <v>0</v>
      </c>
      <c r="H54" s="338">
        <f>SUM(H55:H58)</f>
        <v>0</v>
      </c>
      <c r="I54" s="338">
        <f>SUM(C54:H54)</f>
        <v>0</v>
      </c>
    </row>
    <row r="55" spans="2:11" hidden="1">
      <c r="B55" s="290" t="s">
        <v>786</v>
      </c>
      <c r="C55" s="339">
        <f t="shared" ref="C55:D58" si="10">K55+Q55+W55+AC55</f>
        <v>0</v>
      </c>
      <c r="D55" s="339">
        <f t="shared" si="10"/>
        <v>0</v>
      </c>
      <c r="E55" s="339"/>
      <c r="F55" s="339">
        <f t="shared" ref="F55:H58" si="11">M55+S55+Y55+AE55</f>
        <v>0</v>
      </c>
      <c r="G55" s="339">
        <f t="shared" si="11"/>
        <v>0</v>
      </c>
      <c r="H55" s="339">
        <f t="shared" si="11"/>
        <v>0</v>
      </c>
      <c r="I55" s="338">
        <f>SUM(C55:H55)</f>
        <v>0</v>
      </c>
    </row>
    <row r="56" spans="2:11" hidden="1">
      <c r="B56" s="290" t="s">
        <v>723</v>
      </c>
      <c r="C56" s="339">
        <f t="shared" si="10"/>
        <v>0</v>
      </c>
      <c r="D56" s="339">
        <f t="shared" si="10"/>
        <v>0</v>
      </c>
      <c r="E56" s="339"/>
      <c r="F56" s="339">
        <f t="shared" si="11"/>
        <v>0</v>
      </c>
      <c r="G56" s="339">
        <f t="shared" si="11"/>
        <v>0</v>
      </c>
      <c r="H56" s="339">
        <f t="shared" si="11"/>
        <v>0</v>
      </c>
      <c r="I56" s="338">
        <f>SUM(C56:H56)</f>
        <v>0</v>
      </c>
    </row>
    <row r="57" spans="2:11" hidden="1">
      <c r="B57" s="290" t="s">
        <v>787</v>
      </c>
      <c r="C57" s="339">
        <f t="shared" si="10"/>
        <v>0</v>
      </c>
      <c r="D57" s="339">
        <f t="shared" si="10"/>
        <v>0</v>
      </c>
      <c r="E57" s="339"/>
      <c r="F57" s="339">
        <f t="shared" si="11"/>
        <v>0</v>
      </c>
      <c r="G57" s="339">
        <f t="shared" si="11"/>
        <v>0</v>
      </c>
      <c r="H57" s="339">
        <f t="shared" si="11"/>
        <v>0</v>
      </c>
      <c r="I57" s="338">
        <f>SUM(C57:H57)</f>
        <v>0</v>
      </c>
    </row>
    <row r="58" spans="2:11" hidden="1">
      <c r="B58" s="290" t="s">
        <v>265</v>
      </c>
      <c r="C58" s="339">
        <f t="shared" si="10"/>
        <v>0</v>
      </c>
      <c r="D58" s="339">
        <f t="shared" si="10"/>
        <v>0</v>
      </c>
      <c r="E58" s="339"/>
      <c r="F58" s="339">
        <f t="shared" si="11"/>
        <v>0</v>
      </c>
      <c r="G58" s="339">
        <f t="shared" si="11"/>
        <v>0</v>
      </c>
      <c r="H58" s="339">
        <f t="shared" si="11"/>
        <v>0</v>
      </c>
      <c r="I58" s="338"/>
    </row>
    <row r="59" spans="2:11" hidden="1">
      <c r="B59" s="289" t="s">
        <v>266</v>
      </c>
      <c r="C59" s="341">
        <f t="shared" ref="C59:I59" si="12">C47+C48-C54</f>
        <v>723165149</v>
      </c>
      <c r="D59" s="342">
        <f t="shared" si="12"/>
        <v>0</v>
      </c>
      <c r="E59" s="342"/>
      <c r="F59" s="341">
        <f t="shared" si="12"/>
        <v>0</v>
      </c>
      <c r="G59" s="341">
        <f t="shared" si="12"/>
        <v>0</v>
      </c>
      <c r="H59" s="341">
        <f t="shared" si="12"/>
        <v>0</v>
      </c>
      <c r="I59" s="341">
        <f t="shared" si="12"/>
        <v>723165149</v>
      </c>
      <c r="J59" s="358">
        <v>723165149</v>
      </c>
      <c r="K59" s="358">
        <f>J59-I59</f>
        <v>0</v>
      </c>
    </row>
    <row r="60" spans="2:11" hidden="1">
      <c r="B60" s="288" t="s">
        <v>261</v>
      </c>
      <c r="C60" s="343"/>
      <c r="D60" s="343"/>
      <c r="E60" s="343"/>
      <c r="F60" s="343"/>
      <c r="G60" s="343"/>
      <c r="H60" s="343"/>
      <c r="I60" s="344"/>
    </row>
    <row r="61" spans="2:11" hidden="1">
      <c r="B61" s="292" t="s">
        <v>766</v>
      </c>
      <c r="C61" s="336">
        <v>57853214</v>
      </c>
      <c r="D61" s="336"/>
      <c r="E61" s="336"/>
      <c r="F61" s="336"/>
      <c r="G61" s="336"/>
      <c r="H61" s="336"/>
      <c r="I61" s="336">
        <f t="shared" ref="I61:I70" si="13">SUM(C61:H61)</f>
        <v>57853214</v>
      </c>
    </row>
    <row r="62" spans="2:11" hidden="1">
      <c r="B62" s="292" t="s">
        <v>258</v>
      </c>
      <c r="C62" s="345">
        <f>SUM(C63:C65)</f>
        <v>10847478</v>
      </c>
      <c r="D62" s="346">
        <f>SUM(D63:D65)</f>
        <v>0</v>
      </c>
      <c r="E62" s="346"/>
      <c r="F62" s="345">
        <f>SUM(F63:F65)</f>
        <v>0</v>
      </c>
      <c r="G62" s="345">
        <f>SUM(G63:G65)</f>
        <v>0</v>
      </c>
      <c r="H62" s="345">
        <f>SUM(H63:H65)</f>
        <v>0</v>
      </c>
      <c r="I62" s="345">
        <f t="shared" si="13"/>
        <v>10847478</v>
      </c>
    </row>
    <row r="63" spans="2:11" s="322" customFormat="1" hidden="1">
      <c r="B63" s="290" t="s">
        <v>264</v>
      </c>
      <c r="C63" s="347">
        <v>10847478</v>
      </c>
      <c r="D63" s="347">
        <f>L63+R63+X63+AD63</f>
        <v>0</v>
      </c>
      <c r="E63" s="347"/>
      <c r="F63" s="347">
        <f t="shared" ref="F63:H66" si="14">M63+S63+Y63+AE63</f>
        <v>0</v>
      </c>
      <c r="G63" s="347">
        <f t="shared" si="14"/>
        <v>0</v>
      </c>
      <c r="H63" s="347">
        <f t="shared" si="14"/>
        <v>0</v>
      </c>
      <c r="I63" s="347">
        <f t="shared" si="13"/>
        <v>10847478</v>
      </c>
      <c r="J63" s="124"/>
      <c r="K63" s="124"/>
    </row>
    <row r="64" spans="2:11" hidden="1">
      <c r="B64" s="290" t="s">
        <v>788</v>
      </c>
      <c r="C64" s="339">
        <f>K64+Q64+W64+AC64</f>
        <v>0</v>
      </c>
      <c r="D64" s="339">
        <f>L64+R64+X64+AD64</f>
        <v>0</v>
      </c>
      <c r="E64" s="339"/>
      <c r="F64" s="339">
        <f t="shared" si="14"/>
        <v>0</v>
      </c>
      <c r="G64" s="339">
        <f t="shared" si="14"/>
        <v>0</v>
      </c>
      <c r="H64" s="339">
        <f t="shared" si="14"/>
        <v>0</v>
      </c>
      <c r="I64" s="347">
        <f t="shared" si="13"/>
        <v>0</v>
      </c>
    </row>
    <row r="65" spans="2:11" hidden="1">
      <c r="B65" s="290" t="s">
        <v>789</v>
      </c>
      <c r="C65" s="339">
        <f>K65+Q65+W65+AC65</f>
        <v>0</v>
      </c>
      <c r="D65" s="339">
        <f>L65+R65+X65+AD65</f>
        <v>0</v>
      </c>
      <c r="E65" s="339"/>
      <c r="F65" s="339">
        <f t="shared" si="14"/>
        <v>0</v>
      </c>
      <c r="G65" s="339">
        <f t="shared" si="14"/>
        <v>0</v>
      </c>
      <c r="H65" s="339">
        <f t="shared" si="14"/>
        <v>0</v>
      </c>
      <c r="I65" s="345">
        <f t="shared" si="13"/>
        <v>0</v>
      </c>
    </row>
    <row r="66" spans="2:11" hidden="1">
      <c r="B66" s="290" t="s">
        <v>265</v>
      </c>
      <c r="C66" s="339">
        <f>K66+Q66+W66+AC66</f>
        <v>0</v>
      </c>
      <c r="D66" s="339">
        <f>L66+R66+X66+AD66</f>
        <v>0</v>
      </c>
      <c r="E66" s="339"/>
      <c r="F66" s="339">
        <f t="shared" si="14"/>
        <v>0</v>
      </c>
      <c r="G66" s="339">
        <f t="shared" si="14"/>
        <v>0</v>
      </c>
      <c r="H66" s="339">
        <f t="shared" si="14"/>
        <v>0</v>
      </c>
      <c r="I66" s="347">
        <f t="shared" si="13"/>
        <v>0</v>
      </c>
    </row>
    <row r="67" spans="2:11" hidden="1">
      <c r="B67" s="292" t="s">
        <v>259</v>
      </c>
      <c r="C67" s="345">
        <f>SUM(C68:C71)</f>
        <v>0</v>
      </c>
      <c r="D67" s="345">
        <f>SUM(D68:D71)</f>
        <v>0</v>
      </c>
      <c r="E67" s="345"/>
      <c r="F67" s="345">
        <f>SUM(F68:F71)</f>
        <v>0</v>
      </c>
      <c r="G67" s="345">
        <f>SUM(G68:G71)</f>
        <v>0</v>
      </c>
      <c r="H67" s="345">
        <f>SUM(H68:H71)</f>
        <v>0</v>
      </c>
      <c r="I67" s="345">
        <f t="shared" si="13"/>
        <v>0</v>
      </c>
    </row>
    <row r="68" spans="2:11" hidden="1">
      <c r="B68" s="290" t="s">
        <v>786</v>
      </c>
      <c r="C68" s="339">
        <f t="shared" ref="C68:D71" si="15">K68+Q68+W68+AC68</f>
        <v>0</v>
      </c>
      <c r="D68" s="339">
        <f t="shared" si="15"/>
        <v>0</v>
      </c>
      <c r="E68" s="339"/>
      <c r="F68" s="339">
        <f t="shared" ref="F68:H71" si="16">M68+S68+Y68+AE68</f>
        <v>0</v>
      </c>
      <c r="G68" s="339">
        <f t="shared" si="16"/>
        <v>0</v>
      </c>
      <c r="H68" s="339">
        <f t="shared" si="16"/>
        <v>0</v>
      </c>
      <c r="I68" s="345">
        <f t="shared" si="13"/>
        <v>0</v>
      </c>
    </row>
    <row r="69" spans="2:11" hidden="1">
      <c r="B69" s="290" t="s">
        <v>723</v>
      </c>
      <c r="C69" s="339">
        <f t="shared" si="15"/>
        <v>0</v>
      </c>
      <c r="D69" s="339">
        <f t="shared" si="15"/>
        <v>0</v>
      </c>
      <c r="E69" s="339"/>
      <c r="F69" s="339">
        <f t="shared" si="16"/>
        <v>0</v>
      </c>
      <c r="G69" s="339">
        <f t="shared" si="16"/>
        <v>0</v>
      </c>
      <c r="H69" s="339">
        <f t="shared" si="16"/>
        <v>0</v>
      </c>
      <c r="I69" s="345">
        <f t="shared" si="13"/>
        <v>0</v>
      </c>
    </row>
    <row r="70" spans="2:11" hidden="1">
      <c r="B70" s="290" t="s">
        <v>787</v>
      </c>
      <c r="C70" s="339">
        <f t="shared" si="15"/>
        <v>0</v>
      </c>
      <c r="D70" s="339">
        <f t="shared" si="15"/>
        <v>0</v>
      </c>
      <c r="E70" s="339"/>
      <c r="F70" s="339">
        <f t="shared" si="16"/>
        <v>0</v>
      </c>
      <c r="G70" s="339">
        <f t="shared" si="16"/>
        <v>0</v>
      </c>
      <c r="H70" s="339">
        <f t="shared" si="16"/>
        <v>0</v>
      </c>
      <c r="I70" s="345">
        <f t="shared" si="13"/>
        <v>0</v>
      </c>
    </row>
    <row r="71" spans="2:11" hidden="1">
      <c r="B71" s="290" t="s">
        <v>718</v>
      </c>
      <c r="C71" s="339">
        <f t="shared" si="15"/>
        <v>0</v>
      </c>
      <c r="D71" s="339">
        <f t="shared" si="15"/>
        <v>0</v>
      </c>
      <c r="E71" s="339"/>
      <c r="F71" s="339">
        <f t="shared" si="16"/>
        <v>0</v>
      </c>
      <c r="G71" s="339">
        <f t="shared" si="16"/>
        <v>0</v>
      </c>
      <c r="H71" s="339">
        <f t="shared" si="16"/>
        <v>0</v>
      </c>
      <c r="I71" s="345"/>
    </row>
    <row r="72" spans="2:11" hidden="1">
      <c r="B72" s="292" t="s">
        <v>266</v>
      </c>
      <c r="C72" s="348">
        <f t="shared" ref="C72:I72" si="17">C61+C62-C67</f>
        <v>68700692</v>
      </c>
      <c r="D72" s="349">
        <f t="shared" si="17"/>
        <v>0</v>
      </c>
      <c r="E72" s="349"/>
      <c r="F72" s="348">
        <f t="shared" si="17"/>
        <v>0</v>
      </c>
      <c r="G72" s="348">
        <f t="shared" si="17"/>
        <v>0</v>
      </c>
      <c r="H72" s="348">
        <f t="shared" si="17"/>
        <v>0</v>
      </c>
      <c r="I72" s="348">
        <f t="shared" si="17"/>
        <v>68700692</v>
      </c>
      <c r="J72" s="358">
        <v>-68700692</v>
      </c>
      <c r="K72" s="358">
        <f>J72+I72</f>
        <v>0</v>
      </c>
    </row>
    <row r="73" spans="2:11" hidden="1">
      <c r="B73" s="288" t="s">
        <v>262</v>
      </c>
      <c r="C73" s="350"/>
      <c r="D73" s="351"/>
      <c r="E73" s="351"/>
      <c r="F73" s="350"/>
      <c r="G73" s="350"/>
      <c r="H73" s="350"/>
      <c r="I73" s="352"/>
    </row>
    <row r="74" spans="2:11" hidden="1">
      <c r="B74" s="289" t="s">
        <v>775</v>
      </c>
      <c r="C74" s="353">
        <f t="shared" ref="C74:I74" si="18">C47-C61</f>
        <v>665311935</v>
      </c>
      <c r="D74" s="354">
        <f t="shared" si="18"/>
        <v>0</v>
      </c>
      <c r="E74" s="354"/>
      <c r="F74" s="353">
        <f t="shared" si="18"/>
        <v>0</v>
      </c>
      <c r="G74" s="353">
        <f t="shared" si="18"/>
        <v>0</v>
      </c>
      <c r="H74" s="353">
        <f t="shared" si="18"/>
        <v>0</v>
      </c>
      <c r="I74" s="336">
        <f t="shared" si="18"/>
        <v>665311935</v>
      </c>
    </row>
    <row r="75" spans="2:11" hidden="1">
      <c r="B75" s="291" t="s">
        <v>263</v>
      </c>
      <c r="C75" s="355">
        <f t="shared" ref="C75:I75" si="19">C59-C72</f>
        <v>654464457</v>
      </c>
      <c r="D75" s="356">
        <f t="shared" si="19"/>
        <v>0</v>
      </c>
      <c r="E75" s="356"/>
      <c r="F75" s="355">
        <f t="shared" si="19"/>
        <v>0</v>
      </c>
      <c r="G75" s="355">
        <f t="shared" si="19"/>
        <v>0</v>
      </c>
      <c r="H75" s="355">
        <f t="shared" si="19"/>
        <v>0</v>
      </c>
      <c r="I75" s="348">
        <f t="shared" si="19"/>
        <v>654464457</v>
      </c>
    </row>
  </sheetData>
  <mergeCells count="4">
    <mergeCell ref="B5:B6"/>
    <mergeCell ref="I5:I6"/>
    <mergeCell ref="B44:B45"/>
    <mergeCell ref="I44:I45"/>
  </mergeCells>
  <pageMargins left="0.41" right="0.37" top="0.34" bottom="0.56000000000000005" header="0.2" footer="0.16"/>
  <pageSetup paperSize="9" firstPageNumber="24" orientation="landscape" useFirstPageNumber="1" r:id="rId1"/>
  <headerFooter>
    <oddFooter>&amp;C_________________________________________________________________________________________________________________________________Các thuyết minh này là một bộ phận hợp thành và cần được đọc cùng Báo cáo tài chính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6"/>
  <sheetViews>
    <sheetView view="pageBreakPreview" topLeftCell="A2" zoomScaleSheetLayoutView="100" workbookViewId="0">
      <selection activeCell="C9" sqref="C9"/>
    </sheetView>
  </sheetViews>
  <sheetFormatPr defaultRowHeight="15"/>
  <cols>
    <col min="1" max="1" width="2.7109375" style="1126" customWidth="1"/>
    <col min="2" max="2" width="24.5703125" style="1126" customWidth="1"/>
    <col min="3" max="3" width="10.7109375" style="1126" bestFit="1" customWidth="1"/>
    <col min="4" max="4" width="12.85546875" style="1126" customWidth="1"/>
    <col min="5" max="5" width="11.5703125" style="1126" customWidth="1"/>
    <col min="6" max="6" width="12" style="1126" customWidth="1"/>
    <col min="7" max="7" width="18" style="1126" customWidth="1"/>
    <col min="8" max="8" width="13.85546875" style="1126" customWidth="1"/>
    <col min="9" max="9" width="15.85546875" style="1126" bestFit="1" customWidth="1"/>
    <col min="10" max="11" width="9.140625" style="1126"/>
    <col min="12" max="12" width="14.42578125" style="1126" customWidth="1"/>
    <col min="13" max="13" width="17" style="1126" customWidth="1"/>
    <col min="14" max="256" width="9.140625" style="1126"/>
    <col min="257" max="257" width="2.7109375" style="1126" customWidth="1"/>
    <col min="258" max="258" width="24.5703125" style="1126" customWidth="1"/>
    <col min="259" max="259" width="10.7109375" style="1126" bestFit="1" customWidth="1"/>
    <col min="260" max="260" width="12.85546875" style="1126" customWidth="1"/>
    <col min="261" max="261" width="11.5703125" style="1126" customWidth="1"/>
    <col min="262" max="262" width="12" style="1126" customWidth="1"/>
    <col min="263" max="263" width="18" style="1126" customWidth="1"/>
    <col min="264" max="264" width="13.85546875" style="1126" customWidth="1"/>
    <col min="265" max="265" width="15.85546875" style="1126" bestFit="1" customWidth="1"/>
    <col min="266" max="267" width="9.140625" style="1126"/>
    <col min="268" max="268" width="14.42578125" style="1126" customWidth="1"/>
    <col min="269" max="269" width="17" style="1126" customWidth="1"/>
    <col min="270" max="512" width="9.140625" style="1126"/>
    <col min="513" max="513" width="2.7109375" style="1126" customWidth="1"/>
    <col min="514" max="514" width="24.5703125" style="1126" customWidth="1"/>
    <col min="515" max="515" width="10.7109375" style="1126" bestFit="1" customWidth="1"/>
    <col min="516" max="516" width="12.85546875" style="1126" customWidth="1"/>
    <col min="517" max="517" width="11.5703125" style="1126" customWidth="1"/>
    <col min="518" max="518" width="12" style="1126" customWidth="1"/>
    <col min="519" max="519" width="18" style="1126" customWidth="1"/>
    <col min="520" max="520" width="13.85546875" style="1126" customWidth="1"/>
    <col min="521" max="521" width="15.85546875" style="1126" bestFit="1" customWidth="1"/>
    <col min="522" max="523" width="9.140625" style="1126"/>
    <col min="524" max="524" width="14.42578125" style="1126" customWidth="1"/>
    <col min="525" max="525" width="17" style="1126" customWidth="1"/>
    <col min="526" max="768" width="9.140625" style="1126"/>
    <col min="769" max="769" width="2.7109375" style="1126" customWidth="1"/>
    <col min="770" max="770" width="24.5703125" style="1126" customWidth="1"/>
    <col min="771" max="771" width="10.7109375" style="1126" bestFit="1" customWidth="1"/>
    <col min="772" max="772" width="12.85546875" style="1126" customWidth="1"/>
    <col min="773" max="773" width="11.5703125" style="1126" customWidth="1"/>
    <col min="774" max="774" width="12" style="1126" customWidth="1"/>
    <col min="775" max="775" width="18" style="1126" customWidth="1"/>
    <col min="776" max="776" width="13.85546875" style="1126" customWidth="1"/>
    <col min="777" max="777" width="15.85546875" style="1126" bestFit="1" customWidth="1"/>
    <col min="778" max="779" width="9.140625" style="1126"/>
    <col min="780" max="780" width="14.42578125" style="1126" customWidth="1"/>
    <col min="781" max="781" width="17" style="1126" customWidth="1"/>
    <col min="782" max="1024" width="9.140625" style="1126"/>
    <col min="1025" max="1025" width="2.7109375" style="1126" customWidth="1"/>
    <col min="1026" max="1026" width="24.5703125" style="1126" customWidth="1"/>
    <col min="1027" max="1027" width="10.7109375" style="1126" bestFit="1" customWidth="1"/>
    <col min="1028" max="1028" width="12.85546875" style="1126" customWidth="1"/>
    <col min="1029" max="1029" width="11.5703125" style="1126" customWidth="1"/>
    <col min="1030" max="1030" width="12" style="1126" customWidth="1"/>
    <col min="1031" max="1031" width="18" style="1126" customWidth="1"/>
    <col min="1032" max="1032" width="13.85546875" style="1126" customWidth="1"/>
    <col min="1033" max="1033" width="15.85546875" style="1126" bestFit="1" customWidth="1"/>
    <col min="1034" max="1035" width="9.140625" style="1126"/>
    <col min="1036" max="1036" width="14.42578125" style="1126" customWidth="1"/>
    <col min="1037" max="1037" width="17" style="1126" customWidth="1"/>
    <col min="1038" max="1280" width="9.140625" style="1126"/>
    <col min="1281" max="1281" width="2.7109375" style="1126" customWidth="1"/>
    <col min="1282" max="1282" width="24.5703125" style="1126" customWidth="1"/>
    <col min="1283" max="1283" width="10.7109375" style="1126" bestFit="1" customWidth="1"/>
    <col min="1284" max="1284" width="12.85546875" style="1126" customWidth="1"/>
    <col min="1285" max="1285" width="11.5703125" style="1126" customWidth="1"/>
    <col min="1286" max="1286" width="12" style="1126" customWidth="1"/>
    <col min="1287" max="1287" width="18" style="1126" customWidth="1"/>
    <col min="1288" max="1288" width="13.85546875" style="1126" customWidth="1"/>
    <col min="1289" max="1289" width="15.85546875" style="1126" bestFit="1" customWidth="1"/>
    <col min="1290" max="1291" width="9.140625" style="1126"/>
    <col min="1292" max="1292" width="14.42578125" style="1126" customWidth="1"/>
    <col min="1293" max="1293" width="17" style="1126" customWidth="1"/>
    <col min="1294" max="1536" width="9.140625" style="1126"/>
    <col min="1537" max="1537" width="2.7109375" style="1126" customWidth="1"/>
    <col min="1538" max="1538" width="24.5703125" style="1126" customWidth="1"/>
    <col min="1539" max="1539" width="10.7109375" style="1126" bestFit="1" customWidth="1"/>
    <col min="1540" max="1540" width="12.85546875" style="1126" customWidth="1"/>
    <col min="1541" max="1541" width="11.5703125" style="1126" customWidth="1"/>
    <col min="1542" max="1542" width="12" style="1126" customWidth="1"/>
    <col min="1543" max="1543" width="18" style="1126" customWidth="1"/>
    <col min="1544" max="1544" width="13.85546875" style="1126" customWidth="1"/>
    <col min="1545" max="1545" width="15.85546875" style="1126" bestFit="1" customWidth="1"/>
    <col min="1546" max="1547" width="9.140625" style="1126"/>
    <col min="1548" max="1548" width="14.42578125" style="1126" customWidth="1"/>
    <col min="1549" max="1549" width="17" style="1126" customWidth="1"/>
    <col min="1550" max="1792" width="9.140625" style="1126"/>
    <col min="1793" max="1793" width="2.7109375" style="1126" customWidth="1"/>
    <col min="1794" max="1794" width="24.5703125" style="1126" customWidth="1"/>
    <col min="1795" max="1795" width="10.7109375" style="1126" bestFit="1" customWidth="1"/>
    <col min="1796" max="1796" width="12.85546875" style="1126" customWidth="1"/>
    <col min="1797" max="1797" width="11.5703125" style="1126" customWidth="1"/>
    <col min="1798" max="1798" width="12" style="1126" customWidth="1"/>
    <col min="1799" max="1799" width="18" style="1126" customWidth="1"/>
    <col min="1800" max="1800" width="13.85546875" style="1126" customWidth="1"/>
    <col min="1801" max="1801" width="15.85546875" style="1126" bestFit="1" customWidth="1"/>
    <col min="1802" max="1803" width="9.140625" style="1126"/>
    <col min="1804" max="1804" width="14.42578125" style="1126" customWidth="1"/>
    <col min="1805" max="1805" width="17" style="1126" customWidth="1"/>
    <col min="1806" max="2048" width="9.140625" style="1126"/>
    <col min="2049" max="2049" width="2.7109375" style="1126" customWidth="1"/>
    <col min="2050" max="2050" width="24.5703125" style="1126" customWidth="1"/>
    <col min="2051" max="2051" width="10.7109375" style="1126" bestFit="1" customWidth="1"/>
    <col min="2052" max="2052" width="12.85546875" style="1126" customWidth="1"/>
    <col min="2053" max="2053" width="11.5703125" style="1126" customWidth="1"/>
    <col min="2054" max="2054" width="12" style="1126" customWidth="1"/>
    <col min="2055" max="2055" width="18" style="1126" customWidth="1"/>
    <col min="2056" max="2056" width="13.85546875" style="1126" customWidth="1"/>
    <col min="2057" max="2057" width="15.85546875" style="1126" bestFit="1" customWidth="1"/>
    <col min="2058" max="2059" width="9.140625" style="1126"/>
    <col min="2060" max="2060" width="14.42578125" style="1126" customWidth="1"/>
    <col min="2061" max="2061" width="17" style="1126" customWidth="1"/>
    <col min="2062" max="2304" width="9.140625" style="1126"/>
    <col min="2305" max="2305" width="2.7109375" style="1126" customWidth="1"/>
    <col min="2306" max="2306" width="24.5703125" style="1126" customWidth="1"/>
    <col min="2307" max="2307" width="10.7109375" style="1126" bestFit="1" customWidth="1"/>
    <col min="2308" max="2308" width="12.85546875" style="1126" customWidth="1"/>
    <col min="2309" max="2309" width="11.5703125" style="1126" customWidth="1"/>
    <col min="2310" max="2310" width="12" style="1126" customWidth="1"/>
    <col min="2311" max="2311" width="18" style="1126" customWidth="1"/>
    <col min="2312" max="2312" width="13.85546875" style="1126" customWidth="1"/>
    <col min="2313" max="2313" width="15.85546875" style="1126" bestFit="1" customWidth="1"/>
    <col min="2314" max="2315" width="9.140625" style="1126"/>
    <col min="2316" max="2316" width="14.42578125" style="1126" customWidth="1"/>
    <col min="2317" max="2317" width="17" style="1126" customWidth="1"/>
    <col min="2318" max="2560" width="9.140625" style="1126"/>
    <col min="2561" max="2561" width="2.7109375" style="1126" customWidth="1"/>
    <col min="2562" max="2562" width="24.5703125" style="1126" customWidth="1"/>
    <col min="2563" max="2563" width="10.7109375" style="1126" bestFit="1" customWidth="1"/>
    <col min="2564" max="2564" width="12.85546875" style="1126" customWidth="1"/>
    <col min="2565" max="2565" width="11.5703125" style="1126" customWidth="1"/>
    <col min="2566" max="2566" width="12" style="1126" customWidth="1"/>
    <col min="2567" max="2567" width="18" style="1126" customWidth="1"/>
    <col min="2568" max="2568" width="13.85546875" style="1126" customWidth="1"/>
    <col min="2569" max="2569" width="15.85546875" style="1126" bestFit="1" customWidth="1"/>
    <col min="2570" max="2571" width="9.140625" style="1126"/>
    <col min="2572" max="2572" width="14.42578125" style="1126" customWidth="1"/>
    <col min="2573" max="2573" width="17" style="1126" customWidth="1"/>
    <col min="2574" max="2816" width="9.140625" style="1126"/>
    <col min="2817" max="2817" width="2.7109375" style="1126" customWidth="1"/>
    <col min="2818" max="2818" width="24.5703125" style="1126" customWidth="1"/>
    <col min="2819" max="2819" width="10.7109375" style="1126" bestFit="1" customWidth="1"/>
    <col min="2820" max="2820" width="12.85546875" style="1126" customWidth="1"/>
    <col min="2821" max="2821" width="11.5703125" style="1126" customWidth="1"/>
    <col min="2822" max="2822" width="12" style="1126" customWidth="1"/>
    <col min="2823" max="2823" width="18" style="1126" customWidth="1"/>
    <col min="2824" max="2824" width="13.85546875" style="1126" customWidth="1"/>
    <col min="2825" max="2825" width="15.85546875" style="1126" bestFit="1" customWidth="1"/>
    <col min="2826" max="2827" width="9.140625" style="1126"/>
    <col min="2828" max="2828" width="14.42578125" style="1126" customWidth="1"/>
    <col min="2829" max="2829" width="17" style="1126" customWidth="1"/>
    <col min="2830" max="3072" width="9.140625" style="1126"/>
    <col min="3073" max="3073" width="2.7109375" style="1126" customWidth="1"/>
    <col min="3074" max="3074" width="24.5703125" style="1126" customWidth="1"/>
    <col min="3075" max="3075" width="10.7109375" style="1126" bestFit="1" customWidth="1"/>
    <col min="3076" max="3076" width="12.85546875" style="1126" customWidth="1"/>
    <col min="3077" max="3077" width="11.5703125" style="1126" customWidth="1"/>
    <col min="3078" max="3078" width="12" style="1126" customWidth="1"/>
    <col min="3079" max="3079" width="18" style="1126" customWidth="1"/>
    <col min="3080" max="3080" width="13.85546875" style="1126" customWidth="1"/>
    <col min="3081" max="3081" width="15.85546875" style="1126" bestFit="1" customWidth="1"/>
    <col min="3082" max="3083" width="9.140625" style="1126"/>
    <col min="3084" max="3084" width="14.42578125" style="1126" customWidth="1"/>
    <col min="3085" max="3085" width="17" style="1126" customWidth="1"/>
    <col min="3086" max="3328" width="9.140625" style="1126"/>
    <col min="3329" max="3329" width="2.7109375" style="1126" customWidth="1"/>
    <col min="3330" max="3330" width="24.5703125" style="1126" customWidth="1"/>
    <col min="3331" max="3331" width="10.7109375" style="1126" bestFit="1" customWidth="1"/>
    <col min="3332" max="3332" width="12.85546875" style="1126" customWidth="1"/>
    <col min="3333" max="3333" width="11.5703125" style="1126" customWidth="1"/>
    <col min="3334" max="3334" width="12" style="1126" customWidth="1"/>
    <col min="3335" max="3335" width="18" style="1126" customWidth="1"/>
    <col min="3336" max="3336" width="13.85546875" style="1126" customWidth="1"/>
    <col min="3337" max="3337" width="15.85546875" style="1126" bestFit="1" customWidth="1"/>
    <col min="3338" max="3339" width="9.140625" style="1126"/>
    <col min="3340" max="3340" width="14.42578125" style="1126" customWidth="1"/>
    <col min="3341" max="3341" width="17" style="1126" customWidth="1"/>
    <col min="3342" max="3584" width="9.140625" style="1126"/>
    <col min="3585" max="3585" width="2.7109375" style="1126" customWidth="1"/>
    <col min="3586" max="3586" width="24.5703125" style="1126" customWidth="1"/>
    <col min="3587" max="3587" width="10.7109375" style="1126" bestFit="1" customWidth="1"/>
    <col min="3588" max="3588" width="12.85546875" style="1126" customWidth="1"/>
    <col min="3589" max="3589" width="11.5703125" style="1126" customWidth="1"/>
    <col min="3590" max="3590" width="12" style="1126" customWidth="1"/>
    <col min="3591" max="3591" width="18" style="1126" customWidth="1"/>
    <col min="3592" max="3592" width="13.85546875" style="1126" customWidth="1"/>
    <col min="3593" max="3593" width="15.85546875" style="1126" bestFit="1" customWidth="1"/>
    <col min="3594" max="3595" width="9.140625" style="1126"/>
    <col min="3596" max="3596" width="14.42578125" style="1126" customWidth="1"/>
    <col min="3597" max="3597" width="17" style="1126" customWidth="1"/>
    <col min="3598" max="3840" width="9.140625" style="1126"/>
    <col min="3841" max="3841" width="2.7109375" style="1126" customWidth="1"/>
    <col min="3842" max="3842" width="24.5703125" style="1126" customWidth="1"/>
    <col min="3843" max="3843" width="10.7109375" style="1126" bestFit="1" customWidth="1"/>
    <col min="3844" max="3844" width="12.85546875" style="1126" customWidth="1"/>
    <col min="3845" max="3845" width="11.5703125" style="1126" customWidth="1"/>
    <col min="3846" max="3846" width="12" style="1126" customWidth="1"/>
    <col min="3847" max="3847" width="18" style="1126" customWidth="1"/>
    <col min="3848" max="3848" width="13.85546875" style="1126" customWidth="1"/>
    <col min="3849" max="3849" width="15.85546875" style="1126" bestFit="1" customWidth="1"/>
    <col min="3850" max="3851" width="9.140625" style="1126"/>
    <col min="3852" max="3852" width="14.42578125" style="1126" customWidth="1"/>
    <col min="3853" max="3853" width="17" style="1126" customWidth="1"/>
    <col min="3854" max="4096" width="9.140625" style="1126"/>
    <col min="4097" max="4097" width="2.7109375" style="1126" customWidth="1"/>
    <col min="4098" max="4098" width="24.5703125" style="1126" customWidth="1"/>
    <col min="4099" max="4099" width="10.7109375" style="1126" bestFit="1" customWidth="1"/>
    <col min="4100" max="4100" width="12.85546875" style="1126" customWidth="1"/>
    <col min="4101" max="4101" width="11.5703125" style="1126" customWidth="1"/>
    <col min="4102" max="4102" width="12" style="1126" customWidth="1"/>
    <col min="4103" max="4103" width="18" style="1126" customWidth="1"/>
    <col min="4104" max="4104" width="13.85546875" style="1126" customWidth="1"/>
    <col min="4105" max="4105" width="15.85546875" style="1126" bestFit="1" customWidth="1"/>
    <col min="4106" max="4107" width="9.140625" style="1126"/>
    <col min="4108" max="4108" width="14.42578125" style="1126" customWidth="1"/>
    <col min="4109" max="4109" width="17" style="1126" customWidth="1"/>
    <col min="4110" max="4352" width="9.140625" style="1126"/>
    <col min="4353" max="4353" width="2.7109375" style="1126" customWidth="1"/>
    <col min="4354" max="4354" width="24.5703125" style="1126" customWidth="1"/>
    <col min="4355" max="4355" width="10.7109375" style="1126" bestFit="1" customWidth="1"/>
    <col min="4356" max="4356" width="12.85546875" style="1126" customWidth="1"/>
    <col min="4357" max="4357" width="11.5703125" style="1126" customWidth="1"/>
    <col min="4358" max="4358" width="12" style="1126" customWidth="1"/>
    <col min="4359" max="4359" width="18" style="1126" customWidth="1"/>
    <col min="4360" max="4360" width="13.85546875" style="1126" customWidth="1"/>
    <col min="4361" max="4361" width="15.85546875" style="1126" bestFit="1" customWidth="1"/>
    <col min="4362" max="4363" width="9.140625" style="1126"/>
    <col min="4364" max="4364" width="14.42578125" style="1126" customWidth="1"/>
    <col min="4365" max="4365" width="17" style="1126" customWidth="1"/>
    <col min="4366" max="4608" width="9.140625" style="1126"/>
    <col min="4609" max="4609" width="2.7109375" style="1126" customWidth="1"/>
    <col min="4610" max="4610" width="24.5703125" style="1126" customWidth="1"/>
    <col min="4611" max="4611" width="10.7109375" style="1126" bestFit="1" customWidth="1"/>
    <col min="4612" max="4612" width="12.85546875" style="1126" customWidth="1"/>
    <col min="4613" max="4613" width="11.5703125" style="1126" customWidth="1"/>
    <col min="4614" max="4614" width="12" style="1126" customWidth="1"/>
    <col min="4615" max="4615" width="18" style="1126" customWidth="1"/>
    <col min="4616" max="4616" width="13.85546875" style="1126" customWidth="1"/>
    <col min="4617" max="4617" width="15.85546875" style="1126" bestFit="1" customWidth="1"/>
    <col min="4618" max="4619" width="9.140625" style="1126"/>
    <col min="4620" max="4620" width="14.42578125" style="1126" customWidth="1"/>
    <col min="4621" max="4621" width="17" style="1126" customWidth="1"/>
    <col min="4622" max="4864" width="9.140625" style="1126"/>
    <col min="4865" max="4865" width="2.7109375" style="1126" customWidth="1"/>
    <col min="4866" max="4866" width="24.5703125" style="1126" customWidth="1"/>
    <col min="4867" max="4867" width="10.7109375" style="1126" bestFit="1" customWidth="1"/>
    <col min="4868" max="4868" width="12.85546875" style="1126" customWidth="1"/>
    <col min="4869" max="4869" width="11.5703125" style="1126" customWidth="1"/>
    <col min="4870" max="4870" width="12" style="1126" customWidth="1"/>
    <col min="4871" max="4871" width="18" style="1126" customWidth="1"/>
    <col min="4872" max="4872" width="13.85546875" style="1126" customWidth="1"/>
    <col min="4873" max="4873" width="15.85546875" style="1126" bestFit="1" customWidth="1"/>
    <col min="4874" max="4875" width="9.140625" style="1126"/>
    <col min="4876" max="4876" width="14.42578125" style="1126" customWidth="1"/>
    <col min="4877" max="4877" width="17" style="1126" customWidth="1"/>
    <col min="4878" max="5120" width="9.140625" style="1126"/>
    <col min="5121" max="5121" width="2.7109375" style="1126" customWidth="1"/>
    <col min="5122" max="5122" width="24.5703125" style="1126" customWidth="1"/>
    <col min="5123" max="5123" width="10.7109375" style="1126" bestFit="1" customWidth="1"/>
    <col min="5124" max="5124" width="12.85546875" style="1126" customWidth="1"/>
    <col min="5125" max="5125" width="11.5703125" style="1126" customWidth="1"/>
    <col min="5126" max="5126" width="12" style="1126" customWidth="1"/>
    <col min="5127" max="5127" width="18" style="1126" customWidth="1"/>
    <col min="5128" max="5128" width="13.85546875" style="1126" customWidth="1"/>
    <col min="5129" max="5129" width="15.85546875" style="1126" bestFit="1" customWidth="1"/>
    <col min="5130" max="5131" width="9.140625" style="1126"/>
    <col min="5132" max="5132" width="14.42578125" style="1126" customWidth="1"/>
    <col min="5133" max="5133" width="17" style="1126" customWidth="1"/>
    <col min="5134" max="5376" width="9.140625" style="1126"/>
    <col min="5377" max="5377" width="2.7109375" style="1126" customWidth="1"/>
    <col min="5378" max="5378" width="24.5703125" style="1126" customWidth="1"/>
    <col min="5379" max="5379" width="10.7109375" style="1126" bestFit="1" customWidth="1"/>
    <col min="5380" max="5380" width="12.85546875" style="1126" customWidth="1"/>
    <col min="5381" max="5381" width="11.5703125" style="1126" customWidth="1"/>
    <col min="5382" max="5382" width="12" style="1126" customWidth="1"/>
    <col min="5383" max="5383" width="18" style="1126" customWidth="1"/>
    <col min="5384" max="5384" width="13.85546875" style="1126" customWidth="1"/>
    <col min="5385" max="5385" width="15.85546875" style="1126" bestFit="1" customWidth="1"/>
    <col min="5386" max="5387" width="9.140625" style="1126"/>
    <col min="5388" max="5388" width="14.42578125" style="1126" customWidth="1"/>
    <col min="5389" max="5389" width="17" style="1126" customWidth="1"/>
    <col min="5390" max="5632" width="9.140625" style="1126"/>
    <col min="5633" max="5633" width="2.7109375" style="1126" customWidth="1"/>
    <col min="5634" max="5634" width="24.5703125" style="1126" customWidth="1"/>
    <col min="5635" max="5635" width="10.7109375" style="1126" bestFit="1" customWidth="1"/>
    <col min="5636" max="5636" width="12.85546875" style="1126" customWidth="1"/>
    <col min="5637" max="5637" width="11.5703125" style="1126" customWidth="1"/>
    <col min="5638" max="5638" width="12" style="1126" customWidth="1"/>
    <col min="5639" max="5639" width="18" style="1126" customWidth="1"/>
    <col min="5640" max="5640" width="13.85546875" style="1126" customWidth="1"/>
    <col min="5641" max="5641" width="15.85546875" style="1126" bestFit="1" customWidth="1"/>
    <col min="5642" max="5643" width="9.140625" style="1126"/>
    <col min="5644" max="5644" width="14.42578125" style="1126" customWidth="1"/>
    <col min="5645" max="5645" width="17" style="1126" customWidth="1"/>
    <col min="5646" max="5888" width="9.140625" style="1126"/>
    <col min="5889" max="5889" width="2.7109375" style="1126" customWidth="1"/>
    <col min="5890" max="5890" width="24.5703125" style="1126" customWidth="1"/>
    <col min="5891" max="5891" width="10.7109375" style="1126" bestFit="1" customWidth="1"/>
    <col min="5892" max="5892" width="12.85546875" style="1126" customWidth="1"/>
    <col min="5893" max="5893" width="11.5703125" style="1126" customWidth="1"/>
    <col min="5894" max="5894" width="12" style="1126" customWidth="1"/>
    <col min="5895" max="5895" width="18" style="1126" customWidth="1"/>
    <col min="5896" max="5896" width="13.85546875" style="1126" customWidth="1"/>
    <col min="5897" max="5897" width="15.85546875" style="1126" bestFit="1" customWidth="1"/>
    <col min="5898" max="5899" width="9.140625" style="1126"/>
    <col min="5900" max="5900" width="14.42578125" style="1126" customWidth="1"/>
    <col min="5901" max="5901" width="17" style="1126" customWidth="1"/>
    <col min="5902" max="6144" width="9.140625" style="1126"/>
    <col min="6145" max="6145" width="2.7109375" style="1126" customWidth="1"/>
    <col min="6146" max="6146" width="24.5703125" style="1126" customWidth="1"/>
    <col min="6147" max="6147" width="10.7109375" style="1126" bestFit="1" customWidth="1"/>
    <col min="6148" max="6148" width="12.85546875" style="1126" customWidth="1"/>
    <col min="6149" max="6149" width="11.5703125" style="1126" customWidth="1"/>
    <col min="6150" max="6150" width="12" style="1126" customWidth="1"/>
    <col min="6151" max="6151" width="18" style="1126" customWidth="1"/>
    <col min="6152" max="6152" width="13.85546875" style="1126" customWidth="1"/>
    <col min="6153" max="6153" width="15.85546875" style="1126" bestFit="1" customWidth="1"/>
    <col min="6154" max="6155" width="9.140625" style="1126"/>
    <col min="6156" max="6156" width="14.42578125" style="1126" customWidth="1"/>
    <col min="6157" max="6157" width="17" style="1126" customWidth="1"/>
    <col min="6158" max="6400" width="9.140625" style="1126"/>
    <col min="6401" max="6401" width="2.7109375" style="1126" customWidth="1"/>
    <col min="6402" max="6402" width="24.5703125" style="1126" customWidth="1"/>
    <col min="6403" max="6403" width="10.7109375" style="1126" bestFit="1" customWidth="1"/>
    <col min="6404" max="6404" width="12.85546875" style="1126" customWidth="1"/>
    <col min="6405" max="6405" width="11.5703125" style="1126" customWidth="1"/>
    <col min="6406" max="6406" width="12" style="1126" customWidth="1"/>
    <col min="6407" max="6407" width="18" style="1126" customWidth="1"/>
    <col min="6408" max="6408" width="13.85546875" style="1126" customWidth="1"/>
    <col min="6409" max="6409" width="15.85546875" style="1126" bestFit="1" customWidth="1"/>
    <col min="6410" max="6411" width="9.140625" style="1126"/>
    <col min="6412" max="6412" width="14.42578125" style="1126" customWidth="1"/>
    <col min="6413" max="6413" width="17" style="1126" customWidth="1"/>
    <col min="6414" max="6656" width="9.140625" style="1126"/>
    <col min="6657" max="6657" width="2.7109375" style="1126" customWidth="1"/>
    <col min="6658" max="6658" width="24.5703125" style="1126" customWidth="1"/>
    <col min="6659" max="6659" width="10.7109375" style="1126" bestFit="1" customWidth="1"/>
    <col min="6660" max="6660" width="12.85546875" style="1126" customWidth="1"/>
    <col min="6661" max="6661" width="11.5703125" style="1126" customWidth="1"/>
    <col min="6662" max="6662" width="12" style="1126" customWidth="1"/>
    <col min="6663" max="6663" width="18" style="1126" customWidth="1"/>
    <col min="6664" max="6664" width="13.85546875" style="1126" customWidth="1"/>
    <col min="6665" max="6665" width="15.85546875" style="1126" bestFit="1" customWidth="1"/>
    <col min="6666" max="6667" width="9.140625" style="1126"/>
    <col min="6668" max="6668" width="14.42578125" style="1126" customWidth="1"/>
    <col min="6669" max="6669" width="17" style="1126" customWidth="1"/>
    <col min="6670" max="6912" width="9.140625" style="1126"/>
    <col min="6913" max="6913" width="2.7109375" style="1126" customWidth="1"/>
    <col min="6914" max="6914" width="24.5703125" style="1126" customWidth="1"/>
    <col min="6915" max="6915" width="10.7109375" style="1126" bestFit="1" customWidth="1"/>
    <col min="6916" max="6916" width="12.85546875" style="1126" customWidth="1"/>
    <col min="6917" max="6917" width="11.5703125" style="1126" customWidth="1"/>
    <col min="6918" max="6918" width="12" style="1126" customWidth="1"/>
    <col min="6919" max="6919" width="18" style="1126" customWidth="1"/>
    <col min="6920" max="6920" width="13.85546875" style="1126" customWidth="1"/>
    <col min="6921" max="6921" width="15.85546875" style="1126" bestFit="1" customWidth="1"/>
    <col min="6922" max="6923" width="9.140625" style="1126"/>
    <col min="6924" max="6924" width="14.42578125" style="1126" customWidth="1"/>
    <col min="6925" max="6925" width="17" style="1126" customWidth="1"/>
    <col min="6926" max="7168" width="9.140625" style="1126"/>
    <col min="7169" max="7169" width="2.7109375" style="1126" customWidth="1"/>
    <col min="7170" max="7170" width="24.5703125" style="1126" customWidth="1"/>
    <col min="7171" max="7171" width="10.7109375" style="1126" bestFit="1" customWidth="1"/>
    <col min="7172" max="7172" width="12.85546875" style="1126" customWidth="1"/>
    <col min="7173" max="7173" width="11.5703125" style="1126" customWidth="1"/>
    <col min="7174" max="7174" width="12" style="1126" customWidth="1"/>
    <col min="7175" max="7175" width="18" style="1126" customWidth="1"/>
    <col min="7176" max="7176" width="13.85546875" style="1126" customWidth="1"/>
    <col min="7177" max="7177" width="15.85546875" style="1126" bestFit="1" customWidth="1"/>
    <col min="7178" max="7179" width="9.140625" style="1126"/>
    <col min="7180" max="7180" width="14.42578125" style="1126" customWidth="1"/>
    <col min="7181" max="7181" width="17" style="1126" customWidth="1"/>
    <col min="7182" max="7424" width="9.140625" style="1126"/>
    <col min="7425" max="7425" width="2.7109375" style="1126" customWidth="1"/>
    <col min="7426" max="7426" width="24.5703125" style="1126" customWidth="1"/>
    <col min="7427" max="7427" width="10.7109375" style="1126" bestFit="1" customWidth="1"/>
    <col min="7428" max="7428" width="12.85546875" style="1126" customWidth="1"/>
    <col min="7429" max="7429" width="11.5703125" style="1126" customWidth="1"/>
    <col min="7430" max="7430" width="12" style="1126" customWidth="1"/>
    <col min="7431" max="7431" width="18" style="1126" customWidth="1"/>
    <col min="7432" max="7432" width="13.85546875" style="1126" customWidth="1"/>
    <col min="7433" max="7433" width="15.85546875" style="1126" bestFit="1" customWidth="1"/>
    <col min="7434" max="7435" width="9.140625" style="1126"/>
    <col min="7436" max="7436" width="14.42578125" style="1126" customWidth="1"/>
    <col min="7437" max="7437" width="17" style="1126" customWidth="1"/>
    <col min="7438" max="7680" width="9.140625" style="1126"/>
    <col min="7681" max="7681" width="2.7109375" style="1126" customWidth="1"/>
    <col min="7682" max="7682" width="24.5703125" style="1126" customWidth="1"/>
    <col min="7683" max="7683" width="10.7109375" style="1126" bestFit="1" customWidth="1"/>
    <col min="7684" max="7684" width="12.85546875" style="1126" customWidth="1"/>
    <col min="7685" max="7685" width="11.5703125" style="1126" customWidth="1"/>
    <col min="7686" max="7686" width="12" style="1126" customWidth="1"/>
    <col min="7687" max="7687" width="18" style="1126" customWidth="1"/>
    <col min="7688" max="7688" width="13.85546875" style="1126" customWidth="1"/>
    <col min="7689" max="7689" width="15.85546875" style="1126" bestFit="1" customWidth="1"/>
    <col min="7690" max="7691" width="9.140625" style="1126"/>
    <col min="7692" max="7692" width="14.42578125" style="1126" customWidth="1"/>
    <col min="7693" max="7693" width="17" style="1126" customWidth="1"/>
    <col min="7694" max="7936" width="9.140625" style="1126"/>
    <col min="7937" max="7937" width="2.7109375" style="1126" customWidth="1"/>
    <col min="7938" max="7938" width="24.5703125" style="1126" customWidth="1"/>
    <col min="7939" max="7939" width="10.7109375" style="1126" bestFit="1" customWidth="1"/>
    <col min="7940" max="7940" width="12.85546875" style="1126" customWidth="1"/>
    <col min="7941" max="7941" width="11.5703125" style="1126" customWidth="1"/>
    <col min="7942" max="7942" width="12" style="1126" customWidth="1"/>
    <col min="7943" max="7943" width="18" style="1126" customWidth="1"/>
    <col min="7944" max="7944" width="13.85546875" style="1126" customWidth="1"/>
    <col min="7945" max="7945" width="15.85546875" style="1126" bestFit="1" customWidth="1"/>
    <col min="7946" max="7947" width="9.140625" style="1126"/>
    <col min="7948" max="7948" width="14.42578125" style="1126" customWidth="1"/>
    <col min="7949" max="7949" width="17" style="1126" customWidth="1"/>
    <col min="7950" max="8192" width="9.140625" style="1126"/>
    <col min="8193" max="8193" width="2.7109375" style="1126" customWidth="1"/>
    <col min="8194" max="8194" width="24.5703125" style="1126" customWidth="1"/>
    <col min="8195" max="8195" width="10.7109375" style="1126" bestFit="1" customWidth="1"/>
    <col min="8196" max="8196" width="12.85546875" style="1126" customWidth="1"/>
    <col min="8197" max="8197" width="11.5703125" style="1126" customWidth="1"/>
    <col min="8198" max="8198" width="12" style="1126" customWidth="1"/>
    <col min="8199" max="8199" width="18" style="1126" customWidth="1"/>
    <col min="8200" max="8200" width="13.85546875" style="1126" customWidth="1"/>
    <col min="8201" max="8201" width="15.85546875" style="1126" bestFit="1" customWidth="1"/>
    <col min="8202" max="8203" width="9.140625" style="1126"/>
    <col min="8204" max="8204" width="14.42578125" style="1126" customWidth="1"/>
    <col min="8205" max="8205" width="17" style="1126" customWidth="1"/>
    <col min="8206" max="8448" width="9.140625" style="1126"/>
    <col min="8449" max="8449" width="2.7109375" style="1126" customWidth="1"/>
    <col min="8450" max="8450" width="24.5703125" style="1126" customWidth="1"/>
    <col min="8451" max="8451" width="10.7109375" style="1126" bestFit="1" customWidth="1"/>
    <col min="8452" max="8452" width="12.85546875" style="1126" customWidth="1"/>
    <col min="8453" max="8453" width="11.5703125" style="1126" customWidth="1"/>
    <col min="8454" max="8454" width="12" style="1126" customWidth="1"/>
    <col min="8455" max="8455" width="18" style="1126" customWidth="1"/>
    <col min="8456" max="8456" width="13.85546875" style="1126" customWidth="1"/>
    <col min="8457" max="8457" width="15.85546875" style="1126" bestFit="1" customWidth="1"/>
    <col min="8458" max="8459" width="9.140625" style="1126"/>
    <col min="8460" max="8460" width="14.42578125" style="1126" customWidth="1"/>
    <col min="8461" max="8461" width="17" style="1126" customWidth="1"/>
    <col min="8462" max="8704" width="9.140625" style="1126"/>
    <col min="8705" max="8705" width="2.7109375" style="1126" customWidth="1"/>
    <col min="8706" max="8706" width="24.5703125" style="1126" customWidth="1"/>
    <col min="8707" max="8707" width="10.7109375" style="1126" bestFit="1" customWidth="1"/>
    <col min="8708" max="8708" width="12.85546875" style="1126" customWidth="1"/>
    <col min="8709" max="8709" width="11.5703125" style="1126" customWidth="1"/>
    <col min="8710" max="8710" width="12" style="1126" customWidth="1"/>
    <col min="8711" max="8711" width="18" style="1126" customWidth="1"/>
    <col min="8712" max="8712" width="13.85546875" style="1126" customWidth="1"/>
    <col min="8713" max="8713" width="15.85546875" style="1126" bestFit="1" customWidth="1"/>
    <col min="8714" max="8715" width="9.140625" style="1126"/>
    <col min="8716" max="8716" width="14.42578125" style="1126" customWidth="1"/>
    <col min="8717" max="8717" width="17" style="1126" customWidth="1"/>
    <col min="8718" max="8960" width="9.140625" style="1126"/>
    <col min="8961" max="8961" width="2.7109375" style="1126" customWidth="1"/>
    <col min="8962" max="8962" width="24.5703125" style="1126" customWidth="1"/>
    <col min="8963" max="8963" width="10.7109375" style="1126" bestFit="1" customWidth="1"/>
    <col min="8964" max="8964" width="12.85546875" style="1126" customWidth="1"/>
    <col min="8965" max="8965" width="11.5703125" style="1126" customWidth="1"/>
    <col min="8966" max="8966" width="12" style="1126" customWidth="1"/>
    <col min="8967" max="8967" width="18" style="1126" customWidth="1"/>
    <col min="8968" max="8968" width="13.85546875" style="1126" customWidth="1"/>
    <col min="8969" max="8969" width="15.85546875" style="1126" bestFit="1" customWidth="1"/>
    <col min="8970" max="8971" width="9.140625" style="1126"/>
    <col min="8972" max="8972" width="14.42578125" style="1126" customWidth="1"/>
    <col min="8973" max="8973" width="17" style="1126" customWidth="1"/>
    <col min="8974" max="9216" width="9.140625" style="1126"/>
    <col min="9217" max="9217" width="2.7109375" style="1126" customWidth="1"/>
    <col min="9218" max="9218" width="24.5703125" style="1126" customWidth="1"/>
    <col min="9219" max="9219" width="10.7109375" style="1126" bestFit="1" customWidth="1"/>
    <col min="9220" max="9220" width="12.85546875" style="1126" customWidth="1"/>
    <col min="9221" max="9221" width="11.5703125" style="1126" customWidth="1"/>
    <col min="9222" max="9222" width="12" style="1126" customWidth="1"/>
    <col min="9223" max="9223" width="18" style="1126" customWidth="1"/>
    <col min="9224" max="9224" width="13.85546875" style="1126" customWidth="1"/>
    <col min="9225" max="9225" width="15.85546875" style="1126" bestFit="1" customWidth="1"/>
    <col min="9226" max="9227" width="9.140625" style="1126"/>
    <col min="9228" max="9228" width="14.42578125" style="1126" customWidth="1"/>
    <col min="9229" max="9229" width="17" style="1126" customWidth="1"/>
    <col min="9230" max="9472" width="9.140625" style="1126"/>
    <col min="9473" max="9473" width="2.7109375" style="1126" customWidth="1"/>
    <col min="9474" max="9474" width="24.5703125" style="1126" customWidth="1"/>
    <col min="9475" max="9475" width="10.7109375" style="1126" bestFit="1" customWidth="1"/>
    <col min="9476" max="9476" width="12.85546875" style="1126" customWidth="1"/>
    <col min="9477" max="9477" width="11.5703125" style="1126" customWidth="1"/>
    <col min="9478" max="9478" width="12" style="1126" customWidth="1"/>
    <col min="9479" max="9479" width="18" style="1126" customWidth="1"/>
    <col min="9480" max="9480" width="13.85546875" style="1126" customWidth="1"/>
    <col min="9481" max="9481" width="15.85546875" style="1126" bestFit="1" customWidth="1"/>
    <col min="9482" max="9483" width="9.140625" style="1126"/>
    <col min="9484" max="9484" width="14.42578125" style="1126" customWidth="1"/>
    <col min="9485" max="9485" width="17" style="1126" customWidth="1"/>
    <col min="9486" max="9728" width="9.140625" style="1126"/>
    <col min="9729" max="9729" width="2.7109375" style="1126" customWidth="1"/>
    <col min="9730" max="9730" width="24.5703125" style="1126" customWidth="1"/>
    <col min="9731" max="9731" width="10.7109375" style="1126" bestFit="1" customWidth="1"/>
    <col min="9732" max="9732" width="12.85546875" style="1126" customWidth="1"/>
    <col min="9733" max="9733" width="11.5703125" style="1126" customWidth="1"/>
    <col min="9734" max="9734" width="12" style="1126" customWidth="1"/>
    <col min="9735" max="9735" width="18" style="1126" customWidth="1"/>
    <col min="9736" max="9736" width="13.85546875" style="1126" customWidth="1"/>
    <col min="9737" max="9737" width="15.85546875" style="1126" bestFit="1" customWidth="1"/>
    <col min="9738" max="9739" width="9.140625" style="1126"/>
    <col min="9740" max="9740" width="14.42578125" style="1126" customWidth="1"/>
    <col min="9741" max="9741" width="17" style="1126" customWidth="1"/>
    <col min="9742" max="9984" width="9.140625" style="1126"/>
    <col min="9985" max="9985" width="2.7109375" style="1126" customWidth="1"/>
    <col min="9986" max="9986" width="24.5703125" style="1126" customWidth="1"/>
    <col min="9987" max="9987" width="10.7109375" style="1126" bestFit="1" customWidth="1"/>
    <col min="9988" max="9988" width="12.85546875" style="1126" customWidth="1"/>
    <col min="9989" max="9989" width="11.5703125" style="1126" customWidth="1"/>
    <col min="9990" max="9990" width="12" style="1126" customWidth="1"/>
    <col min="9991" max="9991" width="18" style="1126" customWidth="1"/>
    <col min="9992" max="9992" width="13.85546875" style="1126" customWidth="1"/>
    <col min="9993" max="9993" width="15.85546875" style="1126" bestFit="1" customWidth="1"/>
    <col min="9994" max="9995" width="9.140625" style="1126"/>
    <col min="9996" max="9996" width="14.42578125" style="1126" customWidth="1"/>
    <col min="9997" max="9997" width="17" style="1126" customWidth="1"/>
    <col min="9998" max="10240" width="9.140625" style="1126"/>
    <col min="10241" max="10241" width="2.7109375" style="1126" customWidth="1"/>
    <col min="10242" max="10242" width="24.5703125" style="1126" customWidth="1"/>
    <col min="10243" max="10243" width="10.7109375" style="1126" bestFit="1" customWidth="1"/>
    <col min="10244" max="10244" width="12.85546875" style="1126" customWidth="1"/>
    <col min="10245" max="10245" width="11.5703125" style="1126" customWidth="1"/>
    <col min="10246" max="10246" width="12" style="1126" customWidth="1"/>
    <col min="10247" max="10247" width="18" style="1126" customWidth="1"/>
    <col min="10248" max="10248" width="13.85546875" style="1126" customWidth="1"/>
    <col min="10249" max="10249" width="15.85546875" style="1126" bestFit="1" customWidth="1"/>
    <col min="10250" max="10251" width="9.140625" style="1126"/>
    <col min="10252" max="10252" width="14.42578125" style="1126" customWidth="1"/>
    <col min="10253" max="10253" width="17" style="1126" customWidth="1"/>
    <col min="10254" max="10496" width="9.140625" style="1126"/>
    <col min="10497" max="10497" width="2.7109375" style="1126" customWidth="1"/>
    <col min="10498" max="10498" width="24.5703125" style="1126" customWidth="1"/>
    <col min="10499" max="10499" width="10.7109375" style="1126" bestFit="1" customWidth="1"/>
    <col min="10500" max="10500" width="12.85546875" style="1126" customWidth="1"/>
    <col min="10501" max="10501" width="11.5703125" style="1126" customWidth="1"/>
    <col min="10502" max="10502" width="12" style="1126" customWidth="1"/>
    <col min="10503" max="10503" width="18" style="1126" customWidth="1"/>
    <col min="10504" max="10504" width="13.85546875" style="1126" customWidth="1"/>
    <col min="10505" max="10505" width="15.85546875" style="1126" bestFit="1" customWidth="1"/>
    <col min="10506" max="10507" width="9.140625" style="1126"/>
    <col min="10508" max="10508" width="14.42578125" style="1126" customWidth="1"/>
    <col min="10509" max="10509" width="17" style="1126" customWidth="1"/>
    <col min="10510" max="10752" width="9.140625" style="1126"/>
    <col min="10753" max="10753" width="2.7109375" style="1126" customWidth="1"/>
    <col min="10754" max="10754" width="24.5703125" style="1126" customWidth="1"/>
    <col min="10755" max="10755" width="10.7109375" style="1126" bestFit="1" customWidth="1"/>
    <col min="10756" max="10756" width="12.85546875" style="1126" customWidth="1"/>
    <col min="10757" max="10757" width="11.5703125" style="1126" customWidth="1"/>
    <col min="10758" max="10758" width="12" style="1126" customWidth="1"/>
    <col min="10759" max="10759" width="18" style="1126" customWidth="1"/>
    <col min="10760" max="10760" width="13.85546875" style="1126" customWidth="1"/>
    <col min="10761" max="10761" width="15.85546875" style="1126" bestFit="1" customWidth="1"/>
    <col min="10762" max="10763" width="9.140625" style="1126"/>
    <col min="10764" max="10764" width="14.42578125" style="1126" customWidth="1"/>
    <col min="10765" max="10765" width="17" style="1126" customWidth="1"/>
    <col min="10766" max="11008" width="9.140625" style="1126"/>
    <col min="11009" max="11009" width="2.7109375" style="1126" customWidth="1"/>
    <col min="11010" max="11010" width="24.5703125" style="1126" customWidth="1"/>
    <col min="11011" max="11011" width="10.7109375" style="1126" bestFit="1" customWidth="1"/>
    <col min="11012" max="11012" width="12.85546875" style="1126" customWidth="1"/>
    <col min="11013" max="11013" width="11.5703125" style="1126" customWidth="1"/>
    <col min="11014" max="11014" width="12" style="1126" customWidth="1"/>
    <col min="11015" max="11015" width="18" style="1126" customWidth="1"/>
    <col min="11016" max="11016" width="13.85546875" style="1126" customWidth="1"/>
    <col min="11017" max="11017" width="15.85546875" style="1126" bestFit="1" customWidth="1"/>
    <col min="11018" max="11019" width="9.140625" style="1126"/>
    <col min="11020" max="11020" width="14.42578125" style="1126" customWidth="1"/>
    <col min="11021" max="11021" width="17" style="1126" customWidth="1"/>
    <col min="11022" max="11264" width="9.140625" style="1126"/>
    <col min="11265" max="11265" width="2.7109375" style="1126" customWidth="1"/>
    <col min="11266" max="11266" width="24.5703125" style="1126" customWidth="1"/>
    <col min="11267" max="11267" width="10.7109375" style="1126" bestFit="1" customWidth="1"/>
    <col min="11268" max="11268" width="12.85546875" style="1126" customWidth="1"/>
    <col min="11269" max="11269" width="11.5703125" style="1126" customWidth="1"/>
    <col min="11270" max="11270" width="12" style="1126" customWidth="1"/>
    <col min="11271" max="11271" width="18" style="1126" customWidth="1"/>
    <col min="11272" max="11272" width="13.85546875" style="1126" customWidth="1"/>
    <col min="11273" max="11273" width="15.85546875" style="1126" bestFit="1" customWidth="1"/>
    <col min="11274" max="11275" width="9.140625" style="1126"/>
    <col min="11276" max="11276" width="14.42578125" style="1126" customWidth="1"/>
    <col min="11277" max="11277" width="17" style="1126" customWidth="1"/>
    <col min="11278" max="11520" width="9.140625" style="1126"/>
    <col min="11521" max="11521" width="2.7109375" style="1126" customWidth="1"/>
    <col min="11522" max="11522" width="24.5703125" style="1126" customWidth="1"/>
    <col min="11523" max="11523" width="10.7109375" style="1126" bestFit="1" customWidth="1"/>
    <col min="11524" max="11524" width="12.85546875" style="1126" customWidth="1"/>
    <col min="11525" max="11525" width="11.5703125" style="1126" customWidth="1"/>
    <col min="11526" max="11526" width="12" style="1126" customWidth="1"/>
    <col min="11527" max="11527" width="18" style="1126" customWidth="1"/>
    <col min="11528" max="11528" width="13.85546875" style="1126" customWidth="1"/>
    <col min="11529" max="11529" width="15.85546875" style="1126" bestFit="1" customWidth="1"/>
    <col min="11530" max="11531" width="9.140625" style="1126"/>
    <col min="11532" max="11532" width="14.42578125" style="1126" customWidth="1"/>
    <col min="11533" max="11533" width="17" style="1126" customWidth="1"/>
    <col min="11534" max="11776" width="9.140625" style="1126"/>
    <col min="11777" max="11777" width="2.7109375" style="1126" customWidth="1"/>
    <col min="11778" max="11778" width="24.5703125" style="1126" customWidth="1"/>
    <col min="11779" max="11779" width="10.7109375" style="1126" bestFit="1" customWidth="1"/>
    <col min="11780" max="11780" width="12.85546875" style="1126" customWidth="1"/>
    <col min="11781" max="11781" width="11.5703125" style="1126" customWidth="1"/>
    <col min="11782" max="11782" width="12" style="1126" customWidth="1"/>
    <col min="11783" max="11783" width="18" style="1126" customWidth="1"/>
    <col min="11784" max="11784" width="13.85546875" style="1126" customWidth="1"/>
    <col min="11785" max="11785" width="15.85546875" style="1126" bestFit="1" customWidth="1"/>
    <col min="11786" max="11787" width="9.140625" style="1126"/>
    <col min="11788" max="11788" width="14.42578125" style="1126" customWidth="1"/>
    <col min="11789" max="11789" width="17" style="1126" customWidth="1"/>
    <col min="11790" max="12032" width="9.140625" style="1126"/>
    <col min="12033" max="12033" width="2.7109375" style="1126" customWidth="1"/>
    <col min="12034" max="12034" width="24.5703125" style="1126" customWidth="1"/>
    <col min="12035" max="12035" width="10.7109375" style="1126" bestFit="1" customWidth="1"/>
    <col min="12036" max="12036" width="12.85546875" style="1126" customWidth="1"/>
    <col min="12037" max="12037" width="11.5703125" style="1126" customWidth="1"/>
    <col min="12038" max="12038" width="12" style="1126" customWidth="1"/>
    <col min="12039" max="12039" width="18" style="1126" customWidth="1"/>
    <col min="12040" max="12040" width="13.85546875" style="1126" customWidth="1"/>
    <col min="12041" max="12041" width="15.85546875" style="1126" bestFit="1" customWidth="1"/>
    <col min="12042" max="12043" width="9.140625" style="1126"/>
    <col min="12044" max="12044" width="14.42578125" style="1126" customWidth="1"/>
    <col min="12045" max="12045" width="17" style="1126" customWidth="1"/>
    <col min="12046" max="12288" width="9.140625" style="1126"/>
    <col min="12289" max="12289" width="2.7109375" style="1126" customWidth="1"/>
    <col min="12290" max="12290" width="24.5703125" style="1126" customWidth="1"/>
    <col min="12291" max="12291" width="10.7109375" style="1126" bestFit="1" customWidth="1"/>
    <col min="12292" max="12292" width="12.85546875" style="1126" customWidth="1"/>
    <col min="12293" max="12293" width="11.5703125" style="1126" customWidth="1"/>
    <col min="12294" max="12294" width="12" style="1126" customWidth="1"/>
    <col min="12295" max="12295" width="18" style="1126" customWidth="1"/>
    <col min="12296" max="12296" width="13.85546875" style="1126" customWidth="1"/>
    <col min="12297" max="12297" width="15.85546875" style="1126" bestFit="1" customWidth="1"/>
    <col min="12298" max="12299" width="9.140625" style="1126"/>
    <col min="12300" max="12300" width="14.42578125" style="1126" customWidth="1"/>
    <col min="12301" max="12301" width="17" style="1126" customWidth="1"/>
    <col min="12302" max="12544" width="9.140625" style="1126"/>
    <col min="12545" max="12545" width="2.7109375" style="1126" customWidth="1"/>
    <col min="12546" max="12546" width="24.5703125" style="1126" customWidth="1"/>
    <col min="12547" max="12547" width="10.7109375" style="1126" bestFit="1" customWidth="1"/>
    <col min="12548" max="12548" width="12.85546875" style="1126" customWidth="1"/>
    <col min="12549" max="12549" width="11.5703125" style="1126" customWidth="1"/>
    <col min="12550" max="12550" width="12" style="1126" customWidth="1"/>
    <col min="12551" max="12551" width="18" style="1126" customWidth="1"/>
    <col min="12552" max="12552" width="13.85546875" style="1126" customWidth="1"/>
    <col min="12553" max="12553" width="15.85546875" style="1126" bestFit="1" customWidth="1"/>
    <col min="12554" max="12555" width="9.140625" style="1126"/>
    <col min="12556" max="12556" width="14.42578125" style="1126" customWidth="1"/>
    <col min="12557" max="12557" width="17" style="1126" customWidth="1"/>
    <col min="12558" max="12800" width="9.140625" style="1126"/>
    <col min="12801" max="12801" width="2.7109375" style="1126" customWidth="1"/>
    <col min="12802" max="12802" width="24.5703125" style="1126" customWidth="1"/>
    <col min="12803" max="12803" width="10.7109375" style="1126" bestFit="1" customWidth="1"/>
    <col min="12804" max="12804" width="12.85546875" style="1126" customWidth="1"/>
    <col min="12805" max="12805" width="11.5703125" style="1126" customWidth="1"/>
    <col min="12806" max="12806" width="12" style="1126" customWidth="1"/>
    <col min="12807" max="12807" width="18" style="1126" customWidth="1"/>
    <col min="12808" max="12808" width="13.85546875" style="1126" customWidth="1"/>
    <col min="12809" max="12809" width="15.85546875" style="1126" bestFit="1" customWidth="1"/>
    <col min="12810" max="12811" width="9.140625" style="1126"/>
    <col min="12812" max="12812" width="14.42578125" style="1126" customWidth="1"/>
    <col min="12813" max="12813" width="17" style="1126" customWidth="1"/>
    <col min="12814" max="13056" width="9.140625" style="1126"/>
    <col min="13057" max="13057" width="2.7109375" style="1126" customWidth="1"/>
    <col min="13058" max="13058" width="24.5703125" style="1126" customWidth="1"/>
    <col min="13059" max="13059" width="10.7109375" style="1126" bestFit="1" customWidth="1"/>
    <col min="13060" max="13060" width="12.85546875" style="1126" customWidth="1"/>
    <col min="13061" max="13061" width="11.5703125" style="1126" customWidth="1"/>
    <col min="13062" max="13062" width="12" style="1126" customWidth="1"/>
    <col min="13063" max="13063" width="18" style="1126" customWidth="1"/>
    <col min="13064" max="13064" width="13.85546875" style="1126" customWidth="1"/>
    <col min="13065" max="13065" width="15.85546875" style="1126" bestFit="1" customWidth="1"/>
    <col min="13066" max="13067" width="9.140625" style="1126"/>
    <col min="13068" max="13068" width="14.42578125" style="1126" customWidth="1"/>
    <col min="13069" max="13069" width="17" style="1126" customWidth="1"/>
    <col min="13070" max="13312" width="9.140625" style="1126"/>
    <col min="13313" max="13313" width="2.7109375" style="1126" customWidth="1"/>
    <col min="13314" max="13314" width="24.5703125" style="1126" customWidth="1"/>
    <col min="13315" max="13315" width="10.7109375" style="1126" bestFit="1" customWidth="1"/>
    <col min="13316" max="13316" width="12.85546875" style="1126" customWidth="1"/>
    <col min="13317" max="13317" width="11.5703125" style="1126" customWidth="1"/>
    <col min="13318" max="13318" width="12" style="1126" customWidth="1"/>
    <col min="13319" max="13319" width="18" style="1126" customWidth="1"/>
    <col min="13320" max="13320" width="13.85546875" style="1126" customWidth="1"/>
    <col min="13321" max="13321" width="15.85546875" style="1126" bestFit="1" customWidth="1"/>
    <col min="13322" max="13323" width="9.140625" style="1126"/>
    <col min="13324" max="13324" width="14.42578125" style="1126" customWidth="1"/>
    <col min="13325" max="13325" width="17" style="1126" customWidth="1"/>
    <col min="13326" max="13568" width="9.140625" style="1126"/>
    <col min="13569" max="13569" width="2.7109375" style="1126" customWidth="1"/>
    <col min="13570" max="13570" width="24.5703125" style="1126" customWidth="1"/>
    <col min="13571" max="13571" width="10.7109375" style="1126" bestFit="1" customWidth="1"/>
    <col min="13572" max="13572" width="12.85546875" style="1126" customWidth="1"/>
    <col min="13573" max="13573" width="11.5703125" style="1126" customWidth="1"/>
    <col min="13574" max="13574" width="12" style="1126" customWidth="1"/>
    <col min="13575" max="13575" width="18" style="1126" customWidth="1"/>
    <col min="13576" max="13576" width="13.85546875" style="1126" customWidth="1"/>
    <col min="13577" max="13577" width="15.85546875" style="1126" bestFit="1" customWidth="1"/>
    <col min="13578" max="13579" width="9.140625" style="1126"/>
    <col min="13580" max="13580" width="14.42578125" style="1126" customWidth="1"/>
    <col min="13581" max="13581" width="17" style="1126" customWidth="1"/>
    <col min="13582" max="13824" width="9.140625" style="1126"/>
    <col min="13825" max="13825" width="2.7109375" style="1126" customWidth="1"/>
    <col min="13826" max="13826" width="24.5703125" style="1126" customWidth="1"/>
    <col min="13827" max="13827" width="10.7109375" style="1126" bestFit="1" customWidth="1"/>
    <col min="13828" max="13828" width="12.85546875" style="1126" customWidth="1"/>
    <col min="13829" max="13829" width="11.5703125" style="1126" customWidth="1"/>
    <col min="13830" max="13830" width="12" style="1126" customWidth="1"/>
    <col min="13831" max="13831" width="18" style="1126" customWidth="1"/>
    <col min="13832" max="13832" width="13.85546875" style="1126" customWidth="1"/>
    <col min="13833" max="13833" width="15.85546875" style="1126" bestFit="1" customWidth="1"/>
    <col min="13834" max="13835" width="9.140625" style="1126"/>
    <col min="13836" max="13836" width="14.42578125" style="1126" customWidth="1"/>
    <col min="13837" max="13837" width="17" style="1126" customWidth="1"/>
    <col min="13838" max="14080" width="9.140625" style="1126"/>
    <col min="14081" max="14081" width="2.7109375" style="1126" customWidth="1"/>
    <col min="14082" max="14082" width="24.5703125" style="1126" customWidth="1"/>
    <col min="14083" max="14083" width="10.7109375" style="1126" bestFit="1" customWidth="1"/>
    <col min="14084" max="14084" width="12.85546875" style="1126" customWidth="1"/>
    <col min="14085" max="14085" width="11.5703125" style="1126" customWidth="1"/>
    <col min="14086" max="14086" width="12" style="1126" customWidth="1"/>
    <col min="14087" max="14087" width="18" style="1126" customWidth="1"/>
    <col min="14088" max="14088" width="13.85546875" style="1126" customWidth="1"/>
    <col min="14089" max="14089" width="15.85546875" style="1126" bestFit="1" customWidth="1"/>
    <col min="14090" max="14091" width="9.140625" style="1126"/>
    <col min="14092" max="14092" width="14.42578125" style="1126" customWidth="1"/>
    <col min="14093" max="14093" width="17" style="1126" customWidth="1"/>
    <col min="14094" max="14336" width="9.140625" style="1126"/>
    <col min="14337" max="14337" width="2.7109375" style="1126" customWidth="1"/>
    <col min="14338" max="14338" width="24.5703125" style="1126" customWidth="1"/>
    <col min="14339" max="14339" width="10.7109375" style="1126" bestFit="1" customWidth="1"/>
    <col min="14340" max="14340" width="12.85546875" style="1126" customWidth="1"/>
    <col min="14341" max="14341" width="11.5703125" style="1126" customWidth="1"/>
    <col min="14342" max="14342" width="12" style="1126" customWidth="1"/>
    <col min="14343" max="14343" width="18" style="1126" customWidth="1"/>
    <col min="14344" max="14344" width="13.85546875" style="1126" customWidth="1"/>
    <col min="14345" max="14345" width="15.85546875" style="1126" bestFit="1" customWidth="1"/>
    <col min="14346" max="14347" width="9.140625" style="1126"/>
    <col min="14348" max="14348" width="14.42578125" style="1126" customWidth="1"/>
    <col min="14349" max="14349" width="17" style="1126" customWidth="1"/>
    <col min="14350" max="14592" width="9.140625" style="1126"/>
    <col min="14593" max="14593" width="2.7109375" style="1126" customWidth="1"/>
    <col min="14594" max="14594" width="24.5703125" style="1126" customWidth="1"/>
    <col min="14595" max="14595" width="10.7109375" style="1126" bestFit="1" customWidth="1"/>
    <col min="14596" max="14596" width="12.85546875" style="1126" customWidth="1"/>
    <col min="14597" max="14597" width="11.5703125" style="1126" customWidth="1"/>
    <col min="14598" max="14598" width="12" style="1126" customWidth="1"/>
    <col min="14599" max="14599" width="18" style="1126" customWidth="1"/>
    <col min="14600" max="14600" width="13.85546875" style="1126" customWidth="1"/>
    <col min="14601" max="14601" width="15.85546875" style="1126" bestFit="1" customWidth="1"/>
    <col min="14602" max="14603" width="9.140625" style="1126"/>
    <col min="14604" max="14604" width="14.42578125" style="1126" customWidth="1"/>
    <col min="14605" max="14605" width="17" style="1126" customWidth="1"/>
    <col min="14606" max="14848" width="9.140625" style="1126"/>
    <col min="14849" max="14849" width="2.7109375" style="1126" customWidth="1"/>
    <col min="14850" max="14850" width="24.5703125" style="1126" customWidth="1"/>
    <col min="14851" max="14851" width="10.7109375" style="1126" bestFit="1" customWidth="1"/>
    <col min="14852" max="14852" width="12.85546875" style="1126" customWidth="1"/>
    <col min="14853" max="14853" width="11.5703125" style="1126" customWidth="1"/>
    <col min="14854" max="14854" width="12" style="1126" customWidth="1"/>
    <col min="14855" max="14855" width="18" style="1126" customWidth="1"/>
    <col min="14856" max="14856" width="13.85546875" style="1126" customWidth="1"/>
    <col min="14857" max="14857" width="15.85546875" style="1126" bestFit="1" customWidth="1"/>
    <col min="14858" max="14859" width="9.140625" style="1126"/>
    <col min="14860" max="14860" width="14.42578125" style="1126" customWidth="1"/>
    <col min="14861" max="14861" width="17" style="1126" customWidth="1"/>
    <col min="14862" max="15104" width="9.140625" style="1126"/>
    <col min="15105" max="15105" width="2.7109375" style="1126" customWidth="1"/>
    <col min="15106" max="15106" width="24.5703125" style="1126" customWidth="1"/>
    <col min="15107" max="15107" width="10.7109375" style="1126" bestFit="1" customWidth="1"/>
    <col min="15108" max="15108" width="12.85546875" style="1126" customWidth="1"/>
    <col min="15109" max="15109" width="11.5703125" style="1126" customWidth="1"/>
    <col min="15110" max="15110" width="12" style="1126" customWidth="1"/>
    <col min="15111" max="15111" width="18" style="1126" customWidth="1"/>
    <col min="15112" max="15112" width="13.85546875" style="1126" customWidth="1"/>
    <col min="15113" max="15113" width="15.85546875" style="1126" bestFit="1" customWidth="1"/>
    <col min="15114" max="15115" width="9.140625" style="1126"/>
    <col min="15116" max="15116" width="14.42578125" style="1126" customWidth="1"/>
    <col min="15117" max="15117" width="17" style="1126" customWidth="1"/>
    <col min="15118" max="15360" width="9.140625" style="1126"/>
    <col min="15361" max="15361" width="2.7109375" style="1126" customWidth="1"/>
    <col min="15362" max="15362" width="24.5703125" style="1126" customWidth="1"/>
    <col min="15363" max="15363" width="10.7109375" style="1126" bestFit="1" customWidth="1"/>
    <col min="15364" max="15364" width="12.85546875" style="1126" customWidth="1"/>
    <col min="15365" max="15365" width="11.5703125" style="1126" customWidth="1"/>
    <col min="15366" max="15366" width="12" style="1126" customWidth="1"/>
    <col min="15367" max="15367" width="18" style="1126" customWidth="1"/>
    <col min="15368" max="15368" width="13.85546875" style="1126" customWidth="1"/>
    <col min="15369" max="15369" width="15.85546875" style="1126" bestFit="1" customWidth="1"/>
    <col min="15370" max="15371" width="9.140625" style="1126"/>
    <col min="15372" max="15372" width="14.42578125" style="1126" customWidth="1"/>
    <col min="15373" max="15373" width="17" style="1126" customWidth="1"/>
    <col min="15374" max="15616" width="9.140625" style="1126"/>
    <col min="15617" max="15617" width="2.7109375" style="1126" customWidth="1"/>
    <col min="15618" max="15618" width="24.5703125" style="1126" customWidth="1"/>
    <col min="15619" max="15619" width="10.7109375" style="1126" bestFit="1" customWidth="1"/>
    <col min="15620" max="15620" width="12.85546875" style="1126" customWidth="1"/>
    <col min="15621" max="15621" width="11.5703125" style="1126" customWidth="1"/>
    <col min="15622" max="15622" width="12" style="1126" customWidth="1"/>
    <col min="15623" max="15623" width="18" style="1126" customWidth="1"/>
    <col min="15624" max="15624" width="13.85546875" style="1126" customWidth="1"/>
    <col min="15625" max="15625" width="15.85546875" style="1126" bestFit="1" customWidth="1"/>
    <col min="15626" max="15627" width="9.140625" style="1126"/>
    <col min="15628" max="15628" width="14.42578125" style="1126" customWidth="1"/>
    <col min="15629" max="15629" width="17" style="1126" customWidth="1"/>
    <col min="15630" max="15872" width="9.140625" style="1126"/>
    <col min="15873" max="15873" width="2.7109375" style="1126" customWidth="1"/>
    <col min="15874" max="15874" width="24.5703125" style="1126" customWidth="1"/>
    <col min="15875" max="15875" width="10.7109375" style="1126" bestFit="1" customWidth="1"/>
    <col min="15876" max="15876" width="12.85546875" style="1126" customWidth="1"/>
    <col min="15877" max="15877" width="11.5703125" style="1126" customWidth="1"/>
    <col min="15878" max="15878" width="12" style="1126" customWidth="1"/>
    <col min="15879" max="15879" width="18" style="1126" customWidth="1"/>
    <col min="15880" max="15880" width="13.85546875" style="1126" customWidth="1"/>
    <col min="15881" max="15881" width="15.85546875" style="1126" bestFit="1" customWidth="1"/>
    <col min="15882" max="15883" width="9.140625" style="1126"/>
    <col min="15884" max="15884" width="14.42578125" style="1126" customWidth="1"/>
    <col min="15885" max="15885" width="17" style="1126" customWidth="1"/>
    <col min="15886" max="16128" width="9.140625" style="1126"/>
    <col min="16129" max="16129" width="2.7109375" style="1126" customWidth="1"/>
    <col min="16130" max="16130" width="24.5703125" style="1126" customWidth="1"/>
    <col min="16131" max="16131" width="10.7109375" style="1126" bestFit="1" customWidth="1"/>
    <col min="16132" max="16132" width="12.85546875" style="1126" customWidth="1"/>
    <col min="16133" max="16133" width="11.5703125" style="1126" customWidth="1"/>
    <col min="16134" max="16134" width="12" style="1126" customWidth="1"/>
    <col min="16135" max="16135" width="18" style="1126" customWidth="1"/>
    <col min="16136" max="16136" width="13.85546875" style="1126" customWidth="1"/>
    <col min="16137" max="16137" width="15.85546875" style="1126" bestFit="1" customWidth="1"/>
    <col min="16138" max="16139" width="9.140625" style="1126"/>
    <col min="16140" max="16140" width="14.42578125" style="1126" customWidth="1"/>
    <col min="16141" max="16141" width="17" style="1126" customWidth="1"/>
    <col min="16142" max="16384" width="9.140625" style="1126"/>
  </cols>
  <sheetData>
    <row r="1" spans="1:11" s="1097" customFormat="1" ht="77.25" customHeight="1">
      <c r="A1" s="1094"/>
      <c r="B1" s="1095"/>
      <c r="C1" s="1096" t="s">
        <v>1611</v>
      </c>
      <c r="D1" s="1096"/>
      <c r="E1" s="1096"/>
      <c r="F1" s="1095"/>
      <c r="G1" s="1095"/>
      <c r="I1" s="1098"/>
      <c r="J1" s="1095"/>
    </row>
    <row r="2" spans="1:11" s="1097" customFormat="1" ht="15.75">
      <c r="A2" s="1099"/>
      <c r="B2" s="1100" t="s">
        <v>1612</v>
      </c>
      <c r="C2" s="1101" t="s">
        <v>1613</v>
      </c>
      <c r="D2" s="1101"/>
      <c r="E2" s="1101"/>
      <c r="F2" s="1101"/>
      <c r="G2" s="1101"/>
      <c r="H2" s="1102"/>
      <c r="I2" s="1103"/>
      <c r="J2" s="1104"/>
      <c r="K2" s="1105"/>
    </row>
    <row r="3" spans="1:11" s="1097" customFormat="1" ht="15.75">
      <c r="A3" s="1106"/>
      <c r="B3" s="1107" t="s">
        <v>1614</v>
      </c>
      <c r="C3" s="1108" t="s">
        <v>1615</v>
      </c>
      <c r="D3" s="1108"/>
      <c r="E3" s="1108"/>
      <c r="F3" s="1108"/>
      <c r="G3" s="1108"/>
      <c r="H3" s="1102"/>
      <c r="I3" s="1109"/>
      <c r="J3" s="1110"/>
      <c r="K3" s="1111"/>
    </row>
    <row r="4" spans="1:11" s="1097" customFormat="1" ht="15.75">
      <c r="A4" s="1106"/>
      <c r="B4" s="1107" t="s">
        <v>1616</v>
      </c>
      <c r="C4" s="1112"/>
      <c r="D4" s="1112"/>
      <c r="E4" s="1112"/>
      <c r="F4" s="1112"/>
      <c r="G4" s="1112"/>
      <c r="H4" s="1112" t="s">
        <v>1617</v>
      </c>
      <c r="I4" s="1113" t="s">
        <v>1618</v>
      </c>
      <c r="J4" s="1114"/>
      <c r="K4" s="1108"/>
    </row>
    <row r="5" spans="1:11" s="1097" customFormat="1" ht="16.5" thickBot="1">
      <c r="A5" s="1115"/>
      <c r="B5" s="1116" t="s">
        <v>1619</v>
      </c>
      <c r="C5" s="1117" t="s">
        <v>1620</v>
      </c>
      <c r="D5" s="1117"/>
      <c r="E5" s="1117"/>
      <c r="F5" s="1117"/>
      <c r="G5" s="1118"/>
      <c r="H5" s="1117" t="s">
        <v>1621</v>
      </c>
      <c r="I5" s="1119">
        <v>42395</v>
      </c>
      <c r="J5" s="1114"/>
      <c r="K5" s="1120"/>
    </row>
    <row r="6" spans="1:11" s="1097" customFormat="1" ht="16.5" thickTop="1">
      <c r="A6" s="1094"/>
      <c r="B6" s="1095"/>
      <c r="C6" s="1095"/>
      <c r="D6" s="1095"/>
      <c r="E6" s="1095"/>
      <c r="F6" s="1095"/>
      <c r="G6" s="1095"/>
      <c r="I6" s="1098"/>
      <c r="J6" s="1095"/>
    </row>
    <row r="7" spans="1:11" s="1094" customFormat="1" ht="35.25" customHeight="1">
      <c r="B7" s="1121"/>
      <c r="C7" s="1122" t="s">
        <v>1190</v>
      </c>
      <c r="D7" s="1122" t="s">
        <v>1622</v>
      </c>
      <c r="E7" s="1122" t="s">
        <v>1623</v>
      </c>
      <c r="F7" s="1122" t="s">
        <v>1624</v>
      </c>
      <c r="G7" s="1122" t="s">
        <v>1625</v>
      </c>
      <c r="H7" s="1122" t="s">
        <v>1626</v>
      </c>
      <c r="I7" s="1123"/>
      <c r="J7" s="1121"/>
    </row>
    <row r="8" spans="1:11" s="1094" customFormat="1" ht="15.75">
      <c r="B8" s="1121"/>
      <c r="C8" s="1124" t="s">
        <v>1627</v>
      </c>
      <c r="D8" s="1124" t="s">
        <v>1628</v>
      </c>
      <c r="E8" s="1124" t="s">
        <v>1629</v>
      </c>
      <c r="F8" s="1124" t="s">
        <v>1630</v>
      </c>
      <c r="G8" s="1124" t="s">
        <v>1631</v>
      </c>
      <c r="H8" s="1124" t="s">
        <v>1632</v>
      </c>
      <c r="I8" s="1125" t="s">
        <v>1633</v>
      </c>
      <c r="J8" s="1121"/>
    </row>
    <row r="9" spans="1:11">
      <c r="B9" s="1127" t="s">
        <v>1634</v>
      </c>
      <c r="C9" s="1128">
        <v>42370</v>
      </c>
      <c r="D9" s="1129">
        <v>12000000</v>
      </c>
      <c r="E9" s="1129">
        <v>863800</v>
      </c>
      <c r="F9" s="1128"/>
      <c r="G9" s="1129">
        <f>D9-E9</f>
        <v>11136200</v>
      </c>
      <c r="H9" s="1126">
        <f>C10-C9</f>
        <v>-71</v>
      </c>
      <c r="I9" s="1130">
        <f>G9*H9</f>
        <v>-790670200</v>
      </c>
    </row>
    <row r="10" spans="1:11">
      <c r="B10" s="1127" t="s">
        <v>1635</v>
      </c>
      <c r="C10" s="1128">
        <v>42299</v>
      </c>
      <c r="D10" s="1129"/>
      <c r="E10" s="1129"/>
      <c r="F10" s="1129">
        <v>5568100</v>
      </c>
      <c r="G10" s="1129">
        <f>G9-E10+F10</f>
        <v>16704300</v>
      </c>
      <c r="H10" s="1126">
        <f>C11-C10</f>
        <v>56</v>
      </c>
      <c r="I10" s="1130">
        <f>G10*H10</f>
        <v>935440800</v>
      </c>
    </row>
    <row r="11" spans="1:11">
      <c r="B11" s="1127" t="s">
        <v>1635</v>
      </c>
      <c r="C11" s="1128">
        <v>42355</v>
      </c>
      <c r="D11" s="1129"/>
      <c r="E11" s="1129"/>
      <c r="F11" s="1129">
        <v>4343106</v>
      </c>
      <c r="G11" s="1129">
        <f>G10-E11+F11</f>
        <v>21047406</v>
      </c>
      <c r="H11" s="1126">
        <f>C12-C11</f>
        <v>5</v>
      </c>
      <c r="I11" s="1130">
        <f>G11*H11</f>
        <v>105237030</v>
      </c>
    </row>
    <row r="12" spans="1:11">
      <c r="B12" s="1127" t="s">
        <v>851</v>
      </c>
      <c r="C12" s="1128">
        <v>42360</v>
      </c>
      <c r="D12" s="1129"/>
      <c r="E12" s="1131">
        <v>109.8</v>
      </c>
      <c r="F12" s="1128"/>
      <c r="G12" s="1129">
        <f>G11-E12+F12</f>
        <v>21047296.199999999</v>
      </c>
      <c r="H12" s="1126">
        <f>C13-C12+1</f>
        <v>10</v>
      </c>
      <c r="I12" s="1130">
        <f>G12*H12</f>
        <v>210472962</v>
      </c>
    </row>
    <row r="13" spans="1:11">
      <c r="B13" s="1127" t="s">
        <v>1636</v>
      </c>
      <c r="C13" s="1128">
        <v>42369</v>
      </c>
      <c r="G13" s="1129">
        <f>G12-E13+F13</f>
        <v>21047296.199999999</v>
      </c>
    </row>
    <row r="14" spans="1:11">
      <c r="B14" s="1127"/>
      <c r="C14" s="1128"/>
      <c r="G14" s="1129"/>
    </row>
    <row r="15" spans="1:11">
      <c r="G15" s="1132" t="s">
        <v>1637</v>
      </c>
      <c r="H15" s="1133">
        <f>SUM(H9:H12)</f>
        <v>0</v>
      </c>
      <c r="I15" s="1134">
        <f>SUM(I9:I12)</f>
        <v>460480592</v>
      </c>
    </row>
    <row r="16" spans="1:11">
      <c r="G16" s="1132" t="s">
        <v>1638</v>
      </c>
      <c r="H16" s="1132"/>
      <c r="I16" s="1135" t="e">
        <f>I15/H15</f>
        <v>#DIV/0!</v>
      </c>
    </row>
  </sheetData>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CL586"/>
  <sheetViews>
    <sheetView view="pageBreakPreview" topLeftCell="J1" zoomScaleNormal="85" zoomScaleSheetLayoutView="100" workbookViewId="0">
      <selection activeCell="N1" sqref="N1:Q1048576"/>
    </sheetView>
  </sheetViews>
  <sheetFormatPr defaultRowHeight="15"/>
  <cols>
    <col min="1" max="1" width="25" style="1166" customWidth="1"/>
    <col min="2" max="2" width="1.85546875" style="1166" customWidth="1"/>
    <col min="3" max="3" width="17.5703125" style="1166" customWidth="1"/>
    <col min="4" max="4" width="1" style="1166" customWidth="1"/>
    <col min="5" max="5" width="14.140625" style="1166" customWidth="1"/>
    <col min="6" max="6" width="1.42578125" style="1166" customWidth="1"/>
    <col min="7" max="7" width="17.42578125" style="1166" customWidth="1"/>
    <col min="8" max="8" width="1.7109375" style="1166" customWidth="1"/>
    <col min="9" max="9" width="17.85546875" style="1166" bestFit="1" customWidth="1"/>
    <col min="10" max="10" width="1.42578125" style="1166" customWidth="1"/>
    <col min="11" max="11" width="19.140625" style="1166" bestFit="1" customWidth="1"/>
    <col min="12" max="12" width="1.28515625" style="1166" customWidth="1"/>
    <col min="13" max="13" width="17.7109375" style="1166" customWidth="1"/>
    <col min="14" max="14" width="18.7109375" style="1153" hidden="1" customWidth="1"/>
    <col min="15" max="15" width="19.140625" style="1153" hidden="1" customWidth="1"/>
    <col min="16" max="16" width="15.7109375" style="1153" hidden="1" customWidth="1"/>
    <col min="17" max="17" width="15.42578125" style="1153" hidden="1" customWidth="1"/>
    <col min="18" max="18" width="9.28515625" style="1153" customWidth="1"/>
    <col min="19" max="19" width="15.42578125" style="1153" bestFit="1" customWidth="1"/>
    <col min="20" max="20" width="11.42578125" style="1153" bestFit="1" customWidth="1"/>
    <col min="21" max="21" width="16.5703125" style="1153" bestFit="1" customWidth="1"/>
    <col min="22" max="256" width="9.140625" style="1166"/>
    <col min="257" max="257" width="25" style="1166" customWidth="1"/>
    <col min="258" max="258" width="1.85546875" style="1166" customWidth="1"/>
    <col min="259" max="259" width="15.7109375" style="1166" customWidth="1"/>
    <col min="260" max="260" width="1" style="1166" customWidth="1"/>
    <col min="261" max="261" width="14.140625" style="1166" customWidth="1"/>
    <col min="262" max="262" width="1.42578125" style="1166" customWidth="1"/>
    <col min="263" max="263" width="17" style="1166" customWidth="1"/>
    <col min="264" max="264" width="1.7109375" style="1166" customWidth="1"/>
    <col min="265" max="265" width="16.140625" style="1166" customWidth="1"/>
    <col min="266" max="266" width="1.42578125" style="1166" customWidth="1"/>
    <col min="267" max="267" width="19" style="1166" bestFit="1" customWidth="1"/>
    <col min="268" max="268" width="2.28515625" style="1166" customWidth="1"/>
    <col min="269" max="269" width="16" style="1166" customWidth="1"/>
    <col min="270" max="270" width="13.140625" style="1166" bestFit="1" customWidth="1"/>
    <col min="271" max="271" width="19" style="1166" bestFit="1" customWidth="1"/>
    <col min="272" max="272" width="9.28515625" style="1166" customWidth="1"/>
    <col min="273" max="273" width="14.28515625" style="1166" bestFit="1" customWidth="1"/>
    <col min="274" max="274" width="9.28515625" style="1166" customWidth="1"/>
    <col min="275" max="275" width="14.28515625" style="1166" bestFit="1" customWidth="1"/>
    <col min="276" max="276" width="9.140625" style="1166"/>
    <col min="277" max="277" width="15.28515625" style="1166" bestFit="1" customWidth="1"/>
    <col min="278" max="512" width="9.140625" style="1166"/>
    <col min="513" max="513" width="25" style="1166" customWidth="1"/>
    <col min="514" max="514" width="1.85546875" style="1166" customWidth="1"/>
    <col min="515" max="515" width="15.7109375" style="1166" customWidth="1"/>
    <col min="516" max="516" width="1" style="1166" customWidth="1"/>
    <col min="517" max="517" width="14.140625" style="1166" customWidth="1"/>
    <col min="518" max="518" width="1.42578125" style="1166" customWidth="1"/>
    <col min="519" max="519" width="17" style="1166" customWidth="1"/>
    <col min="520" max="520" width="1.7109375" style="1166" customWidth="1"/>
    <col min="521" max="521" width="16.140625" style="1166" customWidth="1"/>
    <col min="522" max="522" width="1.42578125" style="1166" customWidth="1"/>
    <col min="523" max="523" width="19" style="1166" bestFit="1" customWidth="1"/>
    <col min="524" max="524" width="2.28515625" style="1166" customWidth="1"/>
    <col min="525" max="525" width="16" style="1166" customWidth="1"/>
    <col min="526" max="526" width="13.140625" style="1166" bestFit="1" customWidth="1"/>
    <col min="527" max="527" width="19" style="1166" bestFit="1" customWidth="1"/>
    <col min="528" max="528" width="9.28515625" style="1166" customWidth="1"/>
    <col min="529" max="529" width="14.28515625" style="1166" bestFit="1" customWidth="1"/>
    <col min="530" max="530" width="9.28515625" style="1166" customWidth="1"/>
    <col min="531" max="531" width="14.28515625" style="1166" bestFit="1" customWidth="1"/>
    <col min="532" max="532" width="9.140625" style="1166"/>
    <col min="533" max="533" width="15.28515625" style="1166" bestFit="1" customWidth="1"/>
    <col min="534" max="768" width="9.140625" style="1166"/>
    <col min="769" max="769" width="25" style="1166" customWidth="1"/>
    <col min="770" max="770" width="1.85546875" style="1166" customWidth="1"/>
    <col min="771" max="771" width="15.7109375" style="1166" customWidth="1"/>
    <col min="772" max="772" width="1" style="1166" customWidth="1"/>
    <col min="773" max="773" width="14.140625" style="1166" customWidth="1"/>
    <col min="774" max="774" width="1.42578125" style="1166" customWidth="1"/>
    <col min="775" max="775" width="17" style="1166" customWidth="1"/>
    <col min="776" max="776" width="1.7109375" style="1166" customWidth="1"/>
    <col min="777" max="777" width="16.140625" style="1166" customWidth="1"/>
    <col min="778" max="778" width="1.42578125" style="1166" customWidth="1"/>
    <col min="779" max="779" width="19" style="1166" bestFit="1" customWidth="1"/>
    <col min="780" max="780" width="2.28515625" style="1166" customWidth="1"/>
    <col min="781" max="781" width="16" style="1166" customWidth="1"/>
    <col min="782" max="782" width="13.140625" style="1166" bestFit="1" customWidth="1"/>
    <col min="783" max="783" width="19" style="1166" bestFit="1" customWidth="1"/>
    <col min="784" max="784" width="9.28515625" style="1166" customWidth="1"/>
    <col min="785" max="785" width="14.28515625" style="1166" bestFit="1" customWidth="1"/>
    <col min="786" max="786" width="9.28515625" style="1166" customWidth="1"/>
    <col min="787" max="787" width="14.28515625" style="1166" bestFit="1" customWidth="1"/>
    <col min="788" max="788" width="9.140625" style="1166"/>
    <col min="789" max="789" width="15.28515625" style="1166" bestFit="1" customWidth="1"/>
    <col min="790" max="1024" width="9.140625" style="1166"/>
    <col min="1025" max="1025" width="25" style="1166" customWidth="1"/>
    <col min="1026" max="1026" width="1.85546875" style="1166" customWidth="1"/>
    <col min="1027" max="1027" width="15.7109375" style="1166" customWidth="1"/>
    <col min="1028" max="1028" width="1" style="1166" customWidth="1"/>
    <col min="1029" max="1029" width="14.140625" style="1166" customWidth="1"/>
    <col min="1030" max="1030" width="1.42578125" style="1166" customWidth="1"/>
    <col min="1031" max="1031" width="17" style="1166" customWidth="1"/>
    <col min="1032" max="1032" width="1.7109375" style="1166" customWidth="1"/>
    <col min="1033" max="1033" width="16.140625" style="1166" customWidth="1"/>
    <col min="1034" max="1034" width="1.42578125" style="1166" customWidth="1"/>
    <col min="1035" max="1035" width="19" style="1166" bestFit="1" customWidth="1"/>
    <col min="1036" max="1036" width="2.28515625" style="1166" customWidth="1"/>
    <col min="1037" max="1037" width="16" style="1166" customWidth="1"/>
    <col min="1038" max="1038" width="13.140625" style="1166" bestFit="1" customWidth="1"/>
    <col min="1039" max="1039" width="19" style="1166" bestFit="1" customWidth="1"/>
    <col min="1040" max="1040" width="9.28515625" style="1166" customWidth="1"/>
    <col min="1041" max="1041" width="14.28515625" style="1166" bestFit="1" customWidth="1"/>
    <col min="1042" max="1042" width="9.28515625" style="1166" customWidth="1"/>
    <col min="1043" max="1043" width="14.28515625" style="1166" bestFit="1" customWidth="1"/>
    <col min="1044" max="1044" width="9.140625" style="1166"/>
    <col min="1045" max="1045" width="15.28515625" style="1166" bestFit="1" customWidth="1"/>
    <col min="1046" max="1280" width="9.140625" style="1166"/>
    <col min="1281" max="1281" width="25" style="1166" customWidth="1"/>
    <col min="1282" max="1282" width="1.85546875" style="1166" customWidth="1"/>
    <col min="1283" max="1283" width="15.7109375" style="1166" customWidth="1"/>
    <col min="1284" max="1284" width="1" style="1166" customWidth="1"/>
    <col min="1285" max="1285" width="14.140625" style="1166" customWidth="1"/>
    <col min="1286" max="1286" width="1.42578125" style="1166" customWidth="1"/>
    <col min="1287" max="1287" width="17" style="1166" customWidth="1"/>
    <col min="1288" max="1288" width="1.7109375" style="1166" customWidth="1"/>
    <col min="1289" max="1289" width="16.140625" style="1166" customWidth="1"/>
    <col min="1290" max="1290" width="1.42578125" style="1166" customWidth="1"/>
    <col min="1291" max="1291" width="19" style="1166" bestFit="1" customWidth="1"/>
    <col min="1292" max="1292" width="2.28515625" style="1166" customWidth="1"/>
    <col min="1293" max="1293" width="16" style="1166" customWidth="1"/>
    <col min="1294" max="1294" width="13.140625" style="1166" bestFit="1" customWidth="1"/>
    <col min="1295" max="1295" width="19" style="1166" bestFit="1" customWidth="1"/>
    <col min="1296" max="1296" width="9.28515625" style="1166" customWidth="1"/>
    <col min="1297" max="1297" width="14.28515625" style="1166" bestFit="1" customWidth="1"/>
    <col min="1298" max="1298" width="9.28515625" style="1166" customWidth="1"/>
    <col min="1299" max="1299" width="14.28515625" style="1166" bestFit="1" customWidth="1"/>
    <col min="1300" max="1300" width="9.140625" style="1166"/>
    <col min="1301" max="1301" width="15.28515625" style="1166" bestFit="1" customWidth="1"/>
    <col min="1302" max="1536" width="9.140625" style="1166"/>
    <col min="1537" max="1537" width="25" style="1166" customWidth="1"/>
    <col min="1538" max="1538" width="1.85546875" style="1166" customWidth="1"/>
    <col min="1539" max="1539" width="15.7109375" style="1166" customWidth="1"/>
    <col min="1540" max="1540" width="1" style="1166" customWidth="1"/>
    <col min="1541" max="1541" width="14.140625" style="1166" customWidth="1"/>
    <col min="1542" max="1542" width="1.42578125" style="1166" customWidth="1"/>
    <col min="1543" max="1543" width="17" style="1166" customWidth="1"/>
    <col min="1544" max="1544" width="1.7109375" style="1166" customWidth="1"/>
    <col min="1545" max="1545" width="16.140625" style="1166" customWidth="1"/>
    <col min="1546" max="1546" width="1.42578125" style="1166" customWidth="1"/>
    <col min="1547" max="1547" width="19" style="1166" bestFit="1" customWidth="1"/>
    <col min="1548" max="1548" width="2.28515625" style="1166" customWidth="1"/>
    <col min="1549" max="1549" width="16" style="1166" customWidth="1"/>
    <col min="1550" max="1550" width="13.140625" style="1166" bestFit="1" customWidth="1"/>
    <col min="1551" max="1551" width="19" style="1166" bestFit="1" customWidth="1"/>
    <col min="1552" max="1552" width="9.28515625" style="1166" customWidth="1"/>
    <col min="1553" max="1553" width="14.28515625" style="1166" bestFit="1" customWidth="1"/>
    <col min="1554" max="1554" width="9.28515625" style="1166" customWidth="1"/>
    <col min="1555" max="1555" width="14.28515625" style="1166" bestFit="1" customWidth="1"/>
    <col min="1556" max="1556" width="9.140625" style="1166"/>
    <col min="1557" max="1557" width="15.28515625" style="1166" bestFit="1" customWidth="1"/>
    <col min="1558" max="1792" width="9.140625" style="1166"/>
    <col min="1793" max="1793" width="25" style="1166" customWidth="1"/>
    <col min="1794" max="1794" width="1.85546875" style="1166" customWidth="1"/>
    <col min="1795" max="1795" width="15.7109375" style="1166" customWidth="1"/>
    <col min="1796" max="1796" width="1" style="1166" customWidth="1"/>
    <col min="1797" max="1797" width="14.140625" style="1166" customWidth="1"/>
    <col min="1798" max="1798" width="1.42578125" style="1166" customWidth="1"/>
    <col min="1799" max="1799" width="17" style="1166" customWidth="1"/>
    <col min="1800" max="1800" width="1.7109375" style="1166" customWidth="1"/>
    <col min="1801" max="1801" width="16.140625" style="1166" customWidth="1"/>
    <col min="1802" max="1802" width="1.42578125" style="1166" customWidth="1"/>
    <col min="1803" max="1803" width="19" style="1166" bestFit="1" customWidth="1"/>
    <col min="1804" max="1804" width="2.28515625" style="1166" customWidth="1"/>
    <col min="1805" max="1805" width="16" style="1166" customWidth="1"/>
    <col min="1806" max="1806" width="13.140625" style="1166" bestFit="1" customWidth="1"/>
    <col min="1807" max="1807" width="19" style="1166" bestFit="1" customWidth="1"/>
    <col min="1808" max="1808" width="9.28515625" style="1166" customWidth="1"/>
    <col min="1809" max="1809" width="14.28515625" style="1166" bestFit="1" customWidth="1"/>
    <col min="1810" max="1810" width="9.28515625" style="1166" customWidth="1"/>
    <col min="1811" max="1811" width="14.28515625" style="1166" bestFit="1" customWidth="1"/>
    <col min="1812" max="1812" width="9.140625" style="1166"/>
    <col min="1813" max="1813" width="15.28515625" style="1166" bestFit="1" customWidth="1"/>
    <col min="1814" max="2048" width="9.140625" style="1166"/>
    <col min="2049" max="2049" width="25" style="1166" customWidth="1"/>
    <col min="2050" max="2050" width="1.85546875" style="1166" customWidth="1"/>
    <col min="2051" max="2051" width="15.7109375" style="1166" customWidth="1"/>
    <col min="2052" max="2052" width="1" style="1166" customWidth="1"/>
    <col min="2053" max="2053" width="14.140625" style="1166" customWidth="1"/>
    <col min="2054" max="2054" width="1.42578125" style="1166" customWidth="1"/>
    <col min="2055" max="2055" width="17" style="1166" customWidth="1"/>
    <col min="2056" max="2056" width="1.7109375" style="1166" customWidth="1"/>
    <col min="2057" max="2057" width="16.140625" style="1166" customWidth="1"/>
    <col min="2058" max="2058" width="1.42578125" style="1166" customWidth="1"/>
    <col min="2059" max="2059" width="19" style="1166" bestFit="1" customWidth="1"/>
    <col min="2060" max="2060" width="2.28515625" style="1166" customWidth="1"/>
    <col min="2061" max="2061" width="16" style="1166" customWidth="1"/>
    <col min="2062" max="2062" width="13.140625" style="1166" bestFit="1" customWidth="1"/>
    <col min="2063" max="2063" width="19" style="1166" bestFit="1" customWidth="1"/>
    <col min="2064" max="2064" width="9.28515625" style="1166" customWidth="1"/>
    <col min="2065" max="2065" width="14.28515625" style="1166" bestFit="1" customWidth="1"/>
    <col min="2066" max="2066" width="9.28515625" style="1166" customWidth="1"/>
    <col min="2067" max="2067" width="14.28515625" style="1166" bestFit="1" customWidth="1"/>
    <col min="2068" max="2068" width="9.140625" style="1166"/>
    <col min="2069" max="2069" width="15.28515625" style="1166" bestFit="1" customWidth="1"/>
    <col min="2070" max="2304" width="9.140625" style="1166"/>
    <col min="2305" max="2305" width="25" style="1166" customWidth="1"/>
    <col min="2306" max="2306" width="1.85546875" style="1166" customWidth="1"/>
    <col min="2307" max="2307" width="15.7109375" style="1166" customWidth="1"/>
    <col min="2308" max="2308" width="1" style="1166" customWidth="1"/>
    <col min="2309" max="2309" width="14.140625" style="1166" customWidth="1"/>
    <col min="2310" max="2310" width="1.42578125" style="1166" customWidth="1"/>
    <col min="2311" max="2311" width="17" style="1166" customWidth="1"/>
    <col min="2312" max="2312" width="1.7109375" style="1166" customWidth="1"/>
    <col min="2313" max="2313" width="16.140625" style="1166" customWidth="1"/>
    <col min="2314" max="2314" width="1.42578125" style="1166" customWidth="1"/>
    <col min="2315" max="2315" width="19" style="1166" bestFit="1" customWidth="1"/>
    <col min="2316" max="2316" width="2.28515625" style="1166" customWidth="1"/>
    <col min="2317" max="2317" width="16" style="1166" customWidth="1"/>
    <col min="2318" max="2318" width="13.140625" style="1166" bestFit="1" customWidth="1"/>
    <col min="2319" max="2319" width="19" style="1166" bestFit="1" customWidth="1"/>
    <col min="2320" max="2320" width="9.28515625" style="1166" customWidth="1"/>
    <col min="2321" max="2321" width="14.28515625" style="1166" bestFit="1" customWidth="1"/>
    <col min="2322" max="2322" width="9.28515625" style="1166" customWidth="1"/>
    <col min="2323" max="2323" width="14.28515625" style="1166" bestFit="1" customWidth="1"/>
    <col min="2324" max="2324" width="9.140625" style="1166"/>
    <col min="2325" max="2325" width="15.28515625" style="1166" bestFit="1" customWidth="1"/>
    <col min="2326" max="2560" width="9.140625" style="1166"/>
    <col min="2561" max="2561" width="25" style="1166" customWidth="1"/>
    <col min="2562" max="2562" width="1.85546875" style="1166" customWidth="1"/>
    <col min="2563" max="2563" width="15.7109375" style="1166" customWidth="1"/>
    <col min="2564" max="2564" width="1" style="1166" customWidth="1"/>
    <col min="2565" max="2565" width="14.140625" style="1166" customWidth="1"/>
    <col min="2566" max="2566" width="1.42578125" style="1166" customWidth="1"/>
    <col min="2567" max="2567" width="17" style="1166" customWidth="1"/>
    <col min="2568" max="2568" width="1.7109375" style="1166" customWidth="1"/>
    <col min="2569" max="2569" width="16.140625" style="1166" customWidth="1"/>
    <col min="2570" max="2570" width="1.42578125" style="1166" customWidth="1"/>
    <col min="2571" max="2571" width="19" style="1166" bestFit="1" customWidth="1"/>
    <col min="2572" max="2572" width="2.28515625" style="1166" customWidth="1"/>
    <col min="2573" max="2573" width="16" style="1166" customWidth="1"/>
    <col min="2574" max="2574" width="13.140625" style="1166" bestFit="1" customWidth="1"/>
    <col min="2575" max="2575" width="19" style="1166" bestFit="1" customWidth="1"/>
    <col min="2576" max="2576" width="9.28515625" style="1166" customWidth="1"/>
    <col min="2577" max="2577" width="14.28515625" style="1166" bestFit="1" customWidth="1"/>
    <col min="2578" max="2578" width="9.28515625" style="1166" customWidth="1"/>
    <col min="2579" max="2579" width="14.28515625" style="1166" bestFit="1" customWidth="1"/>
    <col min="2580" max="2580" width="9.140625" style="1166"/>
    <col min="2581" max="2581" width="15.28515625" style="1166" bestFit="1" customWidth="1"/>
    <col min="2582" max="2816" width="9.140625" style="1166"/>
    <col min="2817" max="2817" width="25" style="1166" customWidth="1"/>
    <col min="2818" max="2818" width="1.85546875" style="1166" customWidth="1"/>
    <col min="2819" max="2819" width="15.7109375" style="1166" customWidth="1"/>
    <col min="2820" max="2820" width="1" style="1166" customWidth="1"/>
    <col min="2821" max="2821" width="14.140625" style="1166" customWidth="1"/>
    <col min="2822" max="2822" width="1.42578125" style="1166" customWidth="1"/>
    <col min="2823" max="2823" width="17" style="1166" customWidth="1"/>
    <col min="2824" max="2824" width="1.7109375" style="1166" customWidth="1"/>
    <col min="2825" max="2825" width="16.140625" style="1166" customWidth="1"/>
    <col min="2826" max="2826" width="1.42578125" style="1166" customWidth="1"/>
    <col min="2827" max="2827" width="19" style="1166" bestFit="1" customWidth="1"/>
    <col min="2828" max="2828" width="2.28515625" style="1166" customWidth="1"/>
    <col min="2829" max="2829" width="16" style="1166" customWidth="1"/>
    <col min="2830" max="2830" width="13.140625" style="1166" bestFit="1" customWidth="1"/>
    <col min="2831" max="2831" width="19" style="1166" bestFit="1" customWidth="1"/>
    <col min="2832" max="2832" width="9.28515625" style="1166" customWidth="1"/>
    <col min="2833" max="2833" width="14.28515625" style="1166" bestFit="1" customWidth="1"/>
    <col min="2834" max="2834" width="9.28515625" style="1166" customWidth="1"/>
    <col min="2835" max="2835" width="14.28515625" style="1166" bestFit="1" customWidth="1"/>
    <col min="2836" max="2836" width="9.140625" style="1166"/>
    <col min="2837" max="2837" width="15.28515625" style="1166" bestFit="1" customWidth="1"/>
    <col min="2838" max="3072" width="9.140625" style="1166"/>
    <col min="3073" max="3073" width="25" style="1166" customWidth="1"/>
    <col min="3074" max="3074" width="1.85546875" style="1166" customWidth="1"/>
    <col min="3075" max="3075" width="15.7109375" style="1166" customWidth="1"/>
    <col min="3076" max="3076" width="1" style="1166" customWidth="1"/>
    <col min="3077" max="3077" width="14.140625" style="1166" customWidth="1"/>
    <col min="3078" max="3078" width="1.42578125" style="1166" customWidth="1"/>
    <col min="3079" max="3079" width="17" style="1166" customWidth="1"/>
    <col min="3080" max="3080" width="1.7109375" style="1166" customWidth="1"/>
    <col min="3081" max="3081" width="16.140625" style="1166" customWidth="1"/>
    <col min="3082" max="3082" width="1.42578125" style="1166" customWidth="1"/>
    <col min="3083" max="3083" width="19" style="1166" bestFit="1" customWidth="1"/>
    <col min="3084" max="3084" width="2.28515625" style="1166" customWidth="1"/>
    <col min="3085" max="3085" width="16" style="1166" customWidth="1"/>
    <col min="3086" max="3086" width="13.140625" style="1166" bestFit="1" customWidth="1"/>
    <col min="3087" max="3087" width="19" style="1166" bestFit="1" customWidth="1"/>
    <col min="3088" max="3088" width="9.28515625" style="1166" customWidth="1"/>
    <col min="3089" max="3089" width="14.28515625" style="1166" bestFit="1" customWidth="1"/>
    <col min="3090" max="3090" width="9.28515625" style="1166" customWidth="1"/>
    <col min="3091" max="3091" width="14.28515625" style="1166" bestFit="1" customWidth="1"/>
    <col min="3092" max="3092" width="9.140625" style="1166"/>
    <col min="3093" max="3093" width="15.28515625" style="1166" bestFit="1" customWidth="1"/>
    <col min="3094" max="3328" width="9.140625" style="1166"/>
    <col min="3329" max="3329" width="25" style="1166" customWidth="1"/>
    <col min="3330" max="3330" width="1.85546875" style="1166" customWidth="1"/>
    <col min="3331" max="3331" width="15.7109375" style="1166" customWidth="1"/>
    <col min="3332" max="3332" width="1" style="1166" customWidth="1"/>
    <col min="3333" max="3333" width="14.140625" style="1166" customWidth="1"/>
    <col min="3334" max="3334" width="1.42578125" style="1166" customWidth="1"/>
    <col min="3335" max="3335" width="17" style="1166" customWidth="1"/>
    <col min="3336" max="3336" width="1.7109375" style="1166" customWidth="1"/>
    <col min="3337" max="3337" width="16.140625" style="1166" customWidth="1"/>
    <col min="3338" max="3338" width="1.42578125" style="1166" customWidth="1"/>
    <col min="3339" max="3339" width="19" style="1166" bestFit="1" customWidth="1"/>
    <col min="3340" max="3340" width="2.28515625" style="1166" customWidth="1"/>
    <col min="3341" max="3341" width="16" style="1166" customWidth="1"/>
    <col min="3342" max="3342" width="13.140625" style="1166" bestFit="1" customWidth="1"/>
    <col min="3343" max="3343" width="19" style="1166" bestFit="1" customWidth="1"/>
    <col min="3344" max="3344" width="9.28515625" style="1166" customWidth="1"/>
    <col min="3345" max="3345" width="14.28515625" style="1166" bestFit="1" customWidth="1"/>
    <col min="3346" max="3346" width="9.28515625" style="1166" customWidth="1"/>
    <col min="3347" max="3347" width="14.28515625" style="1166" bestFit="1" customWidth="1"/>
    <col min="3348" max="3348" width="9.140625" style="1166"/>
    <col min="3349" max="3349" width="15.28515625" style="1166" bestFit="1" customWidth="1"/>
    <col min="3350" max="3584" width="9.140625" style="1166"/>
    <col min="3585" max="3585" width="25" style="1166" customWidth="1"/>
    <col min="3586" max="3586" width="1.85546875" style="1166" customWidth="1"/>
    <col min="3587" max="3587" width="15.7109375" style="1166" customWidth="1"/>
    <col min="3588" max="3588" width="1" style="1166" customWidth="1"/>
    <col min="3589" max="3589" width="14.140625" style="1166" customWidth="1"/>
    <col min="3590" max="3590" width="1.42578125" style="1166" customWidth="1"/>
    <col min="3591" max="3591" width="17" style="1166" customWidth="1"/>
    <col min="3592" max="3592" width="1.7109375" style="1166" customWidth="1"/>
    <col min="3593" max="3593" width="16.140625" style="1166" customWidth="1"/>
    <col min="3594" max="3594" width="1.42578125" style="1166" customWidth="1"/>
    <col min="3595" max="3595" width="19" style="1166" bestFit="1" customWidth="1"/>
    <col min="3596" max="3596" width="2.28515625" style="1166" customWidth="1"/>
    <col min="3597" max="3597" width="16" style="1166" customWidth="1"/>
    <col min="3598" max="3598" width="13.140625" style="1166" bestFit="1" customWidth="1"/>
    <col min="3599" max="3599" width="19" style="1166" bestFit="1" customWidth="1"/>
    <col min="3600" max="3600" width="9.28515625" style="1166" customWidth="1"/>
    <col min="3601" max="3601" width="14.28515625" style="1166" bestFit="1" customWidth="1"/>
    <col min="3602" max="3602" width="9.28515625" style="1166" customWidth="1"/>
    <col min="3603" max="3603" width="14.28515625" style="1166" bestFit="1" customWidth="1"/>
    <col min="3604" max="3604" width="9.140625" style="1166"/>
    <col min="3605" max="3605" width="15.28515625" style="1166" bestFit="1" customWidth="1"/>
    <col min="3606" max="3840" width="9.140625" style="1166"/>
    <col min="3841" max="3841" width="25" style="1166" customWidth="1"/>
    <col min="3842" max="3842" width="1.85546875" style="1166" customWidth="1"/>
    <col min="3843" max="3843" width="15.7109375" style="1166" customWidth="1"/>
    <col min="3844" max="3844" width="1" style="1166" customWidth="1"/>
    <col min="3845" max="3845" width="14.140625" style="1166" customWidth="1"/>
    <col min="3846" max="3846" width="1.42578125" style="1166" customWidth="1"/>
    <col min="3847" max="3847" width="17" style="1166" customWidth="1"/>
    <col min="3848" max="3848" width="1.7109375" style="1166" customWidth="1"/>
    <col min="3849" max="3849" width="16.140625" style="1166" customWidth="1"/>
    <col min="3850" max="3850" width="1.42578125" style="1166" customWidth="1"/>
    <col min="3851" max="3851" width="19" style="1166" bestFit="1" customWidth="1"/>
    <col min="3852" max="3852" width="2.28515625" style="1166" customWidth="1"/>
    <col min="3853" max="3853" width="16" style="1166" customWidth="1"/>
    <col min="3854" max="3854" width="13.140625" style="1166" bestFit="1" customWidth="1"/>
    <col min="3855" max="3855" width="19" style="1166" bestFit="1" customWidth="1"/>
    <col min="3856" max="3856" width="9.28515625" style="1166" customWidth="1"/>
    <col min="3857" max="3857" width="14.28515625" style="1166" bestFit="1" customWidth="1"/>
    <col min="3858" max="3858" width="9.28515625" style="1166" customWidth="1"/>
    <col min="3859" max="3859" width="14.28515625" style="1166" bestFit="1" customWidth="1"/>
    <col min="3860" max="3860" width="9.140625" style="1166"/>
    <col min="3861" max="3861" width="15.28515625" style="1166" bestFit="1" customWidth="1"/>
    <col min="3862" max="4096" width="9.140625" style="1166"/>
    <col min="4097" max="4097" width="25" style="1166" customWidth="1"/>
    <col min="4098" max="4098" width="1.85546875" style="1166" customWidth="1"/>
    <col min="4099" max="4099" width="15.7109375" style="1166" customWidth="1"/>
    <col min="4100" max="4100" width="1" style="1166" customWidth="1"/>
    <col min="4101" max="4101" width="14.140625" style="1166" customWidth="1"/>
    <col min="4102" max="4102" width="1.42578125" style="1166" customWidth="1"/>
    <col min="4103" max="4103" width="17" style="1166" customWidth="1"/>
    <col min="4104" max="4104" width="1.7109375" style="1166" customWidth="1"/>
    <col min="4105" max="4105" width="16.140625" style="1166" customWidth="1"/>
    <col min="4106" max="4106" width="1.42578125" style="1166" customWidth="1"/>
    <col min="4107" max="4107" width="19" style="1166" bestFit="1" customWidth="1"/>
    <col min="4108" max="4108" width="2.28515625" style="1166" customWidth="1"/>
    <col min="4109" max="4109" width="16" style="1166" customWidth="1"/>
    <col min="4110" max="4110" width="13.140625" style="1166" bestFit="1" customWidth="1"/>
    <col min="4111" max="4111" width="19" style="1166" bestFit="1" customWidth="1"/>
    <col min="4112" max="4112" width="9.28515625" style="1166" customWidth="1"/>
    <col min="4113" max="4113" width="14.28515625" style="1166" bestFit="1" customWidth="1"/>
    <col min="4114" max="4114" width="9.28515625" style="1166" customWidth="1"/>
    <col min="4115" max="4115" width="14.28515625" style="1166" bestFit="1" customWidth="1"/>
    <col min="4116" max="4116" width="9.140625" style="1166"/>
    <col min="4117" max="4117" width="15.28515625" style="1166" bestFit="1" customWidth="1"/>
    <col min="4118" max="4352" width="9.140625" style="1166"/>
    <col min="4353" max="4353" width="25" style="1166" customWidth="1"/>
    <col min="4354" max="4354" width="1.85546875" style="1166" customWidth="1"/>
    <col min="4355" max="4355" width="15.7109375" style="1166" customWidth="1"/>
    <col min="4356" max="4356" width="1" style="1166" customWidth="1"/>
    <col min="4357" max="4357" width="14.140625" style="1166" customWidth="1"/>
    <col min="4358" max="4358" width="1.42578125" style="1166" customWidth="1"/>
    <col min="4359" max="4359" width="17" style="1166" customWidth="1"/>
    <col min="4360" max="4360" width="1.7109375" style="1166" customWidth="1"/>
    <col min="4361" max="4361" width="16.140625" style="1166" customWidth="1"/>
    <col min="4362" max="4362" width="1.42578125" style="1166" customWidth="1"/>
    <col min="4363" max="4363" width="19" style="1166" bestFit="1" customWidth="1"/>
    <col min="4364" max="4364" width="2.28515625" style="1166" customWidth="1"/>
    <col min="4365" max="4365" width="16" style="1166" customWidth="1"/>
    <col min="4366" max="4366" width="13.140625" style="1166" bestFit="1" customWidth="1"/>
    <col min="4367" max="4367" width="19" style="1166" bestFit="1" customWidth="1"/>
    <col min="4368" max="4368" width="9.28515625" style="1166" customWidth="1"/>
    <col min="4369" max="4369" width="14.28515625" style="1166" bestFit="1" customWidth="1"/>
    <col min="4370" max="4370" width="9.28515625" style="1166" customWidth="1"/>
    <col min="4371" max="4371" width="14.28515625" style="1166" bestFit="1" customWidth="1"/>
    <col min="4372" max="4372" width="9.140625" style="1166"/>
    <col min="4373" max="4373" width="15.28515625" style="1166" bestFit="1" customWidth="1"/>
    <col min="4374" max="4608" width="9.140625" style="1166"/>
    <col min="4609" max="4609" width="25" style="1166" customWidth="1"/>
    <col min="4610" max="4610" width="1.85546875" style="1166" customWidth="1"/>
    <col min="4611" max="4611" width="15.7109375" style="1166" customWidth="1"/>
    <col min="4612" max="4612" width="1" style="1166" customWidth="1"/>
    <col min="4613" max="4613" width="14.140625" style="1166" customWidth="1"/>
    <col min="4614" max="4614" width="1.42578125" style="1166" customWidth="1"/>
    <col min="4615" max="4615" width="17" style="1166" customWidth="1"/>
    <col min="4616" max="4616" width="1.7109375" style="1166" customWidth="1"/>
    <col min="4617" max="4617" width="16.140625" style="1166" customWidth="1"/>
    <col min="4618" max="4618" width="1.42578125" style="1166" customWidth="1"/>
    <col min="4619" max="4619" width="19" style="1166" bestFit="1" customWidth="1"/>
    <col min="4620" max="4620" width="2.28515625" style="1166" customWidth="1"/>
    <col min="4621" max="4621" width="16" style="1166" customWidth="1"/>
    <col min="4622" max="4622" width="13.140625" style="1166" bestFit="1" customWidth="1"/>
    <col min="4623" max="4623" width="19" style="1166" bestFit="1" customWidth="1"/>
    <col min="4624" max="4624" width="9.28515625" style="1166" customWidth="1"/>
    <col min="4625" max="4625" width="14.28515625" style="1166" bestFit="1" customWidth="1"/>
    <col min="4626" max="4626" width="9.28515625" style="1166" customWidth="1"/>
    <col min="4627" max="4627" width="14.28515625" style="1166" bestFit="1" customWidth="1"/>
    <col min="4628" max="4628" width="9.140625" style="1166"/>
    <col min="4629" max="4629" width="15.28515625" style="1166" bestFit="1" customWidth="1"/>
    <col min="4630" max="4864" width="9.140625" style="1166"/>
    <col min="4865" max="4865" width="25" style="1166" customWidth="1"/>
    <col min="4866" max="4866" width="1.85546875" style="1166" customWidth="1"/>
    <col min="4867" max="4867" width="15.7109375" style="1166" customWidth="1"/>
    <col min="4868" max="4868" width="1" style="1166" customWidth="1"/>
    <col min="4869" max="4869" width="14.140625" style="1166" customWidth="1"/>
    <col min="4870" max="4870" width="1.42578125" style="1166" customWidth="1"/>
    <col min="4871" max="4871" width="17" style="1166" customWidth="1"/>
    <col min="4872" max="4872" width="1.7109375" style="1166" customWidth="1"/>
    <col min="4873" max="4873" width="16.140625" style="1166" customWidth="1"/>
    <col min="4874" max="4874" width="1.42578125" style="1166" customWidth="1"/>
    <col min="4875" max="4875" width="19" style="1166" bestFit="1" customWidth="1"/>
    <col min="4876" max="4876" width="2.28515625" style="1166" customWidth="1"/>
    <col min="4877" max="4877" width="16" style="1166" customWidth="1"/>
    <col min="4878" max="4878" width="13.140625" style="1166" bestFit="1" customWidth="1"/>
    <col min="4879" max="4879" width="19" style="1166" bestFit="1" customWidth="1"/>
    <col min="4880" max="4880" width="9.28515625" style="1166" customWidth="1"/>
    <col min="4881" max="4881" width="14.28515625" style="1166" bestFit="1" customWidth="1"/>
    <col min="4882" max="4882" width="9.28515625" style="1166" customWidth="1"/>
    <col min="4883" max="4883" width="14.28515625" style="1166" bestFit="1" customWidth="1"/>
    <col min="4884" max="4884" width="9.140625" style="1166"/>
    <col min="4885" max="4885" width="15.28515625" style="1166" bestFit="1" customWidth="1"/>
    <col min="4886" max="5120" width="9.140625" style="1166"/>
    <col min="5121" max="5121" width="25" style="1166" customWidth="1"/>
    <col min="5122" max="5122" width="1.85546875" style="1166" customWidth="1"/>
    <col min="5123" max="5123" width="15.7109375" style="1166" customWidth="1"/>
    <col min="5124" max="5124" width="1" style="1166" customWidth="1"/>
    <col min="5125" max="5125" width="14.140625" style="1166" customWidth="1"/>
    <col min="5126" max="5126" width="1.42578125" style="1166" customWidth="1"/>
    <col min="5127" max="5127" width="17" style="1166" customWidth="1"/>
    <col min="5128" max="5128" width="1.7109375" style="1166" customWidth="1"/>
    <col min="5129" max="5129" width="16.140625" style="1166" customWidth="1"/>
    <col min="5130" max="5130" width="1.42578125" style="1166" customWidth="1"/>
    <col min="5131" max="5131" width="19" style="1166" bestFit="1" customWidth="1"/>
    <col min="5132" max="5132" width="2.28515625" style="1166" customWidth="1"/>
    <col min="5133" max="5133" width="16" style="1166" customWidth="1"/>
    <col min="5134" max="5134" width="13.140625" style="1166" bestFit="1" customWidth="1"/>
    <col min="5135" max="5135" width="19" style="1166" bestFit="1" customWidth="1"/>
    <col min="5136" max="5136" width="9.28515625" style="1166" customWidth="1"/>
    <col min="5137" max="5137" width="14.28515625" style="1166" bestFit="1" customWidth="1"/>
    <col min="5138" max="5138" width="9.28515625" style="1166" customWidth="1"/>
    <col min="5139" max="5139" width="14.28515625" style="1166" bestFit="1" customWidth="1"/>
    <col min="5140" max="5140" width="9.140625" style="1166"/>
    <col min="5141" max="5141" width="15.28515625" style="1166" bestFit="1" customWidth="1"/>
    <col min="5142" max="5376" width="9.140625" style="1166"/>
    <col min="5377" max="5377" width="25" style="1166" customWidth="1"/>
    <col min="5378" max="5378" width="1.85546875" style="1166" customWidth="1"/>
    <col min="5379" max="5379" width="15.7109375" style="1166" customWidth="1"/>
    <col min="5380" max="5380" width="1" style="1166" customWidth="1"/>
    <col min="5381" max="5381" width="14.140625" style="1166" customWidth="1"/>
    <col min="5382" max="5382" width="1.42578125" style="1166" customWidth="1"/>
    <col min="5383" max="5383" width="17" style="1166" customWidth="1"/>
    <col min="5384" max="5384" width="1.7109375" style="1166" customWidth="1"/>
    <col min="5385" max="5385" width="16.140625" style="1166" customWidth="1"/>
    <col min="5386" max="5386" width="1.42578125" style="1166" customWidth="1"/>
    <col min="5387" max="5387" width="19" style="1166" bestFit="1" customWidth="1"/>
    <col min="5388" max="5388" width="2.28515625" style="1166" customWidth="1"/>
    <col min="5389" max="5389" width="16" style="1166" customWidth="1"/>
    <col min="5390" max="5390" width="13.140625" style="1166" bestFit="1" customWidth="1"/>
    <col min="5391" max="5391" width="19" style="1166" bestFit="1" customWidth="1"/>
    <col min="5392" max="5392" width="9.28515625" style="1166" customWidth="1"/>
    <col min="5393" max="5393" width="14.28515625" style="1166" bestFit="1" customWidth="1"/>
    <col min="5394" max="5394" width="9.28515625" style="1166" customWidth="1"/>
    <col min="5395" max="5395" width="14.28515625" style="1166" bestFit="1" customWidth="1"/>
    <col min="5396" max="5396" width="9.140625" style="1166"/>
    <col min="5397" max="5397" width="15.28515625" style="1166" bestFit="1" customWidth="1"/>
    <col min="5398" max="5632" width="9.140625" style="1166"/>
    <col min="5633" max="5633" width="25" style="1166" customWidth="1"/>
    <col min="5634" max="5634" width="1.85546875" style="1166" customWidth="1"/>
    <col min="5635" max="5635" width="15.7109375" style="1166" customWidth="1"/>
    <col min="5636" max="5636" width="1" style="1166" customWidth="1"/>
    <col min="5637" max="5637" width="14.140625" style="1166" customWidth="1"/>
    <col min="5638" max="5638" width="1.42578125" style="1166" customWidth="1"/>
    <col min="5639" max="5639" width="17" style="1166" customWidth="1"/>
    <col min="5640" max="5640" width="1.7109375" style="1166" customWidth="1"/>
    <col min="5641" max="5641" width="16.140625" style="1166" customWidth="1"/>
    <col min="5642" max="5642" width="1.42578125" style="1166" customWidth="1"/>
    <col min="5643" max="5643" width="19" style="1166" bestFit="1" customWidth="1"/>
    <col min="5644" max="5644" width="2.28515625" style="1166" customWidth="1"/>
    <col min="5645" max="5645" width="16" style="1166" customWidth="1"/>
    <col min="5646" max="5646" width="13.140625" style="1166" bestFit="1" customWidth="1"/>
    <col min="5647" max="5647" width="19" style="1166" bestFit="1" customWidth="1"/>
    <col min="5648" max="5648" width="9.28515625" style="1166" customWidth="1"/>
    <col min="5649" max="5649" width="14.28515625" style="1166" bestFit="1" customWidth="1"/>
    <col min="5650" max="5650" width="9.28515625" style="1166" customWidth="1"/>
    <col min="5651" max="5651" width="14.28515625" style="1166" bestFit="1" customWidth="1"/>
    <col min="5652" max="5652" width="9.140625" style="1166"/>
    <col min="5653" max="5653" width="15.28515625" style="1166" bestFit="1" customWidth="1"/>
    <col min="5654" max="5888" width="9.140625" style="1166"/>
    <col min="5889" max="5889" width="25" style="1166" customWidth="1"/>
    <col min="5890" max="5890" width="1.85546875" style="1166" customWidth="1"/>
    <col min="5891" max="5891" width="15.7109375" style="1166" customWidth="1"/>
    <col min="5892" max="5892" width="1" style="1166" customWidth="1"/>
    <col min="5893" max="5893" width="14.140625" style="1166" customWidth="1"/>
    <col min="5894" max="5894" width="1.42578125" style="1166" customWidth="1"/>
    <col min="5895" max="5895" width="17" style="1166" customWidth="1"/>
    <col min="5896" max="5896" width="1.7109375" style="1166" customWidth="1"/>
    <col min="5897" max="5897" width="16.140625" style="1166" customWidth="1"/>
    <col min="5898" max="5898" width="1.42578125" style="1166" customWidth="1"/>
    <col min="5899" max="5899" width="19" style="1166" bestFit="1" customWidth="1"/>
    <col min="5900" max="5900" width="2.28515625" style="1166" customWidth="1"/>
    <col min="5901" max="5901" width="16" style="1166" customWidth="1"/>
    <col min="5902" max="5902" width="13.140625" style="1166" bestFit="1" customWidth="1"/>
    <col min="5903" max="5903" width="19" style="1166" bestFit="1" customWidth="1"/>
    <col min="5904" max="5904" width="9.28515625" style="1166" customWidth="1"/>
    <col min="5905" max="5905" width="14.28515625" style="1166" bestFit="1" customWidth="1"/>
    <col min="5906" max="5906" width="9.28515625" style="1166" customWidth="1"/>
    <col min="5907" max="5907" width="14.28515625" style="1166" bestFit="1" customWidth="1"/>
    <col min="5908" max="5908" width="9.140625" style="1166"/>
    <col min="5909" max="5909" width="15.28515625" style="1166" bestFit="1" customWidth="1"/>
    <col min="5910" max="6144" width="9.140625" style="1166"/>
    <col min="6145" max="6145" width="25" style="1166" customWidth="1"/>
    <col min="6146" max="6146" width="1.85546875" style="1166" customWidth="1"/>
    <col min="6147" max="6147" width="15.7109375" style="1166" customWidth="1"/>
    <col min="6148" max="6148" width="1" style="1166" customWidth="1"/>
    <col min="6149" max="6149" width="14.140625" style="1166" customWidth="1"/>
    <col min="6150" max="6150" width="1.42578125" style="1166" customWidth="1"/>
    <col min="6151" max="6151" width="17" style="1166" customWidth="1"/>
    <col min="6152" max="6152" width="1.7109375" style="1166" customWidth="1"/>
    <col min="6153" max="6153" width="16.140625" style="1166" customWidth="1"/>
    <col min="6154" max="6154" width="1.42578125" style="1166" customWidth="1"/>
    <col min="6155" max="6155" width="19" style="1166" bestFit="1" customWidth="1"/>
    <col min="6156" max="6156" width="2.28515625" style="1166" customWidth="1"/>
    <col min="6157" max="6157" width="16" style="1166" customWidth="1"/>
    <col min="6158" max="6158" width="13.140625" style="1166" bestFit="1" customWidth="1"/>
    <col min="6159" max="6159" width="19" style="1166" bestFit="1" customWidth="1"/>
    <col min="6160" max="6160" width="9.28515625" style="1166" customWidth="1"/>
    <col min="6161" max="6161" width="14.28515625" style="1166" bestFit="1" customWidth="1"/>
    <col min="6162" max="6162" width="9.28515625" style="1166" customWidth="1"/>
    <col min="6163" max="6163" width="14.28515625" style="1166" bestFit="1" customWidth="1"/>
    <col min="6164" max="6164" width="9.140625" style="1166"/>
    <col min="6165" max="6165" width="15.28515625" style="1166" bestFit="1" customWidth="1"/>
    <col min="6166" max="6400" width="9.140625" style="1166"/>
    <col min="6401" max="6401" width="25" style="1166" customWidth="1"/>
    <col min="6402" max="6402" width="1.85546875" style="1166" customWidth="1"/>
    <col min="6403" max="6403" width="15.7109375" style="1166" customWidth="1"/>
    <col min="6404" max="6404" width="1" style="1166" customWidth="1"/>
    <col min="6405" max="6405" width="14.140625" style="1166" customWidth="1"/>
    <col min="6406" max="6406" width="1.42578125" style="1166" customWidth="1"/>
    <col min="6407" max="6407" width="17" style="1166" customWidth="1"/>
    <col min="6408" max="6408" width="1.7109375" style="1166" customWidth="1"/>
    <col min="6409" max="6409" width="16.140625" style="1166" customWidth="1"/>
    <col min="6410" max="6410" width="1.42578125" style="1166" customWidth="1"/>
    <col min="6411" max="6411" width="19" style="1166" bestFit="1" customWidth="1"/>
    <col min="6412" max="6412" width="2.28515625" style="1166" customWidth="1"/>
    <col min="6413" max="6413" width="16" style="1166" customWidth="1"/>
    <col min="6414" max="6414" width="13.140625" style="1166" bestFit="1" customWidth="1"/>
    <col min="6415" max="6415" width="19" style="1166" bestFit="1" customWidth="1"/>
    <col min="6416" max="6416" width="9.28515625" style="1166" customWidth="1"/>
    <col min="6417" max="6417" width="14.28515625" style="1166" bestFit="1" customWidth="1"/>
    <col min="6418" max="6418" width="9.28515625" style="1166" customWidth="1"/>
    <col min="6419" max="6419" width="14.28515625" style="1166" bestFit="1" customWidth="1"/>
    <col min="6420" max="6420" width="9.140625" style="1166"/>
    <col min="6421" max="6421" width="15.28515625" style="1166" bestFit="1" customWidth="1"/>
    <col min="6422" max="6656" width="9.140625" style="1166"/>
    <col min="6657" max="6657" width="25" style="1166" customWidth="1"/>
    <col min="6658" max="6658" width="1.85546875" style="1166" customWidth="1"/>
    <col min="6659" max="6659" width="15.7109375" style="1166" customWidth="1"/>
    <col min="6660" max="6660" width="1" style="1166" customWidth="1"/>
    <col min="6661" max="6661" width="14.140625" style="1166" customWidth="1"/>
    <col min="6662" max="6662" width="1.42578125" style="1166" customWidth="1"/>
    <col min="6663" max="6663" width="17" style="1166" customWidth="1"/>
    <col min="6664" max="6664" width="1.7109375" style="1166" customWidth="1"/>
    <col min="6665" max="6665" width="16.140625" style="1166" customWidth="1"/>
    <col min="6666" max="6666" width="1.42578125" style="1166" customWidth="1"/>
    <col min="6667" max="6667" width="19" style="1166" bestFit="1" customWidth="1"/>
    <col min="6668" max="6668" width="2.28515625" style="1166" customWidth="1"/>
    <col min="6669" max="6669" width="16" style="1166" customWidth="1"/>
    <col min="6670" max="6670" width="13.140625" style="1166" bestFit="1" customWidth="1"/>
    <col min="6671" max="6671" width="19" style="1166" bestFit="1" customWidth="1"/>
    <col min="6672" max="6672" width="9.28515625" style="1166" customWidth="1"/>
    <col min="6673" max="6673" width="14.28515625" style="1166" bestFit="1" customWidth="1"/>
    <col min="6674" max="6674" width="9.28515625" style="1166" customWidth="1"/>
    <col min="6675" max="6675" width="14.28515625" style="1166" bestFit="1" customWidth="1"/>
    <col min="6676" max="6676" width="9.140625" style="1166"/>
    <col min="6677" max="6677" width="15.28515625" style="1166" bestFit="1" customWidth="1"/>
    <col min="6678" max="6912" width="9.140625" style="1166"/>
    <col min="6913" max="6913" width="25" style="1166" customWidth="1"/>
    <col min="6914" max="6914" width="1.85546875" style="1166" customWidth="1"/>
    <col min="6915" max="6915" width="15.7109375" style="1166" customWidth="1"/>
    <col min="6916" max="6916" width="1" style="1166" customWidth="1"/>
    <col min="6917" max="6917" width="14.140625" style="1166" customWidth="1"/>
    <col min="6918" max="6918" width="1.42578125" style="1166" customWidth="1"/>
    <col min="6919" max="6919" width="17" style="1166" customWidth="1"/>
    <col min="6920" max="6920" width="1.7109375" style="1166" customWidth="1"/>
    <col min="6921" max="6921" width="16.140625" style="1166" customWidth="1"/>
    <col min="6922" max="6922" width="1.42578125" style="1166" customWidth="1"/>
    <col min="6923" max="6923" width="19" style="1166" bestFit="1" customWidth="1"/>
    <col min="6924" max="6924" width="2.28515625" style="1166" customWidth="1"/>
    <col min="6925" max="6925" width="16" style="1166" customWidth="1"/>
    <col min="6926" max="6926" width="13.140625" style="1166" bestFit="1" customWidth="1"/>
    <col min="6927" max="6927" width="19" style="1166" bestFit="1" customWidth="1"/>
    <col min="6928" max="6928" width="9.28515625" style="1166" customWidth="1"/>
    <col min="6929" max="6929" width="14.28515625" style="1166" bestFit="1" customWidth="1"/>
    <col min="6930" max="6930" width="9.28515625" style="1166" customWidth="1"/>
    <col min="6931" max="6931" width="14.28515625" style="1166" bestFit="1" customWidth="1"/>
    <col min="6932" max="6932" width="9.140625" style="1166"/>
    <col min="6933" max="6933" width="15.28515625" style="1166" bestFit="1" customWidth="1"/>
    <col min="6934" max="7168" width="9.140625" style="1166"/>
    <col min="7169" max="7169" width="25" style="1166" customWidth="1"/>
    <col min="7170" max="7170" width="1.85546875" style="1166" customWidth="1"/>
    <col min="7171" max="7171" width="15.7109375" style="1166" customWidth="1"/>
    <col min="7172" max="7172" width="1" style="1166" customWidth="1"/>
    <col min="7173" max="7173" width="14.140625" style="1166" customWidth="1"/>
    <col min="7174" max="7174" width="1.42578125" style="1166" customWidth="1"/>
    <col min="7175" max="7175" width="17" style="1166" customWidth="1"/>
    <col min="7176" max="7176" width="1.7109375" style="1166" customWidth="1"/>
    <col min="7177" max="7177" width="16.140625" style="1166" customWidth="1"/>
    <col min="7178" max="7178" width="1.42578125" style="1166" customWidth="1"/>
    <col min="7179" max="7179" width="19" style="1166" bestFit="1" customWidth="1"/>
    <col min="7180" max="7180" width="2.28515625" style="1166" customWidth="1"/>
    <col min="7181" max="7181" width="16" style="1166" customWidth="1"/>
    <col min="7182" max="7182" width="13.140625" style="1166" bestFit="1" customWidth="1"/>
    <col min="7183" max="7183" width="19" style="1166" bestFit="1" customWidth="1"/>
    <col min="7184" max="7184" width="9.28515625" style="1166" customWidth="1"/>
    <col min="7185" max="7185" width="14.28515625" style="1166" bestFit="1" customWidth="1"/>
    <col min="7186" max="7186" width="9.28515625" style="1166" customWidth="1"/>
    <col min="7187" max="7187" width="14.28515625" style="1166" bestFit="1" customWidth="1"/>
    <col min="7188" max="7188" width="9.140625" style="1166"/>
    <col min="7189" max="7189" width="15.28515625" style="1166" bestFit="1" customWidth="1"/>
    <col min="7190" max="7424" width="9.140625" style="1166"/>
    <col min="7425" max="7425" width="25" style="1166" customWidth="1"/>
    <col min="7426" max="7426" width="1.85546875" style="1166" customWidth="1"/>
    <col min="7427" max="7427" width="15.7109375" style="1166" customWidth="1"/>
    <col min="7428" max="7428" width="1" style="1166" customWidth="1"/>
    <col min="7429" max="7429" width="14.140625" style="1166" customWidth="1"/>
    <col min="7430" max="7430" width="1.42578125" style="1166" customWidth="1"/>
    <col min="7431" max="7431" width="17" style="1166" customWidth="1"/>
    <col min="7432" max="7432" width="1.7109375" style="1166" customWidth="1"/>
    <col min="7433" max="7433" width="16.140625" style="1166" customWidth="1"/>
    <col min="7434" max="7434" width="1.42578125" style="1166" customWidth="1"/>
    <col min="7435" max="7435" width="19" style="1166" bestFit="1" customWidth="1"/>
    <col min="7436" max="7436" width="2.28515625" style="1166" customWidth="1"/>
    <col min="7437" max="7437" width="16" style="1166" customWidth="1"/>
    <col min="7438" max="7438" width="13.140625" style="1166" bestFit="1" customWidth="1"/>
    <col min="7439" max="7439" width="19" style="1166" bestFit="1" customWidth="1"/>
    <col min="7440" max="7440" width="9.28515625" style="1166" customWidth="1"/>
    <col min="7441" max="7441" width="14.28515625" style="1166" bestFit="1" customWidth="1"/>
    <col min="7442" max="7442" width="9.28515625" style="1166" customWidth="1"/>
    <col min="7443" max="7443" width="14.28515625" style="1166" bestFit="1" customWidth="1"/>
    <col min="7444" max="7444" width="9.140625" style="1166"/>
    <col min="7445" max="7445" width="15.28515625" style="1166" bestFit="1" customWidth="1"/>
    <col min="7446" max="7680" width="9.140625" style="1166"/>
    <col min="7681" max="7681" width="25" style="1166" customWidth="1"/>
    <col min="7682" max="7682" width="1.85546875" style="1166" customWidth="1"/>
    <col min="7683" max="7683" width="15.7109375" style="1166" customWidth="1"/>
    <col min="7684" max="7684" width="1" style="1166" customWidth="1"/>
    <col min="7685" max="7685" width="14.140625" style="1166" customWidth="1"/>
    <col min="7686" max="7686" width="1.42578125" style="1166" customWidth="1"/>
    <col min="7687" max="7687" width="17" style="1166" customWidth="1"/>
    <col min="7688" max="7688" width="1.7109375" style="1166" customWidth="1"/>
    <col min="7689" max="7689" width="16.140625" style="1166" customWidth="1"/>
    <col min="7690" max="7690" width="1.42578125" style="1166" customWidth="1"/>
    <col min="7691" max="7691" width="19" style="1166" bestFit="1" customWidth="1"/>
    <col min="7692" max="7692" width="2.28515625" style="1166" customWidth="1"/>
    <col min="7693" max="7693" width="16" style="1166" customWidth="1"/>
    <col min="7694" max="7694" width="13.140625" style="1166" bestFit="1" customWidth="1"/>
    <col min="7695" max="7695" width="19" style="1166" bestFit="1" customWidth="1"/>
    <col min="7696" max="7696" width="9.28515625" style="1166" customWidth="1"/>
    <col min="7697" max="7697" width="14.28515625" style="1166" bestFit="1" customWidth="1"/>
    <col min="7698" max="7698" width="9.28515625" style="1166" customWidth="1"/>
    <col min="7699" max="7699" width="14.28515625" style="1166" bestFit="1" customWidth="1"/>
    <col min="7700" max="7700" width="9.140625" style="1166"/>
    <col min="7701" max="7701" width="15.28515625" style="1166" bestFit="1" customWidth="1"/>
    <col min="7702" max="7936" width="9.140625" style="1166"/>
    <col min="7937" max="7937" width="25" style="1166" customWidth="1"/>
    <col min="7938" max="7938" width="1.85546875" style="1166" customWidth="1"/>
    <col min="7939" max="7939" width="15.7109375" style="1166" customWidth="1"/>
    <col min="7940" max="7940" width="1" style="1166" customWidth="1"/>
    <col min="7941" max="7941" width="14.140625" style="1166" customWidth="1"/>
    <col min="7942" max="7942" width="1.42578125" style="1166" customWidth="1"/>
    <col min="7943" max="7943" width="17" style="1166" customWidth="1"/>
    <col min="7944" max="7944" width="1.7109375" style="1166" customWidth="1"/>
    <col min="7945" max="7945" width="16.140625" style="1166" customWidth="1"/>
    <col min="7946" max="7946" width="1.42578125" style="1166" customWidth="1"/>
    <col min="7947" max="7947" width="19" style="1166" bestFit="1" customWidth="1"/>
    <col min="7948" max="7948" width="2.28515625" style="1166" customWidth="1"/>
    <col min="7949" max="7949" width="16" style="1166" customWidth="1"/>
    <col min="7950" max="7950" width="13.140625" style="1166" bestFit="1" customWidth="1"/>
    <col min="7951" max="7951" width="19" style="1166" bestFit="1" customWidth="1"/>
    <col min="7952" max="7952" width="9.28515625" style="1166" customWidth="1"/>
    <col min="7953" max="7953" width="14.28515625" style="1166" bestFit="1" customWidth="1"/>
    <col min="7954" max="7954" width="9.28515625" style="1166" customWidth="1"/>
    <col min="7955" max="7955" width="14.28515625" style="1166" bestFit="1" customWidth="1"/>
    <col min="7956" max="7956" width="9.140625" style="1166"/>
    <col min="7957" max="7957" width="15.28515625" style="1166" bestFit="1" customWidth="1"/>
    <col min="7958" max="8192" width="9.140625" style="1166"/>
    <col min="8193" max="8193" width="25" style="1166" customWidth="1"/>
    <col min="8194" max="8194" width="1.85546875" style="1166" customWidth="1"/>
    <col min="8195" max="8195" width="15.7109375" style="1166" customWidth="1"/>
    <col min="8196" max="8196" width="1" style="1166" customWidth="1"/>
    <col min="8197" max="8197" width="14.140625" style="1166" customWidth="1"/>
    <col min="8198" max="8198" width="1.42578125" style="1166" customWidth="1"/>
    <col min="8199" max="8199" width="17" style="1166" customWidth="1"/>
    <col min="8200" max="8200" width="1.7109375" style="1166" customWidth="1"/>
    <col min="8201" max="8201" width="16.140625" style="1166" customWidth="1"/>
    <col min="8202" max="8202" width="1.42578125" style="1166" customWidth="1"/>
    <col min="8203" max="8203" width="19" style="1166" bestFit="1" customWidth="1"/>
    <col min="8204" max="8204" width="2.28515625" style="1166" customWidth="1"/>
    <col min="8205" max="8205" width="16" style="1166" customWidth="1"/>
    <col min="8206" max="8206" width="13.140625" style="1166" bestFit="1" customWidth="1"/>
    <col min="8207" max="8207" width="19" style="1166" bestFit="1" customWidth="1"/>
    <col min="8208" max="8208" width="9.28515625" style="1166" customWidth="1"/>
    <col min="8209" max="8209" width="14.28515625" style="1166" bestFit="1" customWidth="1"/>
    <col min="8210" max="8210" width="9.28515625" style="1166" customWidth="1"/>
    <col min="8211" max="8211" width="14.28515625" style="1166" bestFit="1" customWidth="1"/>
    <col min="8212" max="8212" width="9.140625" style="1166"/>
    <col min="8213" max="8213" width="15.28515625" style="1166" bestFit="1" customWidth="1"/>
    <col min="8214" max="8448" width="9.140625" style="1166"/>
    <col min="8449" max="8449" width="25" style="1166" customWidth="1"/>
    <col min="8450" max="8450" width="1.85546875" style="1166" customWidth="1"/>
    <col min="8451" max="8451" width="15.7109375" style="1166" customWidth="1"/>
    <col min="8452" max="8452" width="1" style="1166" customWidth="1"/>
    <col min="8453" max="8453" width="14.140625" style="1166" customWidth="1"/>
    <col min="8454" max="8454" width="1.42578125" style="1166" customWidth="1"/>
    <col min="8455" max="8455" width="17" style="1166" customWidth="1"/>
    <col min="8456" max="8456" width="1.7109375" style="1166" customWidth="1"/>
    <col min="8457" max="8457" width="16.140625" style="1166" customWidth="1"/>
    <col min="8458" max="8458" width="1.42578125" style="1166" customWidth="1"/>
    <col min="8459" max="8459" width="19" style="1166" bestFit="1" customWidth="1"/>
    <col min="8460" max="8460" width="2.28515625" style="1166" customWidth="1"/>
    <col min="8461" max="8461" width="16" style="1166" customWidth="1"/>
    <col min="8462" max="8462" width="13.140625" style="1166" bestFit="1" customWidth="1"/>
    <col min="8463" max="8463" width="19" style="1166" bestFit="1" customWidth="1"/>
    <col min="8464" max="8464" width="9.28515625" style="1166" customWidth="1"/>
    <col min="8465" max="8465" width="14.28515625" style="1166" bestFit="1" customWidth="1"/>
    <col min="8466" max="8466" width="9.28515625" style="1166" customWidth="1"/>
    <col min="8467" max="8467" width="14.28515625" style="1166" bestFit="1" customWidth="1"/>
    <col min="8468" max="8468" width="9.140625" style="1166"/>
    <col min="8469" max="8469" width="15.28515625" style="1166" bestFit="1" customWidth="1"/>
    <col min="8470" max="8704" width="9.140625" style="1166"/>
    <col min="8705" max="8705" width="25" style="1166" customWidth="1"/>
    <col min="8706" max="8706" width="1.85546875" style="1166" customWidth="1"/>
    <col min="8707" max="8707" width="15.7109375" style="1166" customWidth="1"/>
    <col min="8708" max="8708" width="1" style="1166" customWidth="1"/>
    <col min="8709" max="8709" width="14.140625" style="1166" customWidth="1"/>
    <col min="8710" max="8710" width="1.42578125" style="1166" customWidth="1"/>
    <col min="8711" max="8711" width="17" style="1166" customWidth="1"/>
    <col min="8712" max="8712" width="1.7109375" style="1166" customWidth="1"/>
    <col min="8713" max="8713" width="16.140625" style="1166" customWidth="1"/>
    <col min="8714" max="8714" width="1.42578125" style="1166" customWidth="1"/>
    <col min="8715" max="8715" width="19" style="1166" bestFit="1" customWidth="1"/>
    <col min="8716" max="8716" width="2.28515625" style="1166" customWidth="1"/>
    <col min="8717" max="8717" width="16" style="1166" customWidth="1"/>
    <col min="8718" max="8718" width="13.140625" style="1166" bestFit="1" customWidth="1"/>
    <col min="8719" max="8719" width="19" style="1166" bestFit="1" customWidth="1"/>
    <col min="8720" max="8720" width="9.28515625" style="1166" customWidth="1"/>
    <col min="8721" max="8721" width="14.28515625" style="1166" bestFit="1" customWidth="1"/>
    <col min="8722" max="8722" width="9.28515625" style="1166" customWidth="1"/>
    <col min="8723" max="8723" width="14.28515625" style="1166" bestFit="1" customWidth="1"/>
    <col min="8724" max="8724" width="9.140625" style="1166"/>
    <col min="8725" max="8725" width="15.28515625" style="1166" bestFit="1" customWidth="1"/>
    <col min="8726" max="8960" width="9.140625" style="1166"/>
    <col min="8961" max="8961" width="25" style="1166" customWidth="1"/>
    <col min="8962" max="8962" width="1.85546875" style="1166" customWidth="1"/>
    <col min="8963" max="8963" width="15.7109375" style="1166" customWidth="1"/>
    <col min="8964" max="8964" width="1" style="1166" customWidth="1"/>
    <col min="8965" max="8965" width="14.140625" style="1166" customWidth="1"/>
    <col min="8966" max="8966" width="1.42578125" style="1166" customWidth="1"/>
    <col min="8967" max="8967" width="17" style="1166" customWidth="1"/>
    <col min="8968" max="8968" width="1.7109375" style="1166" customWidth="1"/>
    <col min="8969" max="8969" width="16.140625" style="1166" customWidth="1"/>
    <col min="8970" max="8970" width="1.42578125" style="1166" customWidth="1"/>
    <col min="8971" max="8971" width="19" style="1166" bestFit="1" customWidth="1"/>
    <col min="8972" max="8972" width="2.28515625" style="1166" customWidth="1"/>
    <col min="8973" max="8973" width="16" style="1166" customWidth="1"/>
    <col min="8974" max="8974" width="13.140625" style="1166" bestFit="1" customWidth="1"/>
    <col min="8975" max="8975" width="19" style="1166" bestFit="1" customWidth="1"/>
    <col min="8976" max="8976" width="9.28515625" style="1166" customWidth="1"/>
    <col min="8977" max="8977" width="14.28515625" style="1166" bestFit="1" customWidth="1"/>
    <col min="8978" max="8978" width="9.28515625" style="1166" customWidth="1"/>
    <col min="8979" max="8979" width="14.28515625" style="1166" bestFit="1" customWidth="1"/>
    <col min="8980" max="8980" width="9.140625" style="1166"/>
    <col min="8981" max="8981" width="15.28515625" style="1166" bestFit="1" customWidth="1"/>
    <col min="8982" max="9216" width="9.140625" style="1166"/>
    <col min="9217" max="9217" width="25" style="1166" customWidth="1"/>
    <col min="9218" max="9218" width="1.85546875" style="1166" customWidth="1"/>
    <col min="9219" max="9219" width="15.7109375" style="1166" customWidth="1"/>
    <col min="9220" max="9220" width="1" style="1166" customWidth="1"/>
    <col min="9221" max="9221" width="14.140625" style="1166" customWidth="1"/>
    <col min="9222" max="9222" width="1.42578125" style="1166" customWidth="1"/>
    <col min="9223" max="9223" width="17" style="1166" customWidth="1"/>
    <col min="9224" max="9224" width="1.7109375" style="1166" customWidth="1"/>
    <col min="9225" max="9225" width="16.140625" style="1166" customWidth="1"/>
    <col min="9226" max="9226" width="1.42578125" style="1166" customWidth="1"/>
    <col min="9227" max="9227" width="19" style="1166" bestFit="1" customWidth="1"/>
    <col min="9228" max="9228" width="2.28515625" style="1166" customWidth="1"/>
    <col min="9229" max="9229" width="16" style="1166" customWidth="1"/>
    <col min="9230" max="9230" width="13.140625" style="1166" bestFit="1" customWidth="1"/>
    <col min="9231" max="9231" width="19" style="1166" bestFit="1" customWidth="1"/>
    <col min="9232" max="9232" width="9.28515625" style="1166" customWidth="1"/>
    <col min="9233" max="9233" width="14.28515625" style="1166" bestFit="1" customWidth="1"/>
    <col min="9234" max="9234" width="9.28515625" style="1166" customWidth="1"/>
    <col min="9235" max="9235" width="14.28515625" style="1166" bestFit="1" customWidth="1"/>
    <col min="9236" max="9236" width="9.140625" style="1166"/>
    <col min="9237" max="9237" width="15.28515625" style="1166" bestFit="1" customWidth="1"/>
    <col min="9238" max="9472" width="9.140625" style="1166"/>
    <col min="9473" max="9473" width="25" style="1166" customWidth="1"/>
    <col min="9474" max="9474" width="1.85546875" style="1166" customWidth="1"/>
    <col min="9475" max="9475" width="15.7109375" style="1166" customWidth="1"/>
    <col min="9476" max="9476" width="1" style="1166" customWidth="1"/>
    <col min="9477" max="9477" width="14.140625" style="1166" customWidth="1"/>
    <col min="9478" max="9478" width="1.42578125" style="1166" customWidth="1"/>
    <col min="9479" max="9479" width="17" style="1166" customWidth="1"/>
    <col min="9480" max="9480" width="1.7109375" style="1166" customWidth="1"/>
    <col min="9481" max="9481" width="16.140625" style="1166" customWidth="1"/>
    <col min="9482" max="9482" width="1.42578125" style="1166" customWidth="1"/>
    <col min="9483" max="9483" width="19" style="1166" bestFit="1" customWidth="1"/>
    <col min="9484" max="9484" width="2.28515625" style="1166" customWidth="1"/>
    <col min="9485" max="9485" width="16" style="1166" customWidth="1"/>
    <col min="9486" max="9486" width="13.140625" style="1166" bestFit="1" customWidth="1"/>
    <col min="9487" max="9487" width="19" style="1166" bestFit="1" customWidth="1"/>
    <col min="9488" max="9488" width="9.28515625" style="1166" customWidth="1"/>
    <col min="9489" max="9489" width="14.28515625" style="1166" bestFit="1" customWidth="1"/>
    <col min="9490" max="9490" width="9.28515625" style="1166" customWidth="1"/>
    <col min="9491" max="9491" width="14.28515625" style="1166" bestFit="1" customWidth="1"/>
    <col min="9492" max="9492" width="9.140625" style="1166"/>
    <col min="9493" max="9493" width="15.28515625" style="1166" bestFit="1" customWidth="1"/>
    <col min="9494" max="9728" width="9.140625" style="1166"/>
    <col min="9729" max="9729" width="25" style="1166" customWidth="1"/>
    <col min="9730" max="9730" width="1.85546875" style="1166" customWidth="1"/>
    <col min="9731" max="9731" width="15.7109375" style="1166" customWidth="1"/>
    <col min="9732" max="9732" width="1" style="1166" customWidth="1"/>
    <col min="9733" max="9733" width="14.140625" style="1166" customWidth="1"/>
    <col min="9734" max="9734" width="1.42578125" style="1166" customWidth="1"/>
    <col min="9735" max="9735" width="17" style="1166" customWidth="1"/>
    <col min="9736" max="9736" width="1.7109375" style="1166" customWidth="1"/>
    <col min="9737" max="9737" width="16.140625" style="1166" customWidth="1"/>
    <col min="9738" max="9738" width="1.42578125" style="1166" customWidth="1"/>
    <col min="9739" max="9739" width="19" style="1166" bestFit="1" customWidth="1"/>
    <col min="9740" max="9740" width="2.28515625" style="1166" customWidth="1"/>
    <col min="9741" max="9741" width="16" style="1166" customWidth="1"/>
    <col min="9742" max="9742" width="13.140625" style="1166" bestFit="1" customWidth="1"/>
    <col min="9743" max="9743" width="19" style="1166" bestFit="1" customWidth="1"/>
    <col min="9744" max="9744" width="9.28515625" style="1166" customWidth="1"/>
    <col min="9745" max="9745" width="14.28515625" style="1166" bestFit="1" customWidth="1"/>
    <col min="9746" max="9746" width="9.28515625" style="1166" customWidth="1"/>
    <col min="9747" max="9747" width="14.28515625" style="1166" bestFit="1" customWidth="1"/>
    <col min="9748" max="9748" width="9.140625" style="1166"/>
    <col min="9749" max="9749" width="15.28515625" style="1166" bestFit="1" customWidth="1"/>
    <col min="9750" max="9984" width="9.140625" style="1166"/>
    <col min="9985" max="9985" width="25" style="1166" customWidth="1"/>
    <col min="9986" max="9986" width="1.85546875" style="1166" customWidth="1"/>
    <col min="9987" max="9987" width="15.7109375" style="1166" customWidth="1"/>
    <col min="9988" max="9988" width="1" style="1166" customWidth="1"/>
    <col min="9989" max="9989" width="14.140625" style="1166" customWidth="1"/>
    <col min="9990" max="9990" width="1.42578125" style="1166" customWidth="1"/>
    <col min="9991" max="9991" width="17" style="1166" customWidth="1"/>
    <col min="9992" max="9992" width="1.7109375" style="1166" customWidth="1"/>
    <col min="9993" max="9993" width="16.140625" style="1166" customWidth="1"/>
    <col min="9994" max="9994" width="1.42578125" style="1166" customWidth="1"/>
    <col min="9995" max="9995" width="19" style="1166" bestFit="1" customWidth="1"/>
    <col min="9996" max="9996" width="2.28515625" style="1166" customWidth="1"/>
    <col min="9997" max="9997" width="16" style="1166" customWidth="1"/>
    <col min="9998" max="9998" width="13.140625" style="1166" bestFit="1" customWidth="1"/>
    <col min="9999" max="9999" width="19" style="1166" bestFit="1" customWidth="1"/>
    <col min="10000" max="10000" width="9.28515625" style="1166" customWidth="1"/>
    <col min="10001" max="10001" width="14.28515625" style="1166" bestFit="1" customWidth="1"/>
    <col min="10002" max="10002" width="9.28515625" style="1166" customWidth="1"/>
    <col min="10003" max="10003" width="14.28515625" style="1166" bestFit="1" customWidth="1"/>
    <col min="10004" max="10004" width="9.140625" style="1166"/>
    <col min="10005" max="10005" width="15.28515625" style="1166" bestFit="1" customWidth="1"/>
    <col min="10006" max="10240" width="9.140625" style="1166"/>
    <col min="10241" max="10241" width="25" style="1166" customWidth="1"/>
    <col min="10242" max="10242" width="1.85546875" style="1166" customWidth="1"/>
    <col min="10243" max="10243" width="15.7109375" style="1166" customWidth="1"/>
    <col min="10244" max="10244" width="1" style="1166" customWidth="1"/>
    <col min="10245" max="10245" width="14.140625" style="1166" customWidth="1"/>
    <col min="10246" max="10246" width="1.42578125" style="1166" customWidth="1"/>
    <col min="10247" max="10247" width="17" style="1166" customWidth="1"/>
    <col min="10248" max="10248" width="1.7109375" style="1166" customWidth="1"/>
    <col min="10249" max="10249" width="16.140625" style="1166" customWidth="1"/>
    <col min="10250" max="10250" width="1.42578125" style="1166" customWidth="1"/>
    <col min="10251" max="10251" width="19" style="1166" bestFit="1" customWidth="1"/>
    <col min="10252" max="10252" width="2.28515625" style="1166" customWidth="1"/>
    <col min="10253" max="10253" width="16" style="1166" customWidth="1"/>
    <col min="10254" max="10254" width="13.140625" style="1166" bestFit="1" customWidth="1"/>
    <col min="10255" max="10255" width="19" style="1166" bestFit="1" customWidth="1"/>
    <col min="10256" max="10256" width="9.28515625" style="1166" customWidth="1"/>
    <col min="10257" max="10257" width="14.28515625" style="1166" bestFit="1" customWidth="1"/>
    <col min="10258" max="10258" width="9.28515625" style="1166" customWidth="1"/>
    <col min="10259" max="10259" width="14.28515625" style="1166" bestFit="1" customWidth="1"/>
    <col min="10260" max="10260" width="9.140625" style="1166"/>
    <col min="10261" max="10261" width="15.28515625" style="1166" bestFit="1" customWidth="1"/>
    <col min="10262" max="10496" width="9.140625" style="1166"/>
    <col min="10497" max="10497" width="25" style="1166" customWidth="1"/>
    <col min="10498" max="10498" width="1.85546875" style="1166" customWidth="1"/>
    <col min="10499" max="10499" width="15.7109375" style="1166" customWidth="1"/>
    <col min="10500" max="10500" width="1" style="1166" customWidth="1"/>
    <col min="10501" max="10501" width="14.140625" style="1166" customWidth="1"/>
    <col min="10502" max="10502" width="1.42578125" style="1166" customWidth="1"/>
    <col min="10503" max="10503" width="17" style="1166" customWidth="1"/>
    <col min="10504" max="10504" width="1.7109375" style="1166" customWidth="1"/>
    <col min="10505" max="10505" width="16.140625" style="1166" customWidth="1"/>
    <col min="10506" max="10506" width="1.42578125" style="1166" customWidth="1"/>
    <col min="10507" max="10507" width="19" style="1166" bestFit="1" customWidth="1"/>
    <col min="10508" max="10508" width="2.28515625" style="1166" customWidth="1"/>
    <col min="10509" max="10509" width="16" style="1166" customWidth="1"/>
    <col min="10510" max="10510" width="13.140625" style="1166" bestFit="1" customWidth="1"/>
    <col min="10511" max="10511" width="19" style="1166" bestFit="1" customWidth="1"/>
    <col min="10512" max="10512" width="9.28515625" style="1166" customWidth="1"/>
    <col min="10513" max="10513" width="14.28515625" style="1166" bestFit="1" customWidth="1"/>
    <col min="10514" max="10514" width="9.28515625" style="1166" customWidth="1"/>
    <col min="10515" max="10515" width="14.28515625" style="1166" bestFit="1" customWidth="1"/>
    <col min="10516" max="10516" width="9.140625" style="1166"/>
    <col min="10517" max="10517" width="15.28515625" style="1166" bestFit="1" customWidth="1"/>
    <col min="10518" max="10752" width="9.140625" style="1166"/>
    <col min="10753" max="10753" width="25" style="1166" customWidth="1"/>
    <col min="10754" max="10754" width="1.85546875" style="1166" customWidth="1"/>
    <col min="10755" max="10755" width="15.7109375" style="1166" customWidth="1"/>
    <col min="10756" max="10756" width="1" style="1166" customWidth="1"/>
    <col min="10757" max="10757" width="14.140625" style="1166" customWidth="1"/>
    <col min="10758" max="10758" width="1.42578125" style="1166" customWidth="1"/>
    <col min="10759" max="10759" width="17" style="1166" customWidth="1"/>
    <col min="10760" max="10760" width="1.7109375" style="1166" customWidth="1"/>
    <col min="10761" max="10761" width="16.140625" style="1166" customWidth="1"/>
    <col min="10762" max="10762" width="1.42578125" style="1166" customWidth="1"/>
    <col min="10763" max="10763" width="19" style="1166" bestFit="1" customWidth="1"/>
    <col min="10764" max="10764" width="2.28515625" style="1166" customWidth="1"/>
    <col min="10765" max="10765" width="16" style="1166" customWidth="1"/>
    <col min="10766" max="10766" width="13.140625" style="1166" bestFit="1" customWidth="1"/>
    <col min="10767" max="10767" width="19" style="1166" bestFit="1" customWidth="1"/>
    <col min="10768" max="10768" width="9.28515625" style="1166" customWidth="1"/>
    <col min="10769" max="10769" width="14.28515625" style="1166" bestFit="1" customWidth="1"/>
    <col min="10770" max="10770" width="9.28515625" style="1166" customWidth="1"/>
    <col min="10771" max="10771" width="14.28515625" style="1166" bestFit="1" customWidth="1"/>
    <col min="10772" max="10772" width="9.140625" style="1166"/>
    <col min="10773" max="10773" width="15.28515625" style="1166" bestFit="1" customWidth="1"/>
    <col min="10774" max="11008" width="9.140625" style="1166"/>
    <col min="11009" max="11009" width="25" style="1166" customWidth="1"/>
    <col min="11010" max="11010" width="1.85546875" style="1166" customWidth="1"/>
    <col min="11011" max="11011" width="15.7109375" style="1166" customWidth="1"/>
    <col min="11012" max="11012" width="1" style="1166" customWidth="1"/>
    <col min="11013" max="11013" width="14.140625" style="1166" customWidth="1"/>
    <col min="11014" max="11014" width="1.42578125" style="1166" customWidth="1"/>
    <col min="11015" max="11015" width="17" style="1166" customWidth="1"/>
    <col min="11016" max="11016" width="1.7109375" style="1166" customWidth="1"/>
    <col min="11017" max="11017" width="16.140625" style="1166" customWidth="1"/>
    <col min="11018" max="11018" width="1.42578125" style="1166" customWidth="1"/>
    <col min="11019" max="11019" width="19" style="1166" bestFit="1" customWidth="1"/>
    <col min="11020" max="11020" width="2.28515625" style="1166" customWidth="1"/>
    <col min="11021" max="11021" width="16" style="1166" customWidth="1"/>
    <col min="11022" max="11022" width="13.140625" style="1166" bestFit="1" customWidth="1"/>
    <col min="11023" max="11023" width="19" style="1166" bestFit="1" customWidth="1"/>
    <col min="11024" max="11024" width="9.28515625" style="1166" customWidth="1"/>
    <col min="11025" max="11025" width="14.28515625" style="1166" bestFit="1" customWidth="1"/>
    <col min="11026" max="11026" width="9.28515625" style="1166" customWidth="1"/>
    <col min="11027" max="11027" width="14.28515625" style="1166" bestFit="1" customWidth="1"/>
    <col min="11028" max="11028" width="9.140625" style="1166"/>
    <col min="11029" max="11029" width="15.28515625" style="1166" bestFit="1" customWidth="1"/>
    <col min="11030" max="11264" width="9.140625" style="1166"/>
    <col min="11265" max="11265" width="25" style="1166" customWidth="1"/>
    <col min="11266" max="11266" width="1.85546875" style="1166" customWidth="1"/>
    <col min="11267" max="11267" width="15.7109375" style="1166" customWidth="1"/>
    <col min="11268" max="11268" width="1" style="1166" customWidth="1"/>
    <col min="11269" max="11269" width="14.140625" style="1166" customWidth="1"/>
    <col min="11270" max="11270" width="1.42578125" style="1166" customWidth="1"/>
    <col min="11271" max="11271" width="17" style="1166" customWidth="1"/>
    <col min="11272" max="11272" width="1.7109375" style="1166" customWidth="1"/>
    <col min="11273" max="11273" width="16.140625" style="1166" customWidth="1"/>
    <col min="11274" max="11274" width="1.42578125" style="1166" customWidth="1"/>
    <col min="11275" max="11275" width="19" style="1166" bestFit="1" customWidth="1"/>
    <col min="11276" max="11276" width="2.28515625" style="1166" customWidth="1"/>
    <col min="11277" max="11277" width="16" style="1166" customWidth="1"/>
    <col min="11278" max="11278" width="13.140625" style="1166" bestFit="1" customWidth="1"/>
    <col min="11279" max="11279" width="19" style="1166" bestFit="1" customWidth="1"/>
    <col min="11280" max="11280" width="9.28515625" style="1166" customWidth="1"/>
    <col min="11281" max="11281" width="14.28515625" style="1166" bestFit="1" customWidth="1"/>
    <col min="11282" max="11282" width="9.28515625" style="1166" customWidth="1"/>
    <col min="11283" max="11283" width="14.28515625" style="1166" bestFit="1" customWidth="1"/>
    <col min="11284" max="11284" width="9.140625" style="1166"/>
    <col min="11285" max="11285" width="15.28515625" style="1166" bestFit="1" customWidth="1"/>
    <col min="11286" max="11520" width="9.140625" style="1166"/>
    <col min="11521" max="11521" width="25" style="1166" customWidth="1"/>
    <col min="11522" max="11522" width="1.85546875" style="1166" customWidth="1"/>
    <col min="11523" max="11523" width="15.7109375" style="1166" customWidth="1"/>
    <col min="11524" max="11524" width="1" style="1166" customWidth="1"/>
    <col min="11525" max="11525" width="14.140625" style="1166" customWidth="1"/>
    <col min="11526" max="11526" width="1.42578125" style="1166" customWidth="1"/>
    <col min="11527" max="11527" width="17" style="1166" customWidth="1"/>
    <col min="11528" max="11528" width="1.7109375" style="1166" customWidth="1"/>
    <col min="11529" max="11529" width="16.140625" style="1166" customWidth="1"/>
    <col min="11530" max="11530" width="1.42578125" style="1166" customWidth="1"/>
    <col min="11531" max="11531" width="19" style="1166" bestFit="1" customWidth="1"/>
    <col min="11532" max="11532" width="2.28515625" style="1166" customWidth="1"/>
    <col min="11533" max="11533" width="16" style="1166" customWidth="1"/>
    <col min="11534" max="11534" width="13.140625" style="1166" bestFit="1" customWidth="1"/>
    <col min="11535" max="11535" width="19" style="1166" bestFit="1" customWidth="1"/>
    <col min="11536" max="11536" width="9.28515625" style="1166" customWidth="1"/>
    <col min="11537" max="11537" width="14.28515625" style="1166" bestFit="1" customWidth="1"/>
    <col min="11538" max="11538" width="9.28515625" style="1166" customWidth="1"/>
    <col min="11539" max="11539" width="14.28515625" style="1166" bestFit="1" customWidth="1"/>
    <col min="11540" max="11540" width="9.140625" style="1166"/>
    <col min="11541" max="11541" width="15.28515625" style="1166" bestFit="1" customWidth="1"/>
    <col min="11542" max="11776" width="9.140625" style="1166"/>
    <col min="11777" max="11777" width="25" style="1166" customWidth="1"/>
    <col min="11778" max="11778" width="1.85546875" style="1166" customWidth="1"/>
    <col min="11779" max="11779" width="15.7109375" style="1166" customWidth="1"/>
    <col min="11780" max="11780" width="1" style="1166" customWidth="1"/>
    <col min="11781" max="11781" width="14.140625" style="1166" customWidth="1"/>
    <col min="11782" max="11782" width="1.42578125" style="1166" customWidth="1"/>
    <col min="11783" max="11783" width="17" style="1166" customWidth="1"/>
    <col min="11784" max="11784" width="1.7109375" style="1166" customWidth="1"/>
    <col min="11785" max="11785" width="16.140625" style="1166" customWidth="1"/>
    <col min="11786" max="11786" width="1.42578125" style="1166" customWidth="1"/>
    <col min="11787" max="11787" width="19" style="1166" bestFit="1" customWidth="1"/>
    <col min="11788" max="11788" width="2.28515625" style="1166" customWidth="1"/>
    <col min="11789" max="11789" width="16" style="1166" customWidth="1"/>
    <col min="11790" max="11790" width="13.140625" style="1166" bestFit="1" customWidth="1"/>
    <col min="11791" max="11791" width="19" style="1166" bestFit="1" customWidth="1"/>
    <col min="11792" max="11792" width="9.28515625" style="1166" customWidth="1"/>
    <col min="11793" max="11793" width="14.28515625" style="1166" bestFit="1" customWidth="1"/>
    <col min="11794" max="11794" width="9.28515625" style="1166" customWidth="1"/>
    <col min="11795" max="11795" width="14.28515625" style="1166" bestFit="1" customWidth="1"/>
    <col min="11796" max="11796" width="9.140625" style="1166"/>
    <col min="11797" max="11797" width="15.28515625" style="1166" bestFit="1" customWidth="1"/>
    <col min="11798" max="12032" width="9.140625" style="1166"/>
    <col min="12033" max="12033" width="25" style="1166" customWidth="1"/>
    <col min="12034" max="12034" width="1.85546875" style="1166" customWidth="1"/>
    <col min="12035" max="12035" width="15.7109375" style="1166" customWidth="1"/>
    <col min="12036" max="12036" width="1" style="1166" customWidth="1"/>
    <col min="12037" max="12037" width="14.140625" style="1166" customWidth="1"/>
    <col min="12038" max="12038" width="1.42578125" style="1166" customWidth="1"/>
    <col min="12039" max="12039" width="17" style="1166" customWidth="1"/>
    <col min="12040" max="12040" width="1.7109375" style="1166" customWidth="1"/>
    <col min="12041" max="12041" width="16.140625" style="1166" customWidth="1"/>
    <col min="12042" max="12042" width="1.42578125" style="1166" customWidth="1"/>
    <col min="12043" max="12043" width="19" style="1166" bestFit="1" customWidth="1"/>
    <col min="12044" max="12044" width="2.28515625" style="1166" customWidth="1"/>
    <col min="12045" max="12045" width="16" style="1166" customWidth="1"/>
    <col min="12046" max="12046" width="13.140625" style="1166" bestFit="1" customWidth="1"/>
    <col min="12047" max="12047" width="19" style="1166" bestFit="1" customWidth="1"/>
    <col min="12048" max="12048" width="9.28515625" style="1166" customWidth="1"/>
    <col min="12049" max="12049" width="14.28515625" style="1166" bestFit="1" customWidth="1"/>
    <col min="12050" max="12050" width="9.28515625" style="1166" customWidth="1"/>
    <col min="12051" max="12051" width="14.28515625" style="1166" bestFit="1" customWidth="1"/>
    <col min="12052" max="12052" width="9.140625" style="1166"/>
    <col min="12053" max="12053" width="15.28515625" style="1166" bestFit="1" customWidth="1"/>
    <col min="12054" max="12288" width="9.140625" style="1166"/>
    <col min="12289" max="12289" width="25" style="1166" customWidth="1"/>
    <col min="12290" max="12290" width="1.85546875" style="1166" customWidth="1"/>
    <col min="12291" max="12291" width="15.7109375" style="1166" customWidth="1"/>
    <col min="12292" max="12292" width="1" style="1166" customWidth="1"/>
    <col min="12293" max="12293" width="14.140625" style="1166" customWidth="1"/>
    <col min="12294" max="12294" width="1.42578125" style="1166" customWidth="1"/>
    <col min="12295" max="12295" width="17" style="1166" customWidth="1"/>
    <col min="12296" max="12296" width="1.7109375" style="1166" customWidth="1"/>
    <col min="12297" max="12297" width="16.140625" style="1166" customWidth="1"/>
    <col min="12298" max="12298" width="1.42578125" style="1166" customWidth="1"/>
    <col min="12299" max="12299" width="19" style="1166" bestFit="1" customWidth="1"/>
    <col min="12300" max="12300" width="2.28515625" style="1166" customWidth="1"/>
    <col min="12301" max="12301" width="16" style="1166" customWidth="1"/>
    <col min="12302" max="12302" width="13.140625" style="1166" bestFit="1" customWidth="1"/>
    <col min="12303" max="12303" width="19" style="1166" bestFit="1" customWidth="1"/>
    <col min="12304" max="12304" width="9.28515625" style="1166" customWidth="1"/>
    <col min="12305" max="12305" width="14.28515625" style="1166" bestFit="1" customWidth="1"/>
    <col min="12306" max="12306" width="9.28515625" style="1166" customWidth="1"/>
    <col min="12307" max="12307" width="14.28515625" style="1166" bestFit="1" customWidth="1"/>
    <col min="12308" max="12308" width="9.140625" style="1166"/>
    <col min="12309" max="12309" width="15.28515625" style="1166" bestFit="1" customWidth="1"/>
    <col min="12310" max="12544" width="9.140625" style="1166"/>
    <col min="12545" max="12545" width="25" style="1166" customWidth="1"/>
    <col min="12546" max="12546" width="1.85546875" style="1166" customWidth="1"/>
    <col min="12547" max="12547" width="15.7109375" style="1166" customWidth="1"/>
    <col min="12548" max="12548" width="1" style="1166" customWidth="1"/>
    <col min="12549" max="12549" width="14.140625" style="1166" customWidth="1"/>
    <col min="12550" max="12550" width="1.42578125" style="1166" customWidth="1"/>
    <col min="12551" max="12551" width="17" style="1166" customWidth="1"/>
    <col min="12552" max="12552" width="1.7109375" style="1166" customWidth="1"/>
    <col min="12553" max="12553" width="16.140625" style="1166" customWidth="1"/>
    <col min="12554" max="12554" width="1.42578125" style="1166" customWidth="1"/>
    <col min="12555" max="12555" width="19" style="1166" bestFit="1" customWidth="1"/>
    <col min="12556" max="12556" width="2.28515625" style="1166" customWidth="1"/>
    <col min="12557" max="12557" width="16" style="1166" customWidth="1"/>
    <col min="12558" max="12558" width="13.140625" style="1166" bestFit="1" customWidth="1"/>
    <col min="12559" max="12559" width="19" style="1166" bestFit="1" customWidth="1"/>
    <col min="12560" max="12560" width="9.28515625" style="1166" customWidth="1"/>
    <col min="12561" max="12561" width="14.28515625" style="1166" bestFit="1" customWidth="1"/>
    <col min="12562" max="12562" width="9.28515625" style="1166" customWidth="1"/>
    <col min="12563" max="12563" width="14.28515625" style="1166" bestFit="1" customWidth="1"/>
    <col min="12564" max="12564" width="9.140625" style="1166"/>
    <col min="12565" max="12565" width="15.28515625" style="1166" bestFit="1" customWidth="1"/>
    <col min="12566" max="12800" width="9.140625" style="1166"/>
    <col min="12801" max="12801" width="25" style="1166" customWidth="1"/>
    <col min="12802" max="12802" width="1.85546875" style="1166" customWidth="1"/>
    <col min="12803" max="12803" width="15.7109375" style="1166" customWidth="1"/>
    <col min="12804" max="12804" width="1" style="1166" customWidth="1"/>
    <col min="12805" max="12805" width="14.140625" style="1166" customWidth="1"/>
    <col min="12806" max="12806" width="1.42578125" style="1166" customWidth="1"/>
    <col min="12807" max="12807" width="17" style="1166" customWidth="1"/>
    <col min="12808" max="12808" width="1.7109375" style="1166" customWidth="1"/>
    <col min="12809" max="12809" width="16.140625" style="1166" customWidth="1"/>
    <col min="12810" max="12810" width="1.42578125" style="1166" customWidth="1"/>
    <col min="12811" max="12811" width="19" style="1166" bestFit="1" customWidth="1"/>
    <col min="12812" max="12812" width="2.28515625" style="1166" customWidth="1"/>
    <col min="12813" max="12813" width="16" style="1166" customWidth="1"/>
    <col min="12814" max="12814" width="13.140625" style="1166" bestFit="1" customWidth="1"/>
    <col min="12815" max="12815" width="19" style="1166" bestFit="1" customWidth="1"/>
    <col min="12816" max="12816" width="9.28515625" style="1166" customWidth="1"/>
    <col min="12817" max="12817" width="14.28515625" style="1166" bestFit="1" customWidth="1"/>
    <col min="12818" max="12818" width="9.28515625" style="1166" customWidth="1"/>
    <col min="12819" max="12819" width="14.28515625" style="1166" bestFit="1" customWidth="1"/>
    <col min="12820" max="12820" width="9.140625" style="1166"/>
    <col min="12821" max="12821" width="15.28515625" style="1166" bestFit="1" customWidth="1"/>
    <col min="12822" max="13056" width="9.140625" style="1166"/>
    <col min="13057" max="13057" width="25" style="1166" customWidth="1"/>
    <col min="13058" max="13058" width="1.85546875" style="1166" customWidth="1"/>
    <col min="13059" max="13059" width="15.7109375" style="1166" customWidth="1"/>
    <col min="13060" max="13060" width="1" style="1166" customWidth="1"/>
    <col min="13061" max="13061" width="14.140625" style="1166" customWidth="1"/>
    <col min="13062" max="13062" width="1.42578125" style="1166" customWidth="1"/>
    <col min="13063" max="13063" width="17" style="1166" customWidth="1"/>
    <col min="13064" max="13064" width="1.7109375" style="1166" customWidth="1"/>
    <col min="13065" max="13065" width="16.140625" style="1166" customWidth="1"/>
    <col min="13066" max="13066" width="1.42578125" style="1166" customWidth="1"/>
    <col min="13067" max="13067" width="19" style="1166" bestFit="1" customWidth="1"/>
    <col min="13068" max="13068" width="2.28515625" style="1166" customWidth="1"/>
    <col min="13069" max="13069" width="16" style="1166" customWidth="1"/>
    <col min="13070" max="13070" width="13.140625" style="1166" bestFit="1" customWidth="1"/>
    <col min="13071" max="13071" width="19" style="1166" bestFit="1" customWidth="1"/>
    <col min="13072" max="13072" width="9.28515625" style="1166" customWidth="1"/>
    <col min="13073" max="13073" width="14.28515625" style="1166" bestFit="1" customWidth="1"/>
    <col min="13074" max="13074" width="9.28515625" style="1166" customWidth="1"/>
    <col min="13075" max="13075" width="14.28515625" style="1166" bestFit="1" customWidth="1"/>
    <col min="13076" max="13076" width="9.140625" style="1166"/>
    <col min="13077" max="13077" width="15.28515625" style="1166" bestFit="1" customWidth="1"/>
    <col min="13078" max="13312" width="9.140625" style="1166"/>
    <col min="13313" max="13313" width="25" style="1166" customWidth="1"/>
    <col min="13314" max="13314" width="1.85546875" style="1166" customWidth="1"/>
    <col min="13315" max="13315" width="15.7109375" style="1166" customWidth="1"/>
    <col min="13316" max="13316" width="1" style="1166" customWidth="1"/>
    <col min="13317" max="13317" width="14.140625" style="1166" customWidth="1"/>
    <col min="13318" max="13318" width="1.42578125" style="1166" customWidth="1"/>
    <col min="13319" max="13319" width="17" style="1166" customWidth="1"/>
    <col min="13320" max="13320" width="1.7109375" style="1166" customWidth="1"/>
    <col min="13321" max="13321" width="16.140625" style="1166" customWidth="1"/>
    <col min="13322" max="13322" width="1.42578125" style="1166" customWidth="1"/>
    <col min="13323" max="13323" width="19" style="1166" bestFit="1" customWidth="1"/>
    <col min="13324" max="13324" width="2.28515625" style="1166" customWidth="1"/>
    <col min="13325" max="13325" width="16" style="1166" customWidth="1"/>
    <col min="13326" max="13326" width="13.140625" style="1166" bestFit="1" customWidth="1"/>
    <col min="13327" max="13327" width="19" style="1166" bestFit="1" customWidth="1"/>
    <col min="13328" max="13328" width="9.28515625" style="1166" customWidth="1"/>
    <col min="13329" max="13329" width="14.28515625" style="1166" bestFit="1" customWidth="1"/>
    <col min="13330" max="13330" width="9.28515625" style="1166" customWidth="1"/>
    <col min="13331" max="13331" width="14.28515625" style="1166" bestFit="1" customWidth="1"/>
    <col min="13332" max="13332" width="9.140625" style="1166"/>
    <col min="13333" max="13333" width="15.28515625" style="1166" bestFit="1" customWidth="1"/>
    <col min="13334" max="13568" width="9.140625" style="1166"/>
    <col min="13569" max="13569" width="25" style="1166" customWidth="1"/>
    <col min="13570" max="13570" width="1.85546875" style="1166" customWidth="1"/>
    <col min="13571" max="13571" width="15.7109375" style="1166" customWidth="1"/>
    <col min="13572" max="13572" width="1" style="1166" customWidth="1"/>
    <col min="13573" max="13573" width="14.140625" style="1166" customWidth="1"/>
    <col min="13574" max="13574" width="1.42578125" style="1166" customWidth="1"/>
    <col min="13575" max="13575" width="17" style="1166" customWidth="1"/>
    <col min="13576" max="13576" width="1.7109375" style="1166" customWidth="1"/>
    <col min="13577" max="13577" width="16.140625" style="1166" customWidth="1"/>
    <col min="13578" max="13578" width="1.42578125" style="1166" customWidth="1"/>
    <col min="13579" max="13579" width="19" style="1166" bestFit="1" customWidth="1"/>
    <col min="13580" max="13580" width="2.28515625" style="1166" customWidth="1"/>
    <col min="13581" max="13581" width="16" style="1166" customWidth="1"/>
    <col min="13582" max="13582" width="13.140625" style="1166" bestFit="1" customWidth="1"/>
    <col min="13583" max="13583" width="19" style="1166" bestFit="1" customWidth="1"/>
    <col min="13584" max="13584" width="9.28515625" style="1166" customWidth="1"/>
    <col min="13585" max="13585" width="14.28515625" style="1166" bestFit="1" customWidth="1"/>
    <col min="13586" max="13586" width="9.28515625" style="1166" customWidth="1"/>
    <col min="13587" max="13587" width="14.28515625" style="1166" bestFit="1" customWidth="1"/>
    <col min="13588" max="13588" width="9.140625" style="1166"/>
    <col min="13589" max="13589" width="15.28515625" style="1166" bestFit="1" customWidth="1"/>
    <col min="13590" max="13824" width="9.140625" style="1166"/>
    <col min="13825" max="13825" width="25" style="1166" customWidth="1"/>
    <col min="13826" max="13826" width="1.85546875" style="1166" customWidth="1"/>
    <col min="13827" max="13827" width="15.7109375" style="1166" customWidth="1"/>
    <col min="13828" max="13828" width="1" style="1166" customWidth="1"/>
    <col min="13829" max="13829" width="14.140625" style="1166" customWidth="1"/>
    <col min="13830" max="13830" width="1.42578125" style="1166" customWidth="1"/>
    <col min="13831" max="13831" width="17" style="1166" customWidth="1"/>
    <col min="13832" max="13832" width="1.7109375" style="1166" customWidth="1"/>
    <col min="13833" max="13833" width="16.140625" style="1166" customWidth="1"/>
    <col min="13834" max="13834" width="1.42578125" style="1166" customWidth="1"/>
    <col min="13835" max="13835" width="19" style="1166" bestFit="1" customWidth="1"/>
    <col min="13836" max="13836" width="2.28515625" style="1166" customWidth="1"/>
    <col min="13837" max="13837" width="16" style="1166" customWidth="1"/>
    <col min="13838" max="13838" width="13.140625" style="1166" bestFit="1" customWidth="1"/>
    <col min="13839" max="13839" width="19" style="1166" bestFit="1" customWidth="1"/>
    <col min="13840" max="13840" width="9.28515625" style="1166" customWidth="1"/>
    <col min="13841" max="13841" width="14.28515625" style="1166" bestFit="1" customWidth="1"/>
    <col min="13842" max="13842" width="9.28515625" style="1166" customWidth="1"/>
    <col min="13843" max="13843" width="14.28515625" style="1166" bestFit="1" customWidth="1"/>
    <col min="13844" max="13844" width="9.140625" style="1166"/>
    <col min="13845" max="13845" width="15.28515625" style="1166" bestFit="1" customWidth="1"/>
    <col min="13846" max="14080" width="9.140625" style="1166"/>
    <col min="14081" max="14081" width="25" style="1166" customWidth="1"/>
    <col min="14082" max="14082" width="1.85546875" style="1166" customWidth="1"/>
    <col min="14083" max="14083" width="15.7109375" style="1166" customWidth="1"/>
    <col min="14084" max="14084" width="1" style="1166" customWidth="1"/>
    <col min="14085" max="14085" width="14.140625" style="1166" customWidth="1"/>
    <col min="14086" max="14086" width="1.42578125" style="1166" customWidth="1"/>
    <col min="14087" max="14087" width="17" style="1166" customWidth="1"/>
    <col min="14088" max="14088" width="1.7109375" style="1166" customWidth="1"/>
    <col min="14089" max="14089" width="16.140625" style="1166" customWidth="1"/>
    <col min="14090" max="14090" width="1.42578125" style="1166" customWidth="1"/>
    <col min="14091" max="14091" width="19" style="1166" bestFit="1" customWidth="1"/>
    <col min="14092" max="14092" width="2.28515625" style="1166" customWidth="1"/>
    <col min="14093" max="14093" width="16" style="1166" customWidth="1"/>
    <col min="14094" max="14094" width="13.140625" style="1166" bestFit="1" customWidth="1"/>
    <col min="14095" max="14095" width="19" style="1166" bestFit="1" customWidth="1"/>
    <col min="14096" max="14096" width="9.28515625" style="1166" customWidth="1"/>
    <col min="14097" max="14097" width="14.28515625" style="1166" bestFit="1" customWidth="1"/>
    <col min="14098" max="14098" width="9.28515625" style="1166" customWidth="1"/>
    <col min="14099" max="14099" width="14.28515625" style="1166" bestFit="1" customWidth="1"/>
    <col min="14100" max="14100" width="9.140625" style="1166"/>
    <col min="14101" max="14101" width="15.28515625" style="1166" bestFit="1" customWidth="1"/>
    <col min="14102" max="14336" width="9.140625" style="1166"/>
    <col min="14337" max="14337" width="25" style="1166" customWidth="1"/>
    <col min="14338" max="14338" width="1.85546875" style="1166" customWidth="1"/>
    <col min="14339" max="14339" width="15.7109375" style="1166" customWidth="1"/>
    <col min="14340" max="14340" width="1" style="1166" customWidth="1"/>
    <col min="14341" max="14341" width="14.140625" style="1166" customWidth="1"/>
    <col min="14342" max="14342" width="1.42578125" style="1166" customWidth="1"/>
    <col min="14343" max="14343" width="17" style="1166" customWidth="1"/>
    <col min="14344" max="14344" width="1.7109375" style="1166" customWidth="1"/>
    <col min="14345" max="14345" width="16.140625" style="1166" customWidth="1"/>
    <col min="14346" max="14346" width="1.42578125" style="1166" customWidth="1"/>
    <col min="14347" max="14347" width="19" style="1166" bestFit="1" customWidth="1"/>
    <col min="14348" max="14348" width="2.28515625" style="1166" customWidth="1"/>
    <col min="14349" max="14349" width="16" style="1166" customWidth="1"/>
    <col min="14350" max="14350" width="13.140625" style="1166" bestFit="1" customWidth="1"/>
    <col min="14351" max="14351" width="19" style="1166" bestFit="1" customWidth="1"/>
    <col min="14352" max="14352" width="9.28515625" style="1166" customWidth="1"/>
    <col min="14353" max="14353" width="14.28515625" style="1166" bestFit="1" customWidth="1"/>
    <col min="14354" max="14354" width="9.28515625" style="1166" customWidth="1"/>
    <col min="14355" max="14355" width="14.28515625" style="1166" bestFit="1" customWidth="1"/>
    <col min="14356" max="14356" width="9.140625" style="1166"/>
    <col min="14357" max="14357" width="15.28515625" style="1166" bestFit="1" customWidth="1"/>
    <col min="14358" max="14592" width="9.140625" style="1166"/>
    <col min="14593" max="14593" width="25" style="1166" customWidth="1"/>
    <col min="14594" max="14594" width="1.85546875" style="1166" customWidth="1"/>
    <col min="14595" max="14595" width="15.7109375" style="1166" customWidth="1"/>
    <col min="14596" max="14596" width="1" style="1166" customWidth="1"/>
    <col min="14597" max="14597" width="14.140625" style="1166" customWidth="1"/>
    <col min="14598" max="14598" width="1.42578125" style="1166" customWidth="1"/>
    <col min="14599" max="14599" width="17" style="1166" customWidth="1"/>
    <col min="14600" max="14600" width="1.7109375" style="1166" customWidth="1"/>
    <col min="14601" max="14601" width="16.140625" style="1166" customWidth="1"/>
    <col min="14602" max="14602" width="1.42578125" style="1166" customWidth="1"/>
    <col min="14603" max="14603" width="19" style="1166" bestFit="1" customWidth="1"/>
    <col min="14604" max="14604" width="2.28515625" style="1166" customWidth="1"/>
    <col min="14605" max="14605" width="16" style="1166" customWidth="1"/>
    <col min="14606" max="14606" width="13.140625" style="1166" bestFit="1" customWidth="1"/>
    <col min="14607" max="14607" width="19" style="1166" bestFit="1" customWidth="1"/>
    <col min="14608" max="14608" width="9.28515625" style="1166" customWidth="1"/>
    <col min="14609" max="14609" width="14.28515625" style="1166" bestFit="1" customWidth="1"/>
    <col min="14610" max="14610" width="9.28515625" style="1166" customWidth="1"/>
    <col min="14611" max="14611" width="14.28515625" style="1166" bestFit="1" customWidth="1"/>
    <col min="14612" max="14612" width="9.140625" style="1166"/>
    <col min="14613" max="14613" width="15.28515625" style="1166" bestFit="1" customWidth="1"/>
    <col min="14614" max="14848" width="9.140625" style="1166"/>
    <col min="14849" max="14849" width="25" style="1166" customWidth="1"/>
    <col min="14850" max="14850" width="1.85546875" style="1166" customWidth="1"/>
    <col min="14851" max="14851" width="15.7109375" style="1166" customWidth="1"/>
    <col min="14852" max="14852" width="1" style="1166" customWidth="1"/>
    <col min="14853" max="14853" width="14.140625" style="1166" customWidth="1"/>
    <col min="14854" max="14854" width="1.42578125" style="1166" customWidth="1"/>
    <col min="14855" max="14855" width="17" style="1166" customWidth="1"/>
    <col min="14856" max="14856" width="1.7109375" style="1166" customWidth="1"/>
    <col min="14857" max="14857" width="16.140625" style="1166" customWidth="1"/>
    <col min="14858" max="14858" width="1.42578125" style="1166" customWidth="1"/>
    <col min="14859" max="14859" width="19" style="1166" bestFit="1" customWidth="1"/>
    <col min="14860" max="14860" width="2.28515625" style="1166" customWidth="1"/>
    <col min="14861" max="14861" width="16" style="1166" customWidth="1"/>
    <col min="14862" max="14862" width="13.140625" style="1166" bestFit="1" customWidth="1"/>
    <col min="14863" max="14863" width="19" style="1166" bestFit="1" customWidth="1"/>
    <col min="14864" max="14864" width="9.28515625" style="1166" customWidth="1"/>
    <col min="14865" max="14865" width="14.28515625" style="1166" bestFit="1" customWidth="1"/>
    <col min="14866" max="14866" width="9.28515625" style="1166" customWidth="1"/>
    <col min="14867" max="14867" width="14.28515625" style="1166" bestFit="1" customWidth="1"/>
    <col min="14868" max="14868" width="9.140625" style="1166"/>
    <col min="14869" max="14869" width="15.28515625" style="1166" bestFit="1" customWidth="1"/>
    <col min="14870" max="15104" width="9.140625" style="1166"/>
    <col min="15105" max="15105" width="25" style="1166" customWidth="1"/>
    <col min="15106" max="15106" width="1.85546875" style="1166" customWidth="1"/>
    <col min="15107" max="15107" width="15.7109375" style="1166" customWidth="1"/>
    <col min="15108" max="15108" width="1" style="1166" customWidth="1"/>
    <col min="15109" max="15109" width="14.140625" style="1166" customWidth="1"/>
    <col min="15110" max="15110" width="1.42578125" style="1166" customWidth="1"/>
    <col min="15111" max="15111" width="17" style="1166" customWidth="1"/>
    <col min="15112" max="15112" width="1.7109375" style="1166" customWidth="1"/>
    <col min="15113" max="15113" width="16.140625" style="1166" customWidth="1"/>
    <col min="15114" max="15114" width="1.42578125" style="1166" customWidth="1"/>
    <col min="15115" max="15115" width="19" style="1166" bestFit="1" customWidth="1"/>
    <col min="15116" max="15116" width="2.28515625" style="1166" customWidth="1"/>
    <col min="15117" max="15117" width="16" style="1166" customWidth="1"/>
    <col min="15118" max="15118" width="13.140625" style="1166" bestFit="1" customWidth="1"/>
    <col min="15119" max="15119" width="19" style="1166" bestFit="1" customWidth="1"/>
    <col min="15120" max="15120" width="9.28515625" style="1166" customWidth="1"/>
    <col min="15121" max="15121" width="14.28515625" style="1166" bestFit="1" customWidth="1"/>
    <col min="15122" max="15122" width="9.28515625" style="1166" customWidth="1"/>
    <col min="15123" max="15123" width="14.28515625" style="1166" bestFit="1" customWidth="1"/>
    <col min="15124" max="15124" width="9.140625" style="1166"/>
    <col min="15125" max="15125" width="15.28515625" style="1166" bestFit="1" customWidth="1"/>
    <col min="15126" max="15360" width="9.140625" style="1166"/>
    <col min="15361" max="15361" width="25" style="1166" customWidth="1"/>
    <col min="15362" max="15362" width="1.85546875" style="1166" customWidth="1"/>
    <col min="15363" max="15363" width="15.7109375" style="1166" customWidth="1"/>
    <col min="15364" max="15364" width="1" style="1166" customWidth="1"/>
    <col min="15365" max="15365" width="14.140625" style="1166" customWidth="1"/>
    <col min="15366" max="15366" width="1.42578125" style="1166" customWidth="1"/>
    <col min="15367" max="15367" width="17" style="1166" customWidth="1"/>
    <col min="15368" max="15368" width="1.7109375" style="1166" customWidth="1"/>
    <col min="15369" max="15369" width="16.140625" style="1166" customWidth="1"/>
    <col min="15370" max="15370" width="1.42578125" style="1166" customWidth="1"/>
    <col min="15371" max="15371" width="19" style="1166" bestFit="1" customWidth="1"/>
    <col min="15372" max="15372" width="2.28515625" style="1166" customWidth="1"/>
    <col min="15373" max="15373" width="16" style="1166" customWidth="1"/>
    <col min="15374" max="15374" width="13.140625" style="1166" bestFit="1" customWidth="1"/>
    <col min="15375" max="15375" width="19" style="1166" bestFit="1" customWidth="1"/>
    <col min="15376" max="15376" width="9.28515625" style="1166" customWidth="1"/>
    <col min="15377" max="15377" width="14.28515625" style="1166" bestFit="1" customWidth="1"/>
    <col min="15378" max="15378" width="9.28515625" style="1166" customWidth="1"/>
    <col min="15379" max="15379" width="14.28515625" style="1166" bestFit="1" customWidth="1"/>
    <col min="15380" max="15380" width="9.140625" style="1166"/>
    <col min="15381" max="15381" width="15.28515625" style="1166" bestFit="1" customWidth="1"/>
    <col min="15382" max="15616" width="9.140625" style="1166"/>
    <col min="15617" max="15617" width="25" style="1166" customWidth="1"/>
    <col min="15618" max="15618" width="1.85546875" style="1166" customWidth="1"/>
    <col min="15619" max="15619" width="15.7109375" style="1166" customWidth="1"/>
    <col min="15620" max="15620" width="1" style="1166" customWidth="1"/>
    <col min="15621" max="15621" width="14.140625" style="1166" customWidth="1"/>
    <col min="15622" max="15622" width="1.42578125" style="1166" customWidth="1"/>
    <col min="15623" max="15623" width="17" style="1166" customWidth="1"/>
    <col min="15624" max="15624" width="1.7109375" style="1166" customWidth="1"/>
    <col min="15625" max="15625" width="16.140625" style="1166" customWidth="1"/>
    <col min="15626" max="15626" width="1.42578125" style="1166" customWidth="1"/>
    <col min="15627" max="15627" width="19" style="1166" bestFit="1" customWidth="1"/>
    <col min="15628" max="15628" width="2.28515625" style="1166" customWidth="1"/>
    <col min="15629" max="15629" width="16" style="1166" customWidth="1"/>
    <col min="15630" max="15630" width="13.140625" style="1166" bestFit="1" customWidth="1"/>
    <col min="15631" max="15631" width="19" style="1166" bestFit="1" customWidth="1"/>
    <col min="15632" max="15632" width="9.28515625" style="1166" customWidth="1"/>
    <col min="15633" max="15633" width="14.28515625" style="1166" bestFit="1" customWidth="1"/>
    <col min="15634" max="15634" width="9.28515625" style="1166" customWidth="1"/>
    <col min="15635" max="15635" width="14.28515625" style="1166" bestFit="1" customWidth="1"/>
    <col min="15636" max="15636" width="9.140625" style="1166"/>
    <col min="15637" max="15637" width="15.28515625" style="1166" bestFit="1" customWidth="1"/>
    <col min="15638" max="15872" width="9.140625" style="1166"/>
    <col min="15873" max="15873" width="25" style="1166" customWidth="1"/>
    <col min="15874" max="15874" width="1.85546875" style="1166" customWidth="1"/>
    <col min="15875" max="15875" width="15.7109375" style="1166" customWidth="1"/>
    <col min="15876" max="15876" width="1" style="1166" customWidth="1"/>
    <col min="15877" max="15877" width="14.140625" style="1166" customWidth="1"/>
    <col min="15878" max="15878" width="1.42578125" style="1166" customWidth="1"/>
    <col min="15879" max="15879" width="17" style="1166" customWidth="1"/>
    <col min="15880" max="15880" width="1.7109375" style="1166" customWidth="1"/>
    <col min="15881" max="15881" width="16.140625" style="1166" customWidth="1"/>
    <col min="15882" max="15882" width="1.42578125" style="1166" customWidth="1"/>
    <col min="15883" max="15883" width="19" style="1166" bestFit="1" customWidth="1"/>
    <col min="15884" max="15884" width="2.28515625" style="1166" customWidth="1"/>
    <col min="15885" max="15885" width="16" style="1166" customWidth="1"/>
    <col min="15886" max="15886" width="13.140625" style="1166" bestFit="1" customWidth="1"/>
    <col min="15887" max="15887" width="19" style="1166" bestFit="1" customWidth="1"/>
    <col min="15888" max="15888" width="9.28515625" style="1166" customWidth="1"/>
    <col min="15889" max="15889" width="14.28515625" style="1166" bestFit="1" customWidth="1"/>
    <col min="15890" max="15890" width="9.28515625" style="1166" customWidth="1"/>
    <col min="15891" max="15891" width="14.28515625" style="1166" bestFit="1" customWidth="1"/>
    <col min="15892" max="15892" width="9.140625" style="1166"/>
    <col min="15893" max="15893" width="15.28515625" style="1166" bestFit="1" customWidth="1"/>
    <col min="15894" max="16128" width="9.140625" style="1166"/>
    <col min="16129" max="16129" width="25" style="1166" customWidth="1"/>
    <col min="16130" max="16130" width="1.85546875" style="1166" customWidth="1"/>
    <col min="16131" max="16131" width="15.7109375" style="1166" customWidth="1"/>
    <col min="16132" max="16132" width="1" style="1166" customWidth="1"/>
    <col min="16133" max="16133" width="14.140625" style="1166" customWidth="1"/>
    <col min="16134" max="16134" width="1.42578125" style="1166" customWidth="1"/>
    <col min="16135" max="16135" width="17" style="1166" customWidth="1"/>
    <col min="16136" max="16136" width="1.7109375" style="1166" customWidth="1"/>
    <col min="16137" max="16137" width="16.140625" style="1166" customWidth="1"/>
    <col min="16138" max="16138" width="1.42578125" style="1166" customWidth="1"/>
    <col min="16139" max="16139" width="19" style="1166" bestFit="1" customWidth="1"/>
    <col min="16140" max="16140" width="2.28515625" style="1166" customWidth="1"/>
    <col min="16141" max="16141" width="16" style="1166" customWidth="1"/>
    <col min="16142" max="16142" width="13.140625" style="1166" bestFit="1" customWidth="1"/>
    <col min="16143" max="16143" width="19" style="1166" bestFit="1" customWidth="1"/>
    <col min="16144" max="16144" width="9.28515625" style="1166" customWidth="1"/>
    <col min="16145" max="16145" width="14.28515625" style="1166" bestFit="1" customWidth="1"/>
    <col min="16146" max="16146" width="9.28515625" style="1166" customWidth="1"/>
    <col min="16147" max="16147" width="14.28515625" style="1166" bestFit="1" customWidth="1"/>
    <col min="16148" max="16148" width="9.140625" style="1166"/>
    <col min="16149" max="16149" width="15.28515625" style="1166" bestFit="1" customWidth="1"/>
    <col min="16150" max="16384" width="9.140625" style="1166"/>
  </cols>
  <sheetData>
    <row r="1" spans="1:21" s="1178" customFormat="1">
      <c r="A1" s="1418" t="s">
        <v>1395</v>
      </c>
      <c r="M1" s="1417" t="s">
        <v>2054</v>
      </c>
      <c r="N1" s="1179"/>
      <c r="O1" s="1179"/>
      <c r="P1" s="1179"/>
      <c r="Q1" s="1179"/>
      <c r="R1" s="1179"/>
      <c r="S1" s="1179"/>
      <c r="T1" s="1179"/>
      <c r="U1" s="1179"/>
    </row>
    <row r="2" spans="1:21" s="1178" customFormat="1">
      <c r="A2" s="1180" t="s">
        <v>1701</v>
      </c>
      <c r="B2" s="1181"/>
      <c r="C2" s="1181"/>
      <c r="D2" s="1181"/>
      <c r="E2" s="1181"/>
      <c r="F2" s="1181"/>
      <c r="G2" s="1181"/>
      <c r="H2" s="1181"/>
      <c r="I2" s="1181"/>
      <c r="J2" s="1181"/>
      <c r="K2" s="1181"/>
      <c r="L2" s="1181"/>
      <c r="M2" s="1182" t="s">
        <v>2031</v>
      </c>
      <c r="N2" s="1179"/>
      <c r="O2" s="1179"/>
      <c r="P2" s="1179"/>
      <c r="Q2" s="1179"/>
      <c r="R2" s="1179"/>
      <c r="S2" s="1179"/>
      <c r="T2" s="1179"/>
      <c r="U2" s="1179"/>
    </row>
    <row r="3" spans="1:21" s="1178" customFormat="1" hidden="1">
      <c r="N3" s="1179"/>
      <c r="O3" s="1179"/>
      <c r="P3" s="1179"/>
      <c r="Q3" s="1179"/>
      <c r="R3" s="1179"/>
      <c r="S3" s="1179"/>
      <c r="T3" s="1179"/>
      <c r="U3" s="1179"/>
    </row>
    <row r="4" spans="1:21" s="1178" customFormat="1">
      <c r="A4" s="1416" t="s">
        <v>1932</v>
      </c>
      <c r="N4" s="1415"/>
      <c r="O4" s="1415"/>
      <c r="P4" s="1415"/>
      <c r="Q4" s="1415"/>
      <c r="R4" s="1415"/>
      <c r="S4" s="1415"/>
      <c r="T4" s="1415"/>
      <c r="U4" s="1415"/>
    </row>
    <row r="5" spans="1:21" s="1178" customFormat="1">
      <c r="A5" s="3527" t="s">
        <v>1951</v>
      </c>
      <c r="B5" s="3527"/>
      <c r="C5" s="3527"/>
      <c r="N5" s="1179"/>
      <c r="O5" s="1179"/>
      <c r="P5" s="1179"/>
      <c r="Q5" s="1179"/>
      <c r="R5" s="1179"/>
      <c r="S5" s="1179"/>
      <c r="T5" s="1179"/>
      <c r="U5" s="1179"/>
    </row>
    <row r="6" spans="1:21" s="1178" customFormat="1" hidden="1">
      <c r="N6" s="1179"/>
      <c r="O6" s="1179"/>
      <c r="P6" s="1179"/>
      <c r="Q6" s="1179"/>
      <c r="R6" s="1179"/>
      <c r="S6" s="1179"/>
      <c r="T6" s="1179"/>
      <c r="U6" s="1179"/>
    </row>
    <row r="7" spans="1:21" s="1179" customFormat="1" ht="15" customHeight="1">
      <c r="A7" s="1209" t="s">
        <v>332</v>
      </c>
      <c r="D7" s="1150"/>
      <c r="E7" s="1150"/>
      <c r="F7" s="1150"/>
      <c r="G7" s="1150"/>
      <c r="H7" s="1150"/>
      <c r="I7" s="1150"/>
      <c r="J7" s="1150"/>
      <c r="K7" s="1150"/>
      <c r="L7" s="1150"/>
      <c r="M7" s="1151" t="s">
        <v>390</v>
      </c>
      <c r="N7" s="1152"/>
      <c r="O7" s="1152"/>
      <c r="P7" s="1152"/>
      <c r="Q7" s="1152"/>
      <c r="R7" s="1152"/>
      <c r="S7" s="1152"/>
    </row>
    <row r="8" spans="1:21" s="1179" customFormat="1">
      <c r="A8" s="1167"/>
      <c r="B8" s="1167"/>
      <c r="C8" s="1183"/>
      <c r="D8" s="1183"/>
      <c r="E8" s="1154" t="s">
        <v>512</v>
      </c>
      <c r="F8" s="1183"/>
      <c r="G8" s="1183"/>
      <c r="H8" s="1173"/>
      <c r="I8" s="1183"/>
      <c r="J8" s="1183"/>
      <c r="K8" s="1154" t="s">
        <v>513</v>
      </c>
      <c r="L8" s="1183"/>
      <c r="M8" s="1183"/>
      <c r="N8" s="1155"/>
      <c r="O8" s="1155"/>
      <c r="P8" s="1155"/>
      <c r="Q8" s="1155"/>
      <c r="R8" s="1155"/>
      <c r="S8" s="1155"/>
    </row>
    <row r="9" spans="1:21" s="1179" customFormat="1">
      <c r="A9" s="1167"/>
      <c r="B9" s="1167"/>
      <c r="C9" s="1794" t="s">
        <v>924</v>
      </c>
      <c r="D9" s="1795"/>
      <c r="E9" s="1794" t="s">
        <v>1645</v>
      </c>
      <c r="F9" s="1795"/>
      <c r="G9" s="1794" t="s">
        <v>925</v>
      </c>
      <c r="H9" s="1795"/>
      <c r="I9" s="1794" t="s">
        <v>924</v>
      </c>
      <c r="J9" s="1795"/>
      <c r="K9" s="1794" t="s">
        <v>926</v>
      </c>
      <c r="L9" s="1795"/>
      <c r="M9" s="1794" t="s">
        <v>925</v>
      </c>
      <c r="N9" s="1155"/>
      <c r="O9" s="1155"/>
      <c r="P9" s="1155"/>
      <c r="Q9" s="1155"/>
      <c r="R9" s="1155"/>
      <c r="S9" s="1155"/>
    </row>
    <row r="10" spans="1:21" s="1179" customFormat="1" ht="28.5" hidden="1">
      <c r="A10" s="1156" t="s">
        <v>502</v>
      </c>
      <c r="B10" s="1156"/>
      <c r="C10" s="1157">
        <v>0</v>
      </c>
      <c r="D10" s="1157">
        <v>0</v>
      </c>
      <c r="E10" s="1157">
        <v>0</v>
      </c>
      <c r="F10" s="1157">
        <v>0</v>
      </c>
      <c r="G10" s="1157">
        <v>0</v>
      </c>
      <c r="H10" s="1157">
        <v>0</v>
      </c>
      <c r="I10" s="1158">
        <v>0</v>
      </c>
      <c r="J10" s="1157">
        <v>0</v>
      </c>
      <c r="K10" s="1157">
        <v>0</v>
      </c>
      <c r="L10" s="1157"/>
      <c r="M10" s="1158">
        <v>0</v>
      </c>
      <c r="N10" s="1152">
        <v>0</v>
      </c>
      <c r="O10" s="1152">
        <v>0</v>
      </c>
      <c r="P10" s="1152"/>
      <c r="Q10" s="1152"/>
      <c r="R10" s="1152"/>
      <c r="S10" s="1152"/>
    </row>
    <row r="11" spans="1:21" s="1179" customFormat="1" hidden="1">
      <c r="A11" s="1159"/>
      <c r="B11" s="1159"/>
      <c r="C11" s="1160"/>
      <c r="D11" s="1161"/>
      <c r="E11" s="1160"/>
      <c r="F11" s="1161"/>
      <c r="G11" s="1160">
        <v>0</v>
      </c>
      <c r="H11" s="1161"/>
      <c r="I11" s="1160"/>
      <c r="J11" s="1161"/>
      <c r="K11" s="1160"/>
      <c r="L11" s="1161"/>
      <c r="M11" s="1160">
        <v>0</v>
      </c>
      <c r="N11" s="1155"/>
      <c r="O11" s="1155"/>
      <c r="P11" s="1155"/>
      <c r="Q11" s="1155"/>
      <c r="R11" s="1155"/>
      <c r="S11" s="1155"/>
    </row>
    <row r="12" spans="1:21" s="1179" customFormat="1" hidden="1">
      <c r="A12" s="1159"/>
      <c r="B12" s="1159"/>
      <c r="C12" s="1160"/>
      <c r="D12" s="1161"/>
      <c r="E12" s="1160"/>
      <c r="F12" s="1161"/>
      <c r="G12" s="1160">
        <v>0</v>
      </c>
      <c r="H12" s="1161"/>
      <c r="I12" s="1160"/>
      <c r="J12" s="1161"/>
      <c r="K12" s="1160"/>
      <c r="L12" s="1161"/>
      <c r="M12" s="1160">
        <v>0</v>
      </c>
      <c r="N12" s="1155"/>
      <c r="O12" s="1155"/>
      <c r="P12" s="1155"/>
      <c r="Q12" s="1155"/>
      <c r="R12" s="1155"/>
      <c r="S12" s="1155"/>
    </row>
    <row r="13" spans="1:21" s="1179" customFormat="1" hidden="1">
      <c r="A13" s="1162"/>
      <c r="B13" s="1162"/>
      <c r="C13" s="1163"/>
      <c r="D13" s="1164"/>
      <c r="E13" s="1163"/>
      <c r="F13" s="1164"/>
      <c r="G13" s="1163">
        <v>0</v>
      </c>
      <c r="H13" s="1164"/>
      <c r="I13" s="1163"/>
      <c r="J13" s="1164"/>
      <c r="K13" s="1163"/>
      <c r="L13" s="1164"/>
      <c r="M13" s="1163">
        <v>0</v>
      </c>
      <c r="N13" s="1165"/>
      <c r="O13" s="1165"/>
      <c r="P13" s="1165"/>
      <c r="Q13" s="1165"/>
      <c r="R13" s="1165"/>
      <c r="S13" s="1165"/>
    </row>
    <row r="14" spans="1:21" s="1179" customFormat="1" ht="15" hidden="1" customHeight="1">
      <c r="A14" s="1162"/>
      <c r="B14" s="1162"/>
      <c r="C14" s="1163"/>
      <c r="D14" s="1164"/>
      <c r="E14" s="1163"/>
      <c r="F14" s="1164"/>
      <c r="G14" s="1163">
        <v>0</v>
      </c>
      <c r="H14" s="1164"/>
      <c r="I14" s="1163"/>
      <c r="J14" s="1164"/>
      <c r="K14" s="1163"/>
      <c r="L14" s="1164"/>
      <c r="M14" s="1163">
        <v>0</v>
      </c>
      <c r="N14" s="1165"/>
      <c r="O14" s="1165"/>
      <c r="P14" s="1165"/>
      <c r="Q14" s="1165"/>
      <c r="R14" s="1165"/>
      <c r="S14" s="1165"/>
    </row>
    <row r="15" spans="1:21" s="1179" customFormat="1" hidden="1">
      <c r="A15" s="1159"/>
      <c r="B15" s="1159"/>
      <c r="C15" s="1160"/>
      <c r="D15" s="1161"/>
      <c r="E15" s="1160"/>
      <c r="F15" s="1161"/>
      <c r="G15" s="1160">
        <v>0</v>
      </c>
      <c r="H15" s="1161"/>
      <c r="I15" s="1160"/>
      <c r="J15" s="1161"/>
      <c r="K15" s="1160"/>
      <c r="L15" s="1161"/>
      <c r="M15" s="1160">
        <v>0</v>
      </c>
      <c r="N15" s="1155"/>
      <c r="O15" s="1155"/>
      <c r="P15" s="1155"/>
      <c r="Q15" s="1155"/>
      <c r="R15" s="1155"/>
      <c r="S15" s="1155"/>
    </row>
    <row r="16" spans="1:21" s="1179" customFormat="1">
      <c r="A16" s="1156" t="s">
        <v>724</v>
      </c>
      <c r="B16" s="1156"/>
      <c r="C16" s="1157">
        <v>142885833333</v>
      </c>
      <c r="D16" s="1157">
        <v>0</v>
      </c>
      <c r="E16" s="1157">
        <v>0</v>
      </c>
      <c r="F16" s="1157">
        <v>0</v>
      </c>
      <c r="G16" s="1157">
        <v>142885833333</v>
      </c>
      <c r="H16" s="1157"/>
      <c r="I16" s="1157">
        <v>140305833333</v>
      </c>
      <c r="J16" s="1157">
        <v>0</v>
      </c>
      <c r="K16" s="1157">
        <v>0</v>
      </c>
      <c r="L16" s="1157"/>
      <c r="M16" s="1157">
        <v>140305833333</v>
      </c>
      <c r="N16" s="1152">
        <v>142885833333</v>
      </c>
      <c r="O16" s="1152">
        <v>140305833333</v>
      </c>
      <c r="P16" s="1155"/>
      <c r="Q16" s="1155">
        <v>2580000000</v>
      </c>
      <c r="R16" s="1155"/>
      <c r="S16" s="1155"/>
    </row>
    <row r="17" spans="1:21" s="1179" customFormat="1" ht="30">
      <c r="A17" s="1159" t="s">
        <v>1646</v>
      </c>
      <c r="B17" s="1159"/>
      <c r="C17" s="1160">
        <v>31747500000</v>
      </c>
      <c r="D17" s="1161"/>
      <c r="E17" s="1160"/>
      <c r="F17" s="1161"/>
      <c r="G17" s="1160">
        <v>31747500000</v>
      </c>
      <c r="H17" s="1161"/>
      <c r="I17" s="1160">
        <v>31747500000</v>
      </c>
      <c r="J17" s="1161"/>
      <c r="K17" s="1160"/>
      <c r="L17" s="1161"/>
      <c r="M17" s="1160">
        <v>31747500000</v>
      </c>
      <c r="N17" s="1155">
        <v>0</v>
      </c>
      <c r="O17" s="1155">
        <v>0</v>
      </c>
      <c r="P17" s="1155">
        <v>0</v>
      </c>
      <c r="Q17" s="1155"/>
      <c r="R17" s="1155"/>
      <c r="S17" s="1155"/>
    </row>
    <row r="18" spans="1:21" s="1178" customFormat="1" ht="30">
      <c r="A18" s="1159" t="s">
        <v>1647</v>
      </c>
      <c r="B18" s="1159"/>
      <c r="C18" s="1160">
        <v>18950000000</v>
      </c>
      <c r="D18" s="1161"/>
      <c r="E18" s="1160"/>
      <c r="F18" s="1161"/>
      <c r="G18" s="1160">
        <v>18950000000</v>
      </c>
      <c r="H18" s="1161"/>
      <c r="I18" s="1160">
        <v>18950000000</v>
      </c>
      <c r="J18" s="1161"/>
      <c r="K18" s="1160"/>
      <c r="L18" s="1161"/>
      <c r="M18" s="1160">
        <v>18950000000</v>
      </c>
      <c r="N18" s="1155"/>
      <c r="O18" s="1155"/>
      <c r="P18" s="2081">
        <v>0</v>
      </c>
      <c r="Q18" s="1155"/>
      <c r="R18" s="1155"/>
      <c r="S18" s="1155"/>
      <c r="T18" s="1179"/>
      <c r="U18" s="1179"/>
    </row>
    <row r="19" spans="1:21" s="1178" customFormat="1" ht="30">
      <c r="A19" s="1159" t="s">
        <v>1648</v>
      </c>
      <c r="B19" s="1159"/>
      <c r="C19" s="1160">
        <v>19410000000</v>
      </c>
      <c r="D19" s="1161"/>
      <c r="E19" s="1160"/>
      <c r="F19" s="1161"/>
      <c r="G19" s="1160">
        <v>19410000000</v>
      </c>
      <c r="H19" s="1161"/>
      <c r="I19" s="1160">
        <v>16830000000</v>
      </c>
      <c r="J19" s="1161"/>
      <c r="K19" s="1160"/>
      <c r="L19" s="1161"/>
      <c r="M19" s="1160">
        <v>16830000000</v>
      </c>
      <c r="N19" s="1155"/>
      <c r="O19" s="1155"/>
      <c r="P19" s="2081">
        <v>2580000000</v>
      </c>
      <c r="Q19" s="1155"/>
      <c r="R19" s="1155"/>
      <c r="S19" s="1155"/>
      <c r="T19" s="1179"/>
      <c r="U19" s="1179"/>
    </row>
    <row r="20" spans="1:21" s="1178" customFormat="1" ht="30">
      <c r="A20" s="1159" t="s">
        <v>1649</v>
      </c>
      <c r="B20" s="1159"/>
      <c r="C20" s="1160">
        <v>32778333333</v>
      </c>
      <c r="D20" s="1161"/>
      <c r="E20" s="1160"/>
      <c r="F20" s="1161"/>
      <c r="G20" s="1160">
        <v>32778333333</v>
      </c>
      <c r="H20" s="1161"/>
      <c r="I20" s="1160">
        <v>32778333333</v>
      </c>
      <c r="J20" s="1161"/>
      <c r="K20" s="1160"/>
      <c r="L20" s="1161"/>
      <c r="M20" s="1160">
        <v>32778333333</v>
      </c>
      <c r="N20" s="1428"/>
      <c r="O20" s="1428"/>
      <c r="P20" s="2081">
        <v>0</v>
      </c>
      <c r="Q20" s="1428"/>
      <c r="R20" s="1428"/>
      <c r="S20" s="1428"/>
      <c r="T20" s="1429"/>
      <c r="U20" s="1429"/>
    </row>
    <row r="21" spans="1:21" s="1178" customFormat="1" ht="30">
      <c r="A21" s="1167" t="s">
        <v>1880</v>
      </c>
      <c r="B21" s="1159"/>
      <c r="C21" s="1160">
        <v>40000000000</v>
      </c>
      <c r="D21" s="1161"/>
      <c r="E21" s="1160"/>
      <c r="F21" s="1161"/>
      <c r="G21" s="1160">
        <v>40000000000</v>
      </c>
      <c r="H21" s="1161"/>
      <c r="I21" s="1160">
        <v>40000000000</v>
      </c>
      <c r="J21" s="1161"/>
      <c r="K21" s="1160"/>
      <c r="L21" s="1161"/>
      <c r="M21" s="1160">
        <v>40000000000</v>
      </c>
      <c r="N21" s="1155"/>
      <c r="O21" s="1155"/>
      <c r="P21" s="2081">
        <v>0</v>
      </c>
      <c r="Q21" s="1155"/>
      <c r="R21" s="1155"/>
      <c r="S21" s="1155"/>
      <c r="T21" s="1179"/>
      <c r="U21" s="1179"/>
    </row>
    <row r="22" spans="1:21" s="1178" customFormat="1" ht="34.5" customHeight="1">
      <c r="A22" s="1156" t="s">
        <v>2006</v>
      </c>
      <c r="B22" s="1156"/>
      <c r="C22" s="1157">
        <v>161141676260</v>
      </c>
      <c r="D22" s="1157">
        <v>0</v>
      </c>
      <c r="E22" s="1157">
        <v>0</v>
      </c>
      <c r="F22" s="1157"/>
      <c r="G22" s="1157">
        <v>161141676260</v>
      </c>
      <c r="H22" s="1157"/>
      <c r="I22" s="1157">
        <v>9241676260</v>
      </c>
      <c r="J22" s="1157">
        <v>0</v>
      </c>
      <c r="K22" s="1157">
        <v>0</v>
      </c>
      <c r="L22" s="1157"/>
      <c r="M22" s="1157">
        <v>9241676260</v>
      </c>
      <c r="N22" s="1152">
        <v>161141676260</v>
      </c>
      <c r="O22" s="1152">
        <v>9241676260</v>
      </c>
      <c r="P22" s="1152">
        <v>0</v>
      </c>
      <c r="Q22" s="1152">
        <v>0</v>
      </c>
      <c r="R22" s="1152"/>
      <c r="S22" s="1152"/>
      <c r="T22" s="1179"/>
      <c r="U22" s="1179"/>
    </row>
    <row r="23" spans="1:21" s="1178" customFormat="1" ht="32.25" customHeight="1">
      <c r="A23" s="1159" t="s">
        <v>1651</v>
      </c>
      <c r="B23" s="1159"/>
      <c r="C23" s="1160">
        <v>2721360000</v>
      </c>
      <c r="D23" s="1161"/>
      <c r="E23" s="1160"/>
      <c r="F23" s="1161"/>
      <c r="G23" s="1160">
        <v>2721360000</v>
      </c>
      <c r="H23" s="1161"/>
      <c r="I23" s="1160">
        <v>2721360000</v>
      </c>
      <c r="J23" s="1161"/>
      <c r="K23" s="1160"/>
      <c r="L23" s="1161"/>
      <c r="M23" s="1160">
        <v>2721360000</v>
      </c>
      <c r="N23" s="1155">
        <v>0</v>
      </c>
      <c r="O23" s="1155">
        <v>0</v>
      </c>
      <c r="P23" s="1155"/>
      <c r="Q23" s="1155"/>
      <c r="R23" s="1155"/>
      <c r="S23" s="1155"/>
      <c r="T23" s="1179"/>
      <c r="U23" s="1179"/>
    </row>
    <row r="24" spans="1:21" s="1178" customFormat="1" ht="46.5" customHeight="1">
      <c r="A24" s="1159" t="s">
        <v>1652</v>
      </c>
      <c r="B24" s="1159"/>
      <c r="C24" s="1160"/>
      <c r="D24" s="1161"/>
      <c r="E24" s="1160"/>
      <c r="F24" s="1161"/>
      <c r="G24" s="1160">
        <v>0</v>
      </c>
      <c r="H24" s="1161"/>
      <c r="I24" s="1160">
        <v>3600000000</v>
      </c>
      <c r="J24" s="1161"/>
      <c r="K24" s="1160"/>
      <c r="L24" s="1161"/>
      <c r="M24" s="1160">
        <v>3600000000</v>
      </c>
      <c r="N24" s="1155"/>
      <c r="O24" s="1155"/>
      <c r="P24" s="1155"/>
      <c r="Q24" s="1155"/>
      <c r="R24" s="1155"/>
      <c r="S24" s="1155"/>
      <c r="T24" s="1179"/>
      <c r="U24" s="1179"/>
    </row>
    <row r="25" spans="1:21" s="1178" customFormat="1" ht="30">
      <c r="A25" s="1167" t="s">
        <v>1653</v>
      </c>
      <c r="B25" s="1167"/>
      <c r="C25" s="1160">
        <v>109858035</v>
      </c>
      <c r="D25" s="1161"/>
      <c r="E25" s="1160"/>
      <c r="F25" s="1161"/>
      <c r="G25" s="1160">
        <v>109858035</v>
      </c>
      <c r="H25" s="1161"/>
      <c r="I25" s="1160">
        <v>109858035</v>
      </c>
      <c r="J25" s="1161"/>
      <c r="K25" s="1160"/>
      <c r="L25" s="1161"/>
      <c r="M25" s="1160">
        <v>109858035</v>
      </c>
      <c r="N25" s="1971"/>
      <c r="O25" s="1155"/>
      <c r="P25" s="1155"/>
      <c r="Q25" s="1155"/>
      <c r="R25" s="1155"/>
      <c r="S25" s="1155"/>
      <c r="T25" s="1179"/>
      <c r="U25" s="1179"/>
    </row>
    <row r="26" spans="1:21" s="1178" customFormat="1" ht="30">
      <c r="A26" s="1159" t="s">
        <v>1654</v>
      </c>
      <c r="B26" s="1159"/>
      <c r="C26" s="1160">
        <v>1000000000</v>
      </c>
      <c r="D26" s="1161"/>
      <c r="E26" s="1160"/>
      <c r="F26" s="1161"/>
      <c r="G26" s="1160">
        <v>1000000000</v>
      </c>
      <c r="H26" s="1161"/>
      <c r="I26" s="1160">
        <v>1000000000</v>
      </c>
      <c r="J26" s="1161"/>
      <c r="K26" s="1160"/>
      <c r="L26" s="1161"/>
      <c r="M26" s="1160">
        <v>1000000000</v>
      </c>
      <c r="N26" s="1434"/>
      <c r="O26" s="1434"/>
      <c r="P26" s="1434"/>
      <c r="Q26" s="1434"/>
      <c r="R26" s="1434"/>
      <c r="S26" s="1434"/>
      <c r="T26" s="1435"/>
      <c r="U26" s="1435"/>
    </row>
    <row r="27" spans="1:21" s="1178" customFormat="1" ht="30">
      <c r="A27" s="1159" t="s">
        <v>1984</v>
      </c>
      <c r="B27" s="1159"/>
      <c r="C27" s="1160">
        <v>2810458225</v>
      </c>
      <c r="D27" s="1161"/>
      <c r="E27" s="1160"/>
      <c r="F27" s="1161"/>
      <c r="G27" s="1160">
        <v>2810458225</v>
      </c>
      <c r="H27" s="1161"/>
      <c r="I27" s="1160">
        <v>1810458225</v>
      </c>
      <c r="J27" s="1161"/>
      <c r="K27" s="1160"/>
      <c r="L27" s="1161"/>
      <c r="M27" s="1160">
        <v>1810458225</v>
      </c>
      <c r="N27" s="1846"/>
      <c r="O27" s="1846"/>
      <c r="P27" s="1846"/>
      <c r="Q27" s="1846"/>
      <c r="R27" s="1846"/>
      <c r="S27" s="1846"/>
      <c r="T27" s="1847"/>
      <c r="U27" s="1847"/>
    </row>
    <row r="28" spans="1:21" s="1178" customFormat="1" ht="30">
      <c r="A28" s="1167" t="s">
        <v>2050</v>
      </c>
      <c r="B28" s="1159"/>
      <c r="C28" s="1160">
        <v>10000000000</v>
      </c>
      <c r="D28" s="1161"/>
      <c r="E28" s="1160"/>
      <c r="F28" s="1161"/>
      <c r="G28" s="1160">
        <v>10000000000</v>
      </c>
      <c r="H28" s="1161"/>
      <c r="I28" s="1160"/>
      <c r="J28" s="1161"/>
      <c r="K28" s="1160"/>
      <c r="L28" s="1161"/>
      <c r="M28" s="1160"/>
      <c r="N28" s="2135"/>
      <c r="O28" s="2135"/>
      <c r="P28" s="2135"/>
      <c r="Q28" s="2135"/>
      <c r="R28" s="2135"/>
      <c r="S28" s="2135"/>
      <c r="T28" s="2136"/>
      <c r="U28" s="2136"/>
    </row>
    <row r="29" spans="1:21" s="1178" customFormat="1" ht="30">
      <c r="A29" s="1159" t="s">
        <v>2049</v>
      </c>
      <c r="B29" s="1159"/>
      <c r="C29" s="1160">
        <v>93000000000</v>
      </c>
      <c r="D29" s="1161"/>
      <c r="E29" s="1160"/>
      <c r="F29" s="1161"/>
      <c r="G29" s="1160">
        <v>93000000000</v>
      </c>
      <c r="H29" s="1161"/>
      <c r="I29" s="1160"/>
      <c r="J29" s="1161"/>
      <c r="K29" s="1160"/>
      <c r="L29" s="1161"/>
      <c r="M29" s="1160"/>
      <c r="N29" s="2081"/>
      <c r="O29" s="2081"/>
      <c r="P29" s="2081"/>
      <c r="Q29" s="2081"/>
      <c r="R29" s="2081"/>
      <c r="S29" s="2081"/>
      <c r="T29" s="2082"/>
      <c r="U29" s="2082"/>
    </row>
    <row r="30" spans="1:21" s="1178" customFormat="1" ht="23.25" customHeight="1">
      <c r="A30" s="1159" t="s">
        <v>2051</v>
      </c>
      <c r="B30" s="1159"/>
      <c r="C30" s="1160">
        <v>51500000000</v>
      </c>
      <c r="D30" s="1161"/>
      <c r="E30" s="1160"/>
      <c r="F30" s="1161"/>
      <c r="G30" s="1160">
        <v>51500000000</v>
      </c>
      <c r="H30" s="1161"/>
      <c r="I30" s="1160"/>
      <c r="J30" s="1161"/>
      <c r="K30" s="1160"/>
      <c r="L30" s="1161"/>
      <c r="M30" s="1160"/>
      <c r="N30" s="2081"/>
      <c r="O30" s="2081"/>
      <c r="P30" s="2081"/>
      <c r="Q30" s="2081"/>
      <c r="R30" s="2081"/>
      <c r="S30" s="2081"/>
      <c r="T30" s="2082"/>
      <c r="U30" s="2082"/>
    </row>
    <row r="31" spans="1:21" s="1178" customFormat="1" ht="15.75" thickBot="1">
      <c r="A31" s="1156" t="s">
        <v>580</v>
      </c>
      <c r="B31" s="1156"/>
      <c r="C31" s="1168">
        <v>304027509593</v>
      </c>
      <c r="D31" s="1169"/>
      <c r="E31" s="1168">
        <v>0</v>
      </c>
      <c r="F31" s="1169"/>
      <c r="G31" s="1168">
        <v>304027509593</v>
      </c>
      <c r="H31" s="1169"/>
      <c r="I31" s="1168">
        <v>149547509593</v>
      </c>
      <c r="J31" s="1169"/>
      <c r="K31" s="1168">
        <v>0</v>
      </c>
      <c r="L31" s="1169"/>
      <c r="M31" s="1168">
        <v>149547509593</v>
      </c>
      <c r="N31" s="1155"/>
      <c r="O31" s="1155"/>
      <c r="P31" s="1155"/>
      <c r="Q31" s="1155"/>
      <c r="R31" s="1155"/>
      <c r="S31" s="1155"/>
      <c r="T31" s="1179"/>
      <c r="U31" s="1179"/>
    </row>
    <row r="32" spans="1:21" s="1178" customFormat="1" ht="15.75" thickTop="1">
      <c r="A32" s="1156"/>
      <c r="B32" s="1156"/>
      <c r="C32" s="1170"/>
      <c r="D32" s="1169"/>
      <c r="E32" s="1170"/>
      <c r="F32" s="1169"/>
      <c r="G32" s="1170"/>
      <c r="H32" s="1169"/>
      <c r="I32" s="1170"/>
      <c r="J32" s="1169"/>
      <c r="K32" s="1170"/>
      <c r="L32" s="1169"/>
      <c r="M32" s="1170"/>
      <c r="N32" s="1155"/>
      <c r="O32" s="1155"/>
      <c r="P32" s="1155"/>
      <c r="Q32" s="1155"/>
      <c r="R32" s="1155"/>
      <c r="S32" s="1155"/>
      <c r="T32" s="1179"/>
      <c r="U32" s="1179"/>
    </row>
    <row r="33" spans="1:21" s="1178" customFormat="1" hidden="1">
      <c r="A33" s="1171" t="s">
        <v>1934</v>
      </c>
      <c r="B33" s="1171"/>
      <c r="C33" s="1173"/>
      <c r="D33" s="1173"/>
      <c r="E33" s="1173"/>
      <c r="F33" s="1173"/>
      <c r="G33" s="1173"/>
      <c r="H33" s="1173"/>
      <c r="I33" s="1173"/>
      <c r="J33" s="1173"/>
      <c r="K33" s="1173"/>
      <c r="L33" s="1173"/>
      <c r="M33" s="1173"/>
      <c r="N33" s="1155"/>
      <c r="O33" s="1155"/>
      <c r="P33" s="1155"/>
      <c r="Q33" s="1155"/>
      <c r="R33" s="1155"/>
      <c r="S33" s="1155"/>
      <c r="T33" s="1179"/>
      <c r="U33" s="1179"/>
    </row>
    <row r="34" spans="1:21" s="1178" customFormat="1" hidden="1">
      <c r="A34" s="1167"/>
      <c r="B34" s="1167"/>
      <c r="C34" s="1173"/>
      <c r="D34" s="1173"/>
      <c r="E34" s="1172" t="s">
        <v>706</v>
      </c>
      <c r="F34" s="1151"/>
      <c r="G34" s="1172" t="s">
        <v>536</v>
      </c>
      <c r="H34" s="1173"/>
      <c r="I34" s="1173"/>
      <c r="J34" s="1173"/>
      <c r="K34" s="1173"/>
      <c r="L34" s="1173"/>
      <c r="M34" s="1173"/>
      <c r="N34" s="1155"/>
      <c r="O34" s="1155"/>
      <c r="P34" s="1155"/>
      <c r="Q34" s="1155"/>
      <c r="R34" s="1155"/>
      <c r="S34" s="1155"/>
      <c r="T34" s="1179"/>
      <c r="U34" s="1179"/>
    </row>
    <row r="35" spans="1:21" s="1178" customFormat="1" hidden="1">
      <c r="A35" s="1159" t="s">
        <v>1655</v>
      </c>
      <c r="B35" s="1159"/>
      <c r="C35" s="1173"/>
      <c r="D35" s="1173"/>
      <c r="E35" s="1184">
        <v>0</v>
      </c>
      <c r="F35" s="1184"/>
      <c r="G35" s="1184">
        <v>0</v>
      </c>
      <c r="H35" s="1173"/>
      <c r="I35" s="1173"/>
      <c r="J35" s="1173"/>
      <c r="K35" s="1173"/>
      <c r="L35" s="1173"/>
      <c r="M35" s="1173"/>
      <c r="N35" s="1155"/>
      <c r="O35" s="1155"/>
      <c r="P35" s="1155"/>
      <c r="Q35" s="1155"/>
      <c r="R35" s="1155"/>
      <c r="S35" s="1155"/>
      <c r="T35" s="1179"/>
      <c r="U35" s="1179"/>
    </row>
    <row r="36" spans="1:21" s="1178" customFormat="1" hidden="1">
      <c r="A36" s="1159" t="s">
        <v>1656</v>
      </c>
      <c r="B36" s="1159"/>
      <c r="C36" s="1173"/>
      <c r="D36" s="1173"/>
      <c r="E36" s="1184"/>
      <c r="F36" s="1184"/>
      <c r="G36" s="1184"/>
      <c r="H36" s="1173"/>
      <c r="I36" s="1173"/>
      <c r="J36" s="1173"/>
      <c r="K36" s="1173"/>
      <c r="L36" s="1173"/>
      <c r="M36" s="1173"/>
      <c r="N36" s="1155"/>
      <c r="O36" s="1155"/>
      <c r="P36" s="1155"/>
      <c r="Q36" s="1155"/>
      <c r="R36" s="1155"/>
      <c r="S36" s="1155"/>
      <c r="T36" s="1179"/>
      <c r="U36" s="1179"/>
    </row>
    <row r="37" spans="1:21" s="1178" customFormat="1" hidden="1">
      <c r="A37" s="1159" t="s">
        <v>1657</v>
      </c>
      <c r="B37" s="1159"/>
      <c r="C37" s="1173"/>
      <c r="D37" s="1173"/>
      <c r="E37" s="1184"/>
      <c r="F37" s="1184"/>
      <c r="G37" s="1184"/>
      <c r="H37" s="1173"/>
      <c r="I37" s="1173"/>
      <c r="J37" s="1173"/>
      <c r="K37" s="1173"/>
      <c r="L37" s="1173"/>
      <c r="M37" s="1173"/>
      <c r="N37" s="1155"/>
      <c r="O37" s="1155"/>
      <c r="P37" s="1155"/>
      <c r="Q37" s="1155"/>
      <c r="R37" s="1155"/>
      <c r="S37" s="1155"/>
      <c r="T37" s="1179"/>
      <c r="U37" s="1179"/>
    </row>
    <row r="38" spans="1:21" s="1178" customFormat="1" hidden="1">
      <c r="A38" s="1159" t="s">
        <v>1658</v>
      </c>
      <c r="B38" s="1159"/>
      <c r="C38" s="1173"/>
      <c r="D38" s="1173"/>
      <c r="E38" s="1184"/>
      <c r="F38" s="1184"/>
      <c r="G38" s="1184"/>
      <c r="H38" s="1173"/>
      <c r="I38" s="1173"/>
      <c r="J38" s="1173"/>
      <c r="K38" s="1173"/>
      <c r="L38" s="1173"/>
      <c r="M38" s="1173"/>
      <c r="N38" s="1155"/>
      <c r="O38" s="1155"/>
      <c r="P38" s="1155"/>
      <c r="Q38" s="1155"/>
      <c r="R38" s="1155"/>
      <c r="S38" s="1155"/>
      <c r="T38" s="1179"/>
      <c r="U38" s="1179"/>
    </row>
    <row r="39" spans="1:21" s="1178" customFormat="1" ht="15.75" hidden="1" thickBot="1">
      <c r="A39" s="1167" t="s">
        <v>512</v>
      </c>
      <c r="B39" s="1167"/>
      <c r="C39" s="1173"/>
      <c r="D39" s="1173"/>
      <c r="E39" s="1185">
        <v>0</v>
      </c>
      <c r="F39" s="1184"/>
      <c r="G39" s="1185">
        <v>0</v>
      </c>
      <c r="H39" s="1173"/>
      <c r="I39" s="1173"/>
      <c r="J39" s="1173"/>
      <c r="K39" s="1173"/>
      <c r="L39" s="1173"/>
      <c r="M39" s="1173"/>
      <c r="N39" s="1155"/>
      <c r="O39" s="1155"/>
      <c r="P39" s="1155"/>
      <c r="Q39" s="1155"/>
      <c r="R39" s="1155"/>
      <c r="S39" s="1155"/>
      <c r="T39" s="1179"/>
      <c r="U39" s="1179"/>
    </row>
    <row r="40" spans="1:21" s="1178" customFormat="1">
      <c r="A40" s="1150" t="s">
        <v>2059</v>
      </c>
      <c r="B40" s="1173"/>
      <c r="C40" s="1173"/>
      <c r="D40" s="1173"/>
      <c r="E40" s="1173"/>
      <c r="F40" s="1173"/>
      <c r="G40" s="1173"/>
      <c r="H40" s="1173"/>
      <c r="I40" s="1173"/>
      <c r="J40" s="1173"/>
      <c r="K40" s="1173"/>
      <c r="L40" s="1173"/>
      <c r="M40" s="1173"/>
      <c r="N40" s="3528" t="s">
        <v>1659</v>
      </c>
      <c r="O40" s="3528"/>
      <c r="P40" s="3528"/>
      <c r="Q40" s="3528"/>
      <c r="R40" s="3528"/>
      <c r="S40" s="3528"/>
      <c r="T40" s="3528"/>
      <c r="U40" s="3528"/>
    </row>
    <row r="41" spans="1:21" s="1178" customFormat="1">
      <c r="A41" s="1167"/>
      <c r="B41" s="1167"/>
      <c r="C41" s="1173"/>
      <c r="D41" s="1173"/>
      <c r="E41" s="1173"/>
      <c r="F41" s="1173"/>
      <c r="G41" s="1173"/>
      <c r="H41" s="1173"/>
      <c r="I41" s="1173"/>
      <c r="J41" s="1173"/>
      <c r="K41" s="1173"/>
      <c r="L41" s="1173"/>
      <c r="M41" s="1173"/>
      <c r="N41" s="3529" t="s">
        <v>1515</v>
      </c>
      <c r="O41" s="3529"/>
      <c r="P41" s="3530" t="s">
        <v>1518</v>
      </c>
      <c r="Q41" s="3530"/>
      <c r="R41" s="3530" t="s">
        <v>1519</v>
      </c>
      <c r="S41" s="3530"/>
      <c r="T41" s="3531" t="s">
        <v>1517</v>
      </c>
      <c r="U41" s="3531"/>
    </row>
    <row r="42" spans="1:21" s="1178" customFormat="1" ht="28.5">
      <c r="A42" s="1194" t="s">
        <v>1479</v>
      </c>
      <c r="B42" s="1198"/>
      <c r="C42" s="3523" t="s">
        <v>1660</v>
      </c>
      <c r="D42" s="3524"/>
      <c r="E42" s="1174" t="s">
        <v>1661</v>
      </c>
      <c r="F42" s="3525" t="s">
        <v>2052</v>
      </c>
      <c r="G42" s="3525"/>
      <c r="H42" s="3523" t="s">
        <v>1662</v>
      </c>
      <c r="I42" s="3526"/>
      <c r="J42" s="3524"/>
      <c r="K42" s="3486" t="s">
        <v>1663</v>
      </c>
      <c r="L42" s="3486"/>
      <c r="M42" s="3487"/>
      <c r="N42" s="1175" t="s">
        <v>1664</v>
      </c>
      <c r="O42" s="1175" t="s">
        <v>1665</v>
      </c>
      <c r="P42" s="1175" t="s">
        <v>1666</v>
      </c>
      <c r="Q42" s="1175" t="s">
        <v>990</v>
      </c>
      <c r="R42" s="1175" t="s">
        <v>1666</v>
      </c>
      <c r="S42" s="1175" t="s">
        <v>990</v>
      </c>
      <c r="T42" s="1175" t="s">
        <v>1664</v>
      </c>
      <c r="U42" s="1175" t="s">
        <v>1665</v>
      </c>
    </row>
    <row r="43" spans="1:21" s="1178" customFormat="1" ht="80.25" customHeight="1">
      <c r="A43" s="1195" t="s">
        <v>1646</v>
      </c>
      <c r="B43" s="1199"/>
      <c r="C43" s="3488">
        <v>60000000000</v>
      </c>
      <c r="D43" s="3489"/>
      <c r="E43" s="1176">
        <v>0.51</v>
      </c>
      <c r="F43" s="3490">
        <v>0.51</v>
      </c>
      <c r="G43" s="3490"/>
      <c r="H43" s="3491">
        <v>31747500000</v>
      </c>
      <c r="I43" s="3492"/>
      <c r="J43" s="3493"/>
      <c r="K43" s="3495" t="s">
        <v>1667</v>
      </c>
      <c r="L43" s="3495"/>
      <c r="M43" s="3496"/>
      <c r="N43" s="1165">
        <v>3060000</v>
      </c>
      <c r="O43" s="1165">
        <v>30600000000</v>
      </c>
      <c r="P43" s="1165"/>
      <c r="Q43" s="1165"/>
      <c r="R43" s="1165"/>
      <c r="S43" s="1165"/>
      <c r="T43" s="1179">
        <v>3060000</v>
      </c>
      <c r="U43" s="1179">
        <v>30600000000</v>
      </c>
    </row>
    <row r="44" spans="1:21" s="1178" customFormat="1" ht="30">
      <c r="A44" s="1195" t="s">
        <v>1647</v>
      </c>
      <c r="B44" s="1199"/>
      <c r="C44" s="3488">
        <v>34539400000</v>
      </c>
      <c r="D44" s="3489"/>
      <c r="E44" s="1176">
        <v>0.61646177988036854</v>
      </c>
      <c r="F44" s="3490">
        <v>0.61646177988036854</v>
      </c>
      <c r="G44" s="3490"/>
      <c r="H44" s="3491">
        <v>18950000000</v>
      </c>
      <c r="I44" s="3492"/>
      <c r="J44" s="3493"/>
      <c r="K44" s="3495" t="s">
        <v>2004</v>
      </c>
      <c r="L44" s="3495"/>
      <c r="M44" s="3496"/>
      <c r="N44" s="1165">
        <v>2129222</v>
      </c>
      <c r="O44" s="1165">
        <v>21292220000</v>
      </c>
      <c r="P44" s="1165"/>
      <c r="Q44" s="1165"/>
      <c r="R44" s="1165"/>
      <c r="S44" s="1165"/>
      <c r="T44" s="1179">
        <v>2129222</v>
      </c>
      <c r="U44" s="1179">
        <v>21292220000</v>
      </c>
    </row>
    <row r="45" spans="1:21" s="1178" customFormat="1" ht="95.25" customHeight="1">
      <c r="A45" s="1195" t="s">
        <v>1648</v>
      </c>
      <c r="B45" s="1199"/>
      <c r="C45" s="3488">
        <v>32390000000</v>
      </c>
      <c r="D45" s="3489"/>
      <c r="E45" s="1176">
        <v>0.59925903056498919</v>
      </c>
      <c r="F45" s="3490">
        <v>0.59925903056498919</v>
      </c>
      <c r="G45" s="3490"/>
      <c r="H45" s="3491">
        <v>19410000000</v>
      </c>
      <c r="I45" s="3492"/>
      <c r="J45" s="3493"/>
      <c r="K45" s="3495" t="s">
        <v>2005</v>
      </c>
      <c r="L45" s="3495"/>
      <c r="M45" s="3496"/>
      <c r="N45" s="1165">
        <v>1941000</v>
      </c>
      <c r="O45" s="1165">
        <v>19410000000</v>
      </c>
      <c r="P45" s="1165"/>
      <c r="Q45" s="1165"/>
      <c r="R45" s="1165"/>
      <c r="S45" s="1165"/>
      <c r="T45" s="1179">
        <v>1941000</v>
      </c>
      <c r="U45" s="1179">
        <v>19410000000</v>
      </c>
    </row>
    <row r="46" spans="1:21" s="1178" customFormat="1" ht="93.75" customHeight="1">
      <c r="A46" s="1195" t="s">
        <v>1649</v>
      </c>
      <c r="B46" s="1199"/>
      <c r="C46" s="3488">
        <v>60000000000</v>
      </c>
      <c r="D46" s="3489"/>
      <c r="E46" s="1432">
        <v>0.61329999999999996</v>
      </c>
      <c r="F46" s="3490">
        <v>0.67562750000000005</v>
      </c>
      <c r="G46" s="3490"/>
      <c r="H46" s="3491">
        <v>32778333333</v>
      </c>
      <c r="I46" s="3492"/>
      <c r="J46" s="3493"/>
      <c r="K46" s="3495" t="s">
        <v>1668</v>
      </c>
      <c r="L46" s="3495"/>
      <c r="M46" s="3496"/>
      <c r="N46" s="1165">
        <v>4053765</v>
      </c>
      <c r="O46" s="1165">
        <v>40537650000</v>
      </c>
      <c r="P46" s="1165"/>
      <c r="Q46" s="1165"/>
      <c r="R46" s="1165">
        <v>640000</v>
      </c>
      <c r="S46" s="1165">
        <v>6400000000</v>
      </c>
      <c r="T46" s="1204">
        <v>3413765</v>
      </c>
      <c r="U46" s="1204">
        <v>34137650000</v>
      </c>
    </row>
    <row r="47" spans="1:21" s="1178" customFormat="1" ht="93.75" customHeight="1">
      <c r="A47" s="1195" t="s">
        <v>1880</v>
      </c>
      <c r="B47" s="1199"/>
      <c r="C47" s="3488">
        <v>50000000000</v>
      </c>
      <c r="D47" s="3489"/>
      <c r="E47" s="1176">
        <v>0.76</v>
      </c>
      <c r="F47" s="3514">
        <v>0.8</v>
      </c>
      <c r="G47" s="3515"/>
      <c r="H47" s="3516">
        <v>40000000000</v>
      </c>
      <c r="I47" s="3492"/>
      <c r="J47" s="3517"/>
      <c r="K47" s="3518" t="s">
        <v>1668</v>
      </c>
      <c r="L47" s="3495"/>
      <c r="M47" s="3519"/>
      <c r="N47" s="1165">
        <v>3620000</v>
      </c>
      <c r="O47" s="1165">
        <v>36200000000</v>
      </c>
      <c r="P47" s="1967"/>
      <c r="Q47" s="1165"/>
      <c r="R47" s="1165">
        <v>640000</v>
      </c>
      <c r="S47" s="1165">
        <v>6400000000</v>
      </c>
      <c r="T47" s="1204">
        <v>2980000</v>
      </c>
      <c r="U47" s="1204">
        <v>29800000000</v>
      </c>
    </row>
    <row r="48" spans="1:21" s="1178" customFormat="1">
      <c r="A48" s="1196" t="s">
        <v>580</v>
      </c>
      <c r="B48" s="1200"/>
      <c r="C48" s="3506">
        <v>236929400000</v>
      </c>
      <c r="D48" s="3507"/>
      <c r="E48" s="1176"/>
      <c r="F48" s="3490"/>
      <c r="G48" s="3490"/>
      <c r="H48" s="3520">
        <v>142885833333</v>
      </c>
      <c r="I48" s="3521"/>
      <c r="J48" s="3522"/>
      <c r="K48" s="3495"/>
      <c r="L48" s="3495"/>
      <c r="M48" s="3496"/>
      <c r="N48" s="1165"/>
      <c r="O48" s="1165"/>
      <c r="P48" s="1165"/>
      <c r="Q48" s="1165"/>
      <c r="R48" s="1165"/>
      <c r="S48" s="1165"/>
      <c r="T48" s="1179"/>
      <c r="U48" s="1179"/>
    </row>
    <row r="49" spans="1:21" s="1178" customFormat="1" hidden="1">
      <c r="A49" s="1980"/>
      <c r="B49" s="1980"/>
      <c r="C49" s="1981"/>
      <c r="D49" s="1981"/>
      <c r="E49" s="1982"/>
      <c r="F49" s="1982"/>
      <c r="G49" s="1982"/>
      <c r="H49" s="1978"/>
      <c r="I49" s="1978"/>
      <c r="J49" s="1978"/>
      <c r="K49" s="1979"/>
      <c r="L49" s="1979"/>
      <c r="M49" s="1979"/>
      <c r="N49" s="1165"/>
      <c r="O49" s="1165"/>
      <c r="P49" s="1165"/>
      <c r="Q49" s="1165"/>
      <c r="R49" s="1165"/>
      <c r="S49" s="1165"/>
      <c r="T49" s="1970"/>
      <c r="U49" s="1970"/>
    </row>
    <row r="50" spans="1:21" s="1178" customFormat="1" ht="28.5" hidden="1">
      <c r="A50" s="1194" t="s">
        <v>1884</v>
      </c>
      <c r="B50" s="1198"/>
      <c r="C50" s="3523" t="s">
        <v>1660</v>
      </c>
      <c r="D50" s="3524"/>
      <c r="E50" s="1391" t="s">
        <v>1661</v>
      </c>
      <c r="F50" s="3525" t="s">
        <v>1985</v>
      </c>
      <c r="G50" s="3525"/>
      <c r="H50" s="3523" t="s">
        <v>1662</v>
      </c>
      <c r="I50" s="3526"/>
      <c r="J50" s="3524"/>
      <c r="K50" s="3486" t="s">
        <v>1663</v>
      </c>
      <c r="L50" s="3486"/>
      <c r="M50" s="3487"/>
      <c r="N50" s="1390" t="s">
        <v>1664</v>
      </c>
      <c r="O50" s="1390" t="s">
        <v>1665</v>
      </c>
      <c r="P50" s="1390" t="s">
        <v>1666</v>
      </c>
      <c r="Q50" s="1390" t="s">
        <v>990</v>
      </c>
      <c r="R50" s="1390" t="s">
        <v>1666</v>
      </c>
      <c r="S50" s="1390" t="s">
        <v>990</v>
      </c>
      <c r="T50" s="1390" t="s">
        <v>1664</v>
      </c>
      <c r="U50" s="1390" t="s">
        <v>1665</v>
      </c>
    </row>
    <row r="51" spans="1:21" s="1178" customFormat="1" ht="30" hidden="1">
      <c r="A51" s="1983" t="s">
        <v>1651</v>
      </c>
      <c r="B51" s="1198"/>
      <c r="C51" s="3498">
        <v>13968000000</v>
      </c>
      <c r="D51" s="3499"/>
      <c r="E51" s="1968"/>
      <c r="F51" s="3490">
        <v>0.19482817869415808</v>
      </c>
      <c r="G51" s="3490"/>
      <c r="H51" s="3500">
        <v>2721360000</v>
      </c>
      <c r="I51" s="3501"/>
      <c r="J51" s="3502"/>
      <c r="K51" s="3503" t="s">
        <v>2009</v>
      </c>
      <c r="L51" s="3504"/>
      <c r="M51" s="3505"/>
      <c r="N51" s="1969"/>
      <c r="O51" s="1969"/>
      <c r="P51" s="1969"/>
      <c r="Q51" s="1969"/>
      <c r="R51" s="1969"/>
      <c r="S51" s="1969"/>
      <c r="T51" s="1969"/>
      <c r="U51" s="1969"/>
    </row>
    <row r="52" spans="1:21" s="1178" customFormat="1" ht="87.75" hidden="1" customHeight="1">
      <c r="A52" s="1197" t="s">
        <v>1652</v>
      </c>
      <c r="B52" s="1201"/>
      <c r="C52" s="3488">
        <v>30000000000</v>
      </c>
      <c r="D52" s="3489"/>
      <c r="E52" s="1176"/>
      <c r="F52" s="3490">
        <v>0.12</v>
      </c>
      <c r="G52" s="3490"/>
      <c r="H52" s="3491">
        <v>0</v>
      </c>
      <c r="I52" s="3492"/>
      <c r="J52" s="3493"/>
      <c r="K52" s="3494" t="s">
        <v>2010</v>
      </c>
      <c r="L52" s="3495"/>
      <c r="M52" s="3496"/>
      <c r="N52" s="1165">
        <v>300000</v>
      </c>
      <c r="O52" s="1165">
        <v>3000000000</v>
      </c>
      <c r="P52" s="1165">
        <v>900000</v>
      </c>
      <c r="Q52" s="1165">
        <v>9000000000</v>
      </c>
      <c r="R52" s="1165">
        <v>840000</v>
      </c>
      <c r="S52" s="1165">
        <v>8400000000</v>
      </c>
      <c r="T52" s="1179">
        <v>360000</v>
      </c>
      <c r="U52" s="1179">
        <v>3600000000</v>
      </c>
    </row>
    <row r="53" spans="1:21" s="1178" customFormat="1" ht="30" hidden="1" customHeight="1">
      <c r="A53" s="1197" t="s">
        <v>1653</v>
      </c>
      <c r="B53" s="1201"/>
      <c r="C53" s="3488"/>
      <c r="D53" s="3489"/>
      <c r="E53" s="1176"/>
      <c r="F53" s="3497"/>
      <c r="G53" s="3497"/>
      <c r="H53" s="3491">
        <v>109858035</v>
      </c>
      <c r="I53" s="3492"/>
      <c r="J53" s="3493"/>
      <c r="K53" s="3494"/>
      <c r="L53" s="3495"/>
      <c r="M53" s="3496"/>
      <c r="N53" s="1165"/>
      <c r="O53" s="1165"/>
      <c r="P53" s="1165"/>
      <c r="Q53" s="1165"/>
      <c r="R53" s="1165"/>
      <c r="S53" s="1165"/>
      <c r="T53" s="1179"/>
      <c r="U53" s="1179"/>
    </row>
    <row r="54" spans="1:21" s="1178" customFormat="1" ht="37.5" hidden="1" customHeight="1">
      <c r="A54" s="1197" t="s">
        <v>1654</v>
      </c>
      <c r="B54" s="1201"/>
      <c r="C54" s="3488">
        <v>80000000000</v>
      </c>
      <c r="D54" s="3489"/>
      <c r="E54" s="1176"/>
      <c r="F54" s="3490">
        <v>3.125E-2</v>
      </c>
      <c r="G54" s="3490"/>
      <c r="H54" s="3491">
        <v>1000000000</v>
      </c>
      <c r="I54" s="3492"/>
      <c r="J54" s="3493"/>
      <c r="K54" s="3494" t="s">
        <v>2008</v>
      </c>
      <c r="L54" s="3495"/>
      <c r="M54" s="3496"/>
      <c r="N54" s="1165"/>
      <c r="O54" s="1165"/>
      <c r="P54" s="1165">
        <v>250000</v>
      </c>
      <c r="Q54" s="1165">
        <v>2500000000</v>
      </c>
      <c r="R54" s="1165"/>
      <c r="S54" s="1165"/>
      <c r="T54" s="1179">
        <v>250000</v>
      </c>
      <c r="U54" s="1179">
        <v>2500000000</v>
      </c>
    </row>
    <row r="55" spans="1:21" s="1178" customFormat="1" ht="122.25" hidden="1" customHeight="1">
      <c r="A55" s="1197" t="s">
        <v>1984</v>
      </c>
      <c r="B55" s="1201"/>
      <c r="C55" s="3534">
        <v>80000000000</v>
      </c>
      <c r="D55" s="3535"/>
      <c r="E55" s="1176"/>
      <c r="F55" s="3490">
        <v>1.2500000000000001E-2</v>
      </c>
      <c r="G55" s="3490"/>
      <c r="H55" s="3491">
        <v>2810458225</v>
      </c>
      <c r="I55" s="3492"/>
      <c r="J55" s="3493"/>
      <c r="K55" s="3494" t="s">
        <v>2007</v>
      </c>
      <c r="L55" s="3495"/>
      <c r="M55" s="3496"/>
      <c r="N55" s="1165"/>
      <c r="O55" s="1165"/>
      <c r="P55" s="1165">
        <v>100000</v>
      </c>
      <c r="Q55" s="1165">
        <v>1000000000</v>
      </c>
      <c r="R55" s="1165"/>
      <c r="S55" s="1165"/>
      <c r="T55" s="1179">
        <v>100000</v>
      </c>
      <c r="U55" s="1179">
        <v>1000000000</v>
      </c>
    </row>
    <row r="56" spans="1:21" s="1178" customFormat="1" hidden="1">
      <c r="A56" s="1194" t="s">
        <v>1669</v>
      </c>
      <c r="B56" s="1198"/>
      <c r="C56" s="3506">
        <v>203968000000</v>
      </c>
      <c r="D56" s="3507"/>
      <c r="E56" s="1177"/>
      <c r="F56" s="3532"/>
      <c r="G56" s="3533"/>
      <c r="H56" s="3520">
        <v>6641676260</v>
      </c>
      <c r="I56" s="3521"/>
      <c r="J56" s="3522"/>
      <c r="K56" s="3495"/>
      <c r="L56" s="3495"/>
      <c r="M56" s="3496"/>
      <c r="N56" s="1165">
        <v>161141676260</v>
      </c>
      <c r="O56" s="1165">
        <v>154500000000</v>
      </c>
      <c r="P56" s="1165"/>
      <c r="Q56" s="1165"/>
      <c r="R56" s="1165"/>
      <c r="S56" s="1165"/>
      <c r="T56" s="1179"/>
      <c r="U56" s="1179"/>
    </row>
    <row r="57" spans="1:21" s="1178" customFormat="1" hidden="1">
      <c r="N57" s="1179"/>
      <c r="O57" s="1179"/>
      <c r="P57" s="1179"/>
      <c r="Q57" s="1179"/>
      <c r="R57" s="1179"/>
      <c r="S57" s="1179"/>
      <c r="T57" s="1179"/>
      <c r="U57" s="1179"/>
    </row>
    <row r="58" spans="1:21" s="1178" customFormat="1" hidden="1">
      <c r="N58" s="1179"/>
      <c r="O58" s="1179"/>
      <c r="P58" s="1179"/>
      <c r="Q58" s="1179"/>
      <c r="R58" s="1179"/>
      <c r="S58" s="1179"/>
      <c r="T58" s="1179"/>
      <c r="U58" s="1179"/>
    </row>
    <row r="59" spans="1:21" s="1178" customFormat="1" hidden="1">
      <c r="A59" s="1186" t="s">
        <v>1670</v>
      </c>
      <c r="B59" s="1186"/>
      <c r="N59" s="1179"/>
      <c r="O59" s="1179"/>
      <c r="P59" s="1179"/>
      <c r="Q59" s="1179"/>
      <c r="R59" s="1179"/>
      <c r="S59" s="1179"/>
      <c r="T59" s="1179"/>
      <c r="U59" s="1179"/>
    </row>
    <row r="60" spans="1:21" s="1186" customFormat="1" hidden="1">
      <c r="A60" s="1207" t="s">
        <v>1671</v>
      </c>
      <c r="D60" s="1206"/>
      <c r="E60" s="1206"/>
      <c r="F60" s="1206"/>
      <c r="G60" s="1206"/>
      <c r="N60" s="1187"/>
      <c r="O60" s="1187"/>
      <c r="P60" s="1187"/>
      <c r="Q60" s="1187"/>
      <c r="R60" s="1187"/>
      <c r="S60" s="1187"/>
      <c r="T60" s="1187"/>
      <c r="U60" s="1187"/>
    </row>
    <row r="61" spans="1:21" s="1192" customFormat="1" ht="28.5" hidden="1">
      <c r="A61" s="1224" t="s">
        <v>1675</v>
      </c>
      <c r="C61" s="1225" t="s">
        <v>1666</v>
      </c>
      <c r="E61" s="1225" t="s">
        <v>1677</v>
      </c>
      <c r="G61" s="1225" t="s">
        <v>1672</v>
      </c>
      <c r="I61" s="1225" t="s">
        <v>1673</v>
      </c>
      <c r="K61" s="1225" t="s">
        <v>1674</v>
      </c>
      <c r="N61" s="1193"/>
      <c r="O61" s="1193"/>
      <c r="P61" s="1193"/>
      <c r="Q61" s="1193"/>
      <c r="R61" s="1193"/>
      <c r="S61" s="1193"/>
      <c r="T61" s="1193"/>
      <c r="U61" s="1193"/>
    </row>
    <row r="62" spans="1:21" s="1178" customFormat="1" ht="30" hidden="1">
      <c r="A62" s="1188" t="s">
        <v>1646</v>
      </c>
      <c r="C62" s="1189">
        <v>540000</v>
      </c>
      <c r="D62" s="1189"/>
      <c r="E62" s="1189">
        <v>24691.358024691359</v>
      </c>
      <c r="F62" s="1189"/>
      <c r="G62" s="1189">
        <v>13333333333.333334</v>
      </c>
      <c r="H62" s="1189"/>
      <c r="I62" s="1189">
        <v>6666666667</v>
      </c>
      <c r="J62" s="1190"/>
      <c r="K62" s="1191">
        <v>-6666666666.333334</v>
      </c>
      <c r="L62" s="1190"/>
      <c r="M62" s="1190"/>
      <c r="N62" s="1179">
        <v>65333333333.533333</v>
      </c>
      <c r="O62" s="1179"/>
      <c r="P62" s="1179"/>
      <c r="Q62" s="1179"/>
      <c r="R62" s="1179"/>
      <c r="S62" s="1179"/>
      <c r="T62" s="1179"/>
      <c r="U62" s="1179"/>
    </row>
    <row r="63" spans="1:21" s="1178" customFormat="1" ht="30" hidden="1">
      <c r="A63" s="1188" t="s">
        <v>1648</v>
      </c>
      <c r="C63" s="1189">
        <v>81000.000008100003</v>
      </c>
      <c r="D63" s="1189"/>
      <c r="E63" s="1189">
        <v>24691.358024691359</v>
      </c>
      <c r="F63" s="1189"/>
      <c r="G63" s="1189">
        <v>2000000000.2</v>
      </c>
      <c r="H63" s="1189"/>
      <c r="I63" s="1189">
        <v>1000000000</v>
      </c>
      <c r="J63" s="1190"/>
      <c r="K63" s="1191">
        <v>-1000000000.2</v>
      </c>
      <c r="L63" s="1190"/>
      <c r="M63" s="1190"/>
      <c r="N63" s="1179">
        <v>3333333333</v>
      </c>
      <c r="O63" s="1179">
        <v>270000</v>
      </c>
      <c r="P63" s="1179">
        <v>12345.679011111111</v>
      </c>
      <c r="Q63" s="1179"/>
      <c r="R63" s="1179"/>
      <c r="S63" s="1179"/>
      <c r="T63" s="1179"/>
      <c r="U63" s="1179"/>
    </row>
    <row r="64" spans="1:21" s="1205" customFormat="1" hidden="1" thickBot="1">
      <c r="A64" s="1226" t="s">
        <v>167</v>
      </c>
      <c r="C64" s="1227">
        <v>621000.00000809995</v>
      </c>
      <c r="D64" s="1193"/>
      <c r="E64" s="1227"/>
      <c r="F64" s="1193"/>
      <c r="G64" s="1227">
        <v>15333333333.533335</v>
      </c>
      <c r="H64" s="1193"/>
      <c r="I64" s="1227">
        <v>7666666667</v>
      </c>
      <c r="J64" s="1192"/>
      <c r="K64" s="1227">
        <v>-7666666666.5333338</v>
      </c>
      <c r="L64" s="1192"/>
      <c r="M64" s="1192"/>
      <c r="N64" s="1187"/>
      <c r="O64" s="1187"/>
      <c r="P64" s="1187"/>
      <c r="Q64" s="1187"/>
      <c r="R64" s="1187"/>
      <c r="S64" s="1187"/>
      <c r="T64" s="1187"/>
      <c r="U64" s="1187"/>
    </row>
    <row r="65" spans="1:21" s="1178" customFormat="1" ht="15.75" hidden="1" thickTop="1">
      <c r="A65" s="1188"/>
      <c r="C65" s="1189"/>
      <c r="D65" s="1189"/>
      <c r="E65" s="1189"/>
      <c r="F65" s="1189"/>
      <c r="G65" s="1189"/>
      <c r="H65" s="1189"/>
      <c r="I65" s="1189"/>
      <c r="J65" s="1190"/>
      <c r="K65" s="1191"/>
      <c r="L65" s="1190"/>
      <c r="M65" s="1190"/>
      <c r="N65" s="1214"/>
      <c r="O65" s="1214"/>
      <c r="P65" s="1214"/>
      <c r="Q65" s="1214"/>
      <c r="R65" s="1214"/>
      <c r="S65" s="1214"/>
      <c r="T65" s="1214"/>
      <c r="U65" s="1214"/>
    </row>
    <row r="66" spans="1:21" s="1205" customFormat="1" hidden="1">
      <c r="A66" s="1207" t="s">
        <v>1676</v>
      </c>
      <c r="D66" s="1206"/>
      <c r="E66" s="1206"/>
      <c r="F66" s="1206"/>
      <c r="G66" s="1206"/>
      <c r="N66" s="1187"/>
      <c r="O66" s="1187"/>
      <c r="P66" s="1187"/>
      <c r="Q66" s="1187"/>
      <c r="R66" s="1187"/>
      <c r="S66" s="1187"/>
      <c r="T66" s="1187"/>
      <c r="U66" s="1187"/>
    </row>
    <row r="67" spans="1:21" ht="78.75" hidden="1" customHeight="1">
      <c r="A67" s="3513" t="s">
        <v>1883</v>
      </c>
      <c r="B67" s="3513"/>
      <c r="C67" s="3513"/>
      <c r="D67" s="3513"/>
      <c r="E67" s="3513"/>
      <c r="F67" s="3513"/>
      <c r="G67" s="3513"/>
      <c r="H67" s="3513"/>
      <c r="I67" s="3513"/>
      <c r="J67" s="3513"/>
      <c r="K67" s="3513"/>
      <c r="L67" s="3513"/>
      <c r="M67" s="3513"/>
    </row>
    <row r="68" spans="1:21" hidden="1">
      <c r="A68" s="1208"/>
    </row>
    <row r="69" spans="1:21" hidden="1">
      <c r="A69" s="1208"/>
    </row>
    <row r="70" spans="1:21" hidden="1">
      <c r="A70" s="1208"/>
    </row>
    <row r="71" spans="1:21" hidden="1"/>
    <row r="445" spans="3:49" ht="22.5" customHeight="1">
      <c r="C445" s="1781" t="s">
        <v>1948</v>
      </c>
      <c r="AE445" s="1782">
        <v>0</v>
      </c>
      <c r="AF445" s="1782"/>
      <c r="AG445" s="1782"/>
      <c r="AH445" s="1782"/>
      <c r="AI445" s="1782"/>
      <c r="AJ445" s="1782"/>
      <c r="AK445" s="1782"/>
      <c r="AL445" s="1782"/>
      <c r="AM445" s="1782"/>
      <c r="AN445" s="1782"/>
      <c r="AO445" s="1782">
        <v>0</v>
      </c>
      <c r="AP445" s="1782"/>
      <c r="AQ445" s="1782"/>
      <c r="AR445" s="1782"/>
      <c r="AS445" s="1782"/>
      <c r="AT445" s="1782"/>
      <c r="AU445" s="1782"/>
      <c r="AV445" s="1782"/>
      <c r="AW445" s="1782"/>
    </row>
    <row r="446" spans="3:49">
      <c r="C446" s="1166" t="s">
        <v>1949</v>
      </c>
    </row>
    <row r="457" spans="3:3">
      <c r="C457" s="1166" t="s">
        <v>1950</v>
      </c>
    </row>
    <row r="464" spans="3:3">
      <c r="C464" s="1166" t="s">
        <v>1364</v>
      </c>
    </row>
    <row r="473" spans="31:90">
      <c r="AE473" s="1166">
        <v>0</v>
      </c>
      <c r="CI473" s="1166">
        <v>433574829750</v>
      </c>
      <c r="CJ473" s="1166">
        <v>391295946732</v>
      </c>
      <c r="CK473" s="1166">
        <v>-433574829750</v>
      </c>
      <c r="CL473" s="1166">
        <v>-391295946732</v>
      </c>
    </row>
    <row r="482" spans="3:49" ht="16.5" customHeight="1">
      <c r="C482" s="3485" t="s">
        <v>1952</v>
      </c>
      <c r="D482" s="3485"/>
      <c r="E482" s="3485"/>
      <c r="F482" s="3485"/>
      <c r="G482" s="3485"/>
      <c r="H482" s="3485"/>
      <c r="I482" s="3485"/>
      <c r="J482" s="3485"/>
      <c r="K482" s="3485"/>
      <c r="L482" s="3485"/>
      <c r="M482" s="3485"/>
      <c r="N482" s="3485"/>
      <c r="O482" s="3485"/>
      <c r="P482" s="3485"/>
      <c r="Q482" s="3485"/>
      <c r="R482" s="3485"/>
      <c r="S482" s="3485"/>
      <c r="T482" s="3485"/>
      <c r="U482" s="3485"/>
      <c r="V482" s="3485"/>
      <c r="W482" s="3485"/>
      <c r="X482" s="3485"/>
      <c r="Y482" s="3485"/>
      <c r="Z482" s="3485"/>
      <c r="AA482" s="3485"/>
      <c r="AB482" s="3485"/>
      <c r="AC482" s="3485"/>
      <c r="AD482" s="3485"/>
      <c r="AE482" s="3485"/>
      <c r="AF482" s="3485"/>
      <c r="AG482" s="3485"/>
      <c r="AH482" s="3485"/>
      <c r="AI482" s="3485"/>
      <c r="AJ482" s="3485"/>
      <c r="AK482" s="3485"/>
      <c r="AL482" s="3485"/>
      <c r="AM482" s="3485"/>
      <c r="AN482" s="3485"/>
      <c r="AO482" s="3485"/>
      <c r="AP482" s="3485"/>
      <c r="AQ482" s="3485"/>
      <c r="AR482" s="3485"/>
      <c r="AS482" s="3485"/>
      <c r="AT482" s="3485"/>
      <c r="AU482" s="3485"/>
      <c r="AV482" s="3485"/>
      <c r="AW482" s="3485"/>
    </row>
    <row r="490" spans="3:49" ht="15" customHeight="1">
      <c r="C490" s="3485" t="s">
        <v>1953</v>
      </c>
      <c r="D490" s="3485"/>
      <c r="E490" s="3485"/>
      <c r="F490" s="3485"/>
      <c r="G490" s="3485"/>
      <c r="H490" s="3485"/>
      <c r="I490" s="3485"/>
      <c r="J490" s="3485"/>
      <c r="K490" s="3485"/>
      <c r="L490" s="3485"/>
      <c r="M490" s="3485"/>
      <c r="N490" s="3485"/>
      <c r="O490" s="3485"/>
      <c r="P490" s="3485"/>
      <c r="Q490" s="3485"/>
      <c r="R490" s="3485"/>
      <c r="S490" s="3485"/>
      <c r="T490" s="3485"/>
      <c r="U490" s="3485"/>
      <c r="V490" s="3485"/>
      <c r="W490" s="3485"/>
      <c r="X490" s="3485"/>
      <c r="Y490" s="3485"/>
      <c r="Z490" s="3485"/>
      <c r="AA490" s="3485"/>
      <c r="AB490" s="3485"/>
      <c r="AC490" s="3485"/>
      <c r="AD490" s="3485"/>
      <c r="AE490" s="3485"/>
      <c r="AF490" s="3485"/>
      <c r="AG490" s="3485"/>
      <c r="AH490" s="3485"/>
      <c r="AI490" s="3485"/>
      <c r="AJ490" s="3485"/>
      <c r="AK490" s="3485"/>
      <c r="AL490" s="3485"/>
      <c r="AM490" s="3485"/>
      <c r="AN490" s="3485"/>
      <c r="AO490" s="3485"/>
      <c r="AP490" s="3485"/>
      <c r="AQ490" s="3485"/>
      <c r="AR490" s="3485"/>
      <c r="AS490" s="3485"/>
      <c r="AT490" s="3485"/>
      <c r="AU490" s="3485"/>
      <c r="AV490" s="3485"/>
      <c r="AW490" s="3485"/>
    </row>
    <row r="497" spans="3:49" ht="51" customHeight="1"/>
    <row r="498" spans="3:49" ht="18" customHeight="1">
      <c r="C498" s="3485" t="s">
        <v>1954</v>
      </c>
      <c r="D498" s="3485"/>
      <c r="E498" s="3485"/>
      <c r="F498" s="3485"/>
      <c r="G498" s="3485"/>
      <c r="H498" s="3485"/>
      <c r="I498" s="3485"/>
      <c r="J498" s="3485"/>
      <c r="K498" s="3485"/>
      <c r="L498" s="3485"/>
      <c r="M498" s="3485"/>
      <c r="N498" s="3485"/>
      <c r="O498" s="3485"/>
      <c r="P498" s="3485"/>
      <c r="Q498" s="3485"/>
      <c r="R498" s="3485"/>
      <c r="S498" s="3485"/>
      <c r="T498" s="3485"/>
      <c r="U498" s="3485"/>
      <c r="V498" s="3485"/>
      <c r="W498" s="3485"/>
      <c r="X498" s="3485"/>
      <c r="Y498" s="3485"/>
      <c r="Z498" s="3485"/>
      <c r="AA498" s="3485"/>
      <c r="AB498" s="3485"/>
      <c r="AC498" s="3485"/>
      <c r="AD498" s="3485"/>
      <c r="AE498" s="3485"/>
      <c r="AF498" s="3485"/>
      <c r="AG498" s="3485"/>
      <c r="AH498" s="3485"/>
      <c r="AI498" s="3485"/>
      <c r="AJ498" s="3485"/>
      <c r="AK498" s="3485"/>
      <c r="AL498" s="3485"/>
      <c r="AM498" s="3485"/>
      <c r="AN498" s="3485"/>
      <c r="AO498" s="3485"/>
      <c r="AP498" s="3485"/>
      <c r="AQ498" s="3485"/>
      <c r="AR498" s="3485"/>
      <c r="AS498" s="3485"/>
      <c r="AT498" s="3485"/>
      <c r="AU498" s="3485"/>
      <c r="AV498" s="3485"/>
      <c r="AW498" s="3485"/>
    </row>
    <row r="507" spans="3:49">
      <c r="C507" s="1791" t="s">
        <v>1955</v>
      </c>
    </row>
    <row r="508" spans="3:49">
      <c r="C508" s="1166" t="s">
        <v>1490</v>
      </c>
    </row>
    <row r="515" spans="3:3">
      <c r="C515" s="1791" t="s">
        <v>1956</v>
      </c>
    </row>
    <row r="525" spans="3:3">
      <c r="C525" s="1791" t="s">
        <v>1957</v>
      </c>
    </row>
    <row r="585" spans="3:49" ht="15.75" thickBot="1">
      <c r="C585" s="3508"/>
      <c r="D585" s="3508"/>
      <c r="E585" s="3508"/>
      <c r="F585" s="3508"/>
      <c r="G585" s="3508"/>
      <c r="H585" s="3508"/>
      <c r="I585" s="3508"/>
      <c r="J585" s="3508"/>
      <c r="K585" s="3508"/>
      <c r="L585" s="3508"/>
      <c r="M585" s="1786"/>
      <c r="N585" s="3511">
        <v>0</v>
      </c>
      <c r="O585" s="3511"/>
      <c r="P585" s="3511"/>
      <c r="Q585" s="3511"/>
      <c r="R585" s="3511"/>
      <c r="S585" s="3511"/>
      <c r="T585" s="3511"/>
      <c r="U585" s="3511"/>
      <c r="V585" s="3511"/>
      <c r="W585" s="3512">
        <v>0</v>
      </c>
      <c r="X585" s="3512"/>
      <c r="Y585" s="3512"/>
      <c r="Z585" s="3512"/>
      <c r="AA585" s="3512"/>
      <c r="AB585" s="3512"/>
      <c r="AC585" s="3512"/>
      <c r="AD585" s="3512"/>
      <c r="AE585" s="1788"/>
      <c r="AF585" s="3510">
        <v>0</v>
      </c>
      <c r="AG585" s="3510"/>
      <c r="AH585" s="3510"/>
      <c r="AI585" s="3510"/>
      <c r="AJ585" s="3510"/>
      <c r="AK585" s="3510"/>
      <c r="AL585" s="3510"/>
      <c r="AM585" s="3510"/>
      <c r="AN585" s="3510"/>
      <c r="AO585" s="3509">
        <v>0</v>
      </c>
      <c r="AP585" s="3509"/>
      <c r="AQ585" s="3509"/>
      <c r="AR585" s="3509"/>
      <c r="AS585" s="3509"/>
      <c r="AT585" s="3509"/>
      <c r="AU585" s="3509"/>
      <c r="AV585" s="3509"/>
      <c r="AW585" s="3509"/>
    </row>
    <row r="586" spans="3:49" ht="15.75" thickTop="1"/>
  </sheetData>
  <mergeCells count="71">
    <mergeCell ref="F56:G56"/>
    <mergeCell ref="H56:J56"/>
    <mergeCell ref="K56:M56"/>
    <mergeCell ref="C54:D54"/>
    <mergeCell ref="F54:G54"/>
    <mergeCell ref="H54:J54"/>
    <mergeCell ref="K54:M54"/>
    <mergeCell ref="C55:D55"/>
    <mergeCell ref="F55:G55"/>
    <mergeCell ref="H55:J55"/>
    <mergeCell ref="K55:M55"/>
    <mergeCell ref="C44:D44"/>
    <mergeCell ref="F44:G44"/>
    <mergeCell ref="H44:J44"/>
    <mergeCell ref="K44:M44"/>
    <mergeCell ref="C45:D45"/>
    <mergeCell ref="F45:G45"/>
    <mergeCell ref="H45:J45"/>
    <mergeCell ref="K45:M45"/>
    <mergeCell ref="C42:D42"/>
    <mergeCell ref="F42:G42"/>
    <mergeCell ref="H42:J42"/>
    <mergeCell ref="K42:M42"/>
    <mergeCell ref="C43:D43"/>
    <mergeCell ref="F43:G43"/>
    <mergeCell ref="H43:J43"/>
    <mergeCell ref="K43:M43"/>
    <mergeCell ref="A5:C5"/>
    <mergeCell ref="N40:U40"/>
    <mergeCell ref="N41:O41"/>
    <mergeCell ref="P41:Q41"/>
    <mergeCell ref="R41:S41"/>
    <mergeCell ref="T41:U41"/>
    <mergeCell ref="C46:D46"/>
    <mergeCell ref="F46:G46"/>
    <mergeCell ref="H46:J46"/>
    <mergeCell ref="K46:M46"/>
    <mergeCell ref="A67:M67"/>
    <mergeCell ref="C47:D47"/>
    <mergeCell ref="F47:G47"/>
    <mergeCell ref="H47:J47"/>
    <mergeCell ref="K47:M47"/>
    <mergeCell ref="C48:D48"/>
    <mergeCell ref="F48:G48"/>
    <mergeCell ref="H48:J48"/>
    <mergeCell ref="K48:M48"/>
    <mergeCell ref="C50:D50"/>
    <mergeCell ref="F50:G50"/>
    <mergeCell ref="H50:J50"/>
    <mergeCell ref="C498:AW498"/>
    <mergeCell ref="C585:L585"/>
    <mergeCell ref="AO585:AW585"/>
    <mergeCell ref="AF585:AN585"/>
    <mergeCell ref="N585:V585"/>
    <mergeCell ref="W585:AD585"/>
    <mergeCell ref="C482:AW482"/>
    <mergeCell ref="C490:AW490"/>
    <mergeCell ref="K50:M50"/>
    <mergeCell ref="C52:D52"/>
    <mergeCell ref="F52:G52"/>
    <mergeCell ref="H52:J52"/>
    <mergeCell ref="K52:M52"/>
    <mergeCell ref="C53:D53"/>
    <mergeCell ref="F53:G53"/>
    <mergeCell ref="H53:J53"/>
    <mergeCell ref="K53:M53"/>
    <mergeCell ref="C51:D51"/>
    <mergeCell ref="F51:G51"/>
    <mergeCell ref="H51:J51"/>
    <mergeCell ref="K51:M51"/>
    <mergeCell ref="C56:D56"/>
  </mergeCells>
  <pageMargins left="0.74803149606299213" right="0.19685039370078741" top="0.47244094488188981" bottom="0.39370078740157483" header="0.23622047244094491" footer="0.23622047244094491"/>
  <pageSetup paperSize="9" scale="95" firstPageNumber="38" orientation="landscape" useFirstPageNumber="1" horizontalDpi="4294967295" verticalDpi="4294967295" r:id="rId1"/>
  <headerFooter>
    <oddFooter>&amp;C&amp;P</oddFooter>
  </headerFooter>
  <rowBreaks count="2" manualBreakCount="2">
    <brk id="31" max="12" man="1"/>
    <brk id="48"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CL587"/>
  <sheetViews>
    <sheetView view="pageBreakPreview" topLeftCell="AF1" zoomScaleSheetLayoutView="100" workbookViewId="0">
      <selection activeCell="CB1" sqref="CB1:CE1048576"/>
    </sheetView>
  </sheetViews>
  <sheetFormatPr defaultRowHeight="15"/>
  <cols>
    <col min="1" max="1" width="2.5703125" customWidth="1"/>
    <col min="2" max="2" width="1.5703125" customWidth="1"/>
    <col min="3" max="17" width="2" customWidth="1"/>
    <col min="18" max="20" width="2" hidden="1" customWidth="1"/>
    <col min="21" max="21" width="1.140625" hidden="1" customWidth="1"/>
    <col min="22" max="30" width="2" customWidth="1"/>
    <col min="31" max="31" width="2" style="1148" customWidth="1"/>
    <col min="32" max="40" width="2" customWidth="1"/>
    <col min="41" max="41" width="2" style="1148" customWidth="1"/>
    <col min="42" max="50" width="2" customWidth="1"/>
    <col min="51" max="51" width="1.85546875" style="1148" customWidth="1"/>
    <col min="52" max="60" width="2" customWidth="1"/>
    <col min="61" max="61" width="1.85546875" style="1148" customWidth="1"/>
    <col min="62" max="69" width="2.28515625" customWidth="1"/>
    <col min="70" max="70" width="2" style="1148" customWidth="1"/>
    <col min="71" max="79" width="2" customWidth="1"/>
    <col min="80" max="80" width="19.5703125" hidden="1" customWidth="1"/>
    <col min="81" max="81" width="18.28515625" hidden="1" customWidth="1"/>
    <col min="82" max="82" width="14.28515625" hidden="1" customWidth="1"/>
    <col min="83" max="83" width="15" hidden="1" customWidth="1"/>
  </cols>
  <sheetData>
    <row r="1" spans="1:83">
      <c r="A1" s="1005" t="s">
        <v>1395</v>
      </c>
      <c r="B1" s="996"/>
      <c r="C1" s="996"/>
      <c r="D1" s="996"/>
      <c r="E1" s="996"/>
      <c r="F1" s="996"/>
      <c r="G1" s="996"/>
      <c r="H1" s="996"/>
      <c r="I1" s="996"/>
      <c r="J1" s="490"/>
      <c r="K1" s="490"/>
      <c r="L1" s="490"/>
      <c r="M1" s="490"/>
      <c r="N1" s="490"/>
      <c r="O1" s="490"/>
      <c r="P1" s="490"/>
      <c r="Q1" s="490"/>
      <c r="R1" s="490"/>
      <c r="S1" s="490"/>
      <c r="T1" s="490"/>
      <c r="U1" s="490"/>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CA1" s="1068" t="s">
        <v>2054</v>
      </c>
    </row>
    <row r="2" spans="1:83">
      <c r="A2" s="37" t="s">
        <v>1701</v>
      </c>
      <c r="B2" s="985"/>
      <c r="C2" s="37"/>
      <c r="D2" s="37"/>
      <c r="E2" s="37"/>
      <c r="F2" s="37"/>
      <c r="G2" s="37"/>
      <c r="H2" s="37"/>
      <c r="I2" s="37"/>
      <c r="J2" s="37"/>
      <c r="K2" s="37"/>
      <c r="L2" s="37"/>
      <c r="M2" s="37"/>
      <c r="N2" s="37"/>
      <c r="O2" s="37"/>
      <c r="P2" s="37"/>
      <c r="Q2" s="37"/>
      <c r="R2" s="37"/>
      <c r="T2" s="986"/>
      <c r="U2" s="986"/>
      <c r="V2" s="986"/>
      <c r="W2" s="986"/>
      <c r="X2" s="986"/>
      <c r="Y2" s="986"/>
      <c r="Z2" s="986"/>
      <c r="AA2" s="986"/>
      <c r="AB2" s="986"/>
      <c r="AC2" s="986"/>
      <c r="AD2" s="986"/>
      <c r="AE2" s="1147"/>
      <c r="AF2" s="986"/>
      <c r="AG2" s="986"/>
      <c r="AH2" s="986"/>
      <c r="AI2" s="986"/>
      <c r="AJ2" s="986"/>
      <c r="AK2" s="986"/>
      <c r="AL2" s="986"/>
      <c r="AM2" s="986"/>
      <c r="AN2" s="986"/>
      <c r="AO2" s="1147"/>
      <c r="AP2" s="986"/>
      <c r="AQ2" s="986"/>
      <c r="AR2" s="986"/>
      <c r="AS2" s="986"/>
      <c r="AT2" s="986"/>
      <c r="AU2" s="986"/>
      <c r="AV2" s="986"/>
      <c r="AW2" s="986"/>
      <c r="AX2" s="986"/>
      <c r="AY2" s="1147"/>
      <c r="AZ2" s="986"/>
      <c r="BA2" s="986"/>
      <c r="BB2" s="986"/>
      <c r="BC2" s="986"/>
      <c r="BD2" s="986"/>
      <c r="BE2" s="986"/>
      <c r="BF2" s="986"/>
      <c r="CA2" s="1067" t="s">
        <v>2031</v>
      </c>
    </row>
    <row r="3" spans="1:83" ht="7.5" customHeight="1">
      <c r="A3" s="40"/>
      <c r="B3" s="40"/>
      <c r="C3" s="39"/>
      <c r="D3" s="39"/>
      <c r="E3" s="39"/>
      <c r="F3" s="39"/>
      <c r="G3" s="39"/>
      <c r="H3" s="39"/>
      <c r="I3" s="39"/>
      <c r="J3" s="39"/>
      <c r="K3" s="39"/>
      <c r="L3" s="39"/>
      <c r="M3" s="39"/>
      <c r="N3" s="39"/>
      <c r="O3" s="39"/>
      <c r="P3" s="39"/>
      <c r="Q3" s="39"/>
      <c r="R3" s="39"/>
      <c r="S3" s="39"/>
      <c r="T3" s="39"/>
      <c r="U3" s="489"/>
      <c r="V3" s="39"/>
      <c r="W3" s="39"/>
      <c r="X3" s="1000"/>
      <c r="Y3" s="39"/>
      <c r="Z3" s="39"/>
      <c r="AA3" s="39"/>
      <c r="AB3" s="1000"/>
      <c r="AC3" s="1000"/>
      <c r="AD3" s="1000"/>
      <c r="AE3" s="1000"/>
      <c r="AF3" s="1000"/>
      <c r="AG3" s="1000"/>
      <c r="AH3" s="1000"/>
      <c r="AI3" s="1000"/>
      <c r="AJ3" s="1000"/>
      <c r="AK3" s="1000"/>
      <c r="AL3" s="1000"/>
      <c r="AM3" s="1000"/>
      <c r="AN3" s="1000"/>
      <c r="AO3" s="1000"/>
      <c r="AP3" s="1000"/>
      <c r="AQ3" s="1000"/>
      <c r="AR3" s="1000"/>
      <c r="AS3" s="1000"/>
      <c r="AT3" s="1000"/>
      <c r="AU3" s="1000"/>
      <c r="AV3" s="1000"/>
      <c r="AW3" s="1000"/>
      <c r="AX3" s="1000"/>
      <c r="AY3" s="1000"/>
      <c r="AZ3" s="1000"/>
      <c r="BA3" s="1000"/>
      <c r="BB3" s="1000"/>
      <c r="BC3" s="1000"/>
      <c r="BD3" s="1000"/>
      <c r="BE3" s="1000"/>
      <c r="BF3" s="1000"/>
      <c r="BG3" s="1001"/>
      <c r="BH3" s="1001"/>
      <c r="BI3" s="1001"/>
      <c r="BJ3" s="1001"/>
      <c r="BK3" s="1001"/>
      <c r="BL3" s="1001"/>
      <c r="BM3" s="1001"/>
      <c r="BN3" s="1001"/>
      <c r="BO3" s="1001"/>
      <c r="BP3" s="1001"/>
      <c r="BQ3" s="1001"/>
      <c r="BR3" s="1001"/>
      <c r="BS3" s="1001"/>
      <c r="BT3" s="1001"/>
      <c r="BU3" s="1001"/>
      <c r="BV3" s="1001"/>
      <c r="BW3" s="1001"/>
      <c r="BX3" s="1001"/>
      <c r="BY3" s="1001"/>
      <c r="BZ3" s="1001"/>
      <c r="CA3" s="1001"/>
    </row>
    <row r="4" spans="1:83" ht="6.75" customHeight="1"/>
    <row r="5" spans="1:83" s="1412" customFormat="1" ht="15" customHeight="1">
      <c r="A5" s="1419" t="s">
        <v>1960</v>
      </c>
    </row>
    <row r="6" spans="1:83">
      <c r="A6" s="1061" t="s">
        <v>2094</v>
      </c>
      <c r="B6" s="473"/>
      <c r="C6" s="990"/>
      <c r="D6" s="991"/>
      <c r="E6" s="991"/>
      <c r="F6" s="991"/>
      <c r="G6" s="991"/>
      <c r="H6" s="991"/>
      <c r="I6" s="991"/>
      <c r="J6" s="991"/>
      <c r="K6" s="991"/>
      <c r="L6" s="991"/>
      <c r="M6" s="991"/>
      <c r="N6" s="991"/>
      <c r="O6" s="991"/>
      <c r="P6" s="991"/>
      <c r="Q6" s="991"/>
      <c r="R6" s="1006"/>
      <c r="S6" s="1006"/>
      <c r="T6" s="1006"/>
      <c r="U6" s="1006"/>
      <c r="V6" s="991"/>
      <c r="W6" s="1006"/>
      <c r="X6" s="1006"/>
      <c r="Y6" s="1006"/>
      <c r="Z6" s="1006"/>
      <c r="AA6" s="1006"/>
      <c r="AB6" s="1006"/>
      <c r="AC6" s="994"/>
      <c r="AD6" s="994"/>
      <c r="AE6" s="1149"/>
      <c r="AF6" s="994"/>
      <c r="AG6" s="994"/>
      <c r="AH6" s="994"/>
      <c r="AI6" s="994"/>
      <c r="AJ6" s="994"/>
      <c r="AK6" s="994"/>
      <c r="AL6" s="994"/>
      <c r="AM6" s="994"/>
      <c r="AN6" s="994"/>
      <c r="AO6" s="1149"/>
      <c r="AP6" s="994"/>
      <c r="AQ6" s="994"/>
      <c r="AR6" s="994"/>
      <c r="AS6" s="994"/>
      <c r="AT6" s="994"/>
      <c r="AU6" s="994"/>
      <c r="AV6" s="994"/>
      <c r="AW6" s="994"/>
      <c r="AX6" s="994"/>
      <c r="AY6" s="1149"/>
      <c r="AZ6" s="994"/>
      <c r="BA6" s="994"/>
      <c r="BB6" s="994"/>
      <c r="BC6" s="994"/>
      <c r="BD6" s="994"/>
      <c r="BE6" s="994"/>
      <c r="BF6" s="994"/>
    </row>
    <row r="7" spans="1:83" ht="14.25" customHeight="1">
      <c r="A7" s="473"/>
      <c r="B7" s="473"/>
      <c r="C7" s="990"/>
      <c r="D7" s="991"/>
      <c r="E7" s="991"/>
      <c r="F7" s="991"/>
      <c r="G7" s="990"/>
      <c r="H7" s="990"/>
      <c r="I7" s="990"/>
      <c r="J7" s="990"/>
      <c r="K7" s="990"/>
      <c r="L7" s="990"/>
      <c r="M7" s="990"/>
      <c r="N7" s="990"/>
      <c r="O7" s="990"/>
      <c r="P7" s="990"/>
      <c r="Q7" s="990"/>
      <c r="R7" s="1006"/>
      <c r="S7" s="1006"/>
      <c r="T7" s="1006"/>
      <c r="U7" s="1006"/>
      <c r="V7" s="1006"/>
      <c r="W7" s="1006"/>
      <c r="X7" s="1006"/>
      <c r="Y7" s="1006"/>
      <c r="Z7" s="1006"/>
      <c r="AA7" s="1006"/>
      <c r="AB7" s="1006"/>
      <c r="AC7" s="1002"/>
      <c r="AD7" s="1002"/>
      <c r="AE7" s="1002"/>
      <c r="AF7" s="1002"/>
      <c r="AG7" s="1002"/>
      <c r="AH7" s="1002"/>
      <c r="AI7" s="1002"/>
      <c r="AJ7" s="1002"/>
      <c r="AK7" s="1002"/>
      <c r="AL7" s="1002"/>
      <c r="AM7" s="1002"/>
      <c r="AN7" s="1002"/>
      <c r="AO7" s="1002"/>
      <c r="AP7" s="1002"/>
      <c r="AQ7" s="1002"/>
      <c r="AR7" s="1002"/>
      <c r="AS7" s="1002"/>
      <c r="AT7" s="1002"/>
      <c r="AU7" s="1002"/>
      <c r="AV7" s="1002"/>
      <c r="AW7" s="1002"/>
      <c r="AX7" s="1002"/>
      <c r="AY7" s="1002"/>
      <c r="AZ7" s="1002"/>
      <c r="BA7" s="1002"/>
      <c r="BB7" s="1002"/>
      <c r="BC7" s="1002"/>
      <c r="BD7" s="1002"/>
      <c r="BE7" s="1002"/>
      <c r="BF7" s="1002"/>
      <c r="CA7" s="492" t="s">
        <v>1520</v>
      </c>
    </row>
    <row r="8" spans="1:83" ht="16.5" customHeight="1">
      <c r="A8" s="993"/>
      <c r="B8" s="993"/>
      <c r="C8" s="990"/>
      <c r="D8" s="990"/>
      <c r="E8" s="990"/>
      <c r="F8" s="990"/>
      <c r="G8" s="990"/>
      <c r="H8" s="990"/>
      <c r="I8" s="990"/>
      <c r="J8" s="990"/>
      <c r="K8" s="990"/>
      <c r="L8" s="990"/>
      <c r="M8" s="990"/>
      <c r="N8" s="990"/>
      <c r="O8" s="990"/>
      <c r="P8" s="990"/>
      <c r="Q8" s="990"/>
      <c r="R8" s="990"/>
      <c r="S8" s="990"/>
      <c r="T8" s="990"/>
      <c r="U8" s="990"/>
      <c r="V8" s="3566" t="s">
        <v>512</v>
      </c>
      <c r="W8" s="3566"/>
      <c r="X8" s="3566"/>
      <c r="Y8" s="3566"/>
      <c r="Z8" s="3566"/>
      <c r="AA8" s="3566"/>
      <c r="AB8" s="3566"/>
      <c r="AC8" s="3566"/>
      <c r="AD8" s="3566"/>
      <c r="AE8" s="3567"/>
      <c r="AF8" s="3566"/>
      <c r="AG8" s="3566"/>
      <c r="AH8" s="3566"/>
      <c r="AI8" s="3566"/>
      <c r="AJ8" s="3566"/>
      <c r="AK8" s="3566"/>
      <c r="AL8" s="3566"/>
      <c r="AM8" s="3566"/>
      <c r="AN8" s="3566"/>
      <c r="AO8" s="1202"/>
      <c r="AP8" s="3566" t="s">
        <v>2062</v>
      </c>
      <c r="AQ8" s="3566"/>
      <c r="AR8" s="3566"/>
      <c r="AS8" s="3566"/>
      <c r="AT8" s="3566"/>
      <c r="AU8" s="3566"/>
      <c r="AV8" s="3566"/>
      <c r="AW8" s="3566"/>
      <c r="AX8" s="3566"/>
      <c r="AY8" s="3567"/>
      <c r="AZ8" s="3566"/>
      <c r="BA8" s="3566"/>
      <c r="BB8" s="3566"/>
      <c r="BC8" s="3566"/>
      <c r="BD8" s="3566"/>
      <c r="BE8" s="3566"/>
      <c r="BF8" s="3566"/>
      <c r="BG8" s="3566"/>
      <c r="BH8" s="3566"/>
      <c r="BI8" s="1202"/>
      <c r="BJ8" s="3568" t="s">
        <v>513</v>
      </c>
      <c r="BK8" s="3568"/>
      <c r="BL8" s="3568"/>
      <c r="BM8" s="3568"/>
      <c r="BN8" s="3568"/>
      <c r="BO8" s="3568"/>
      <c r="BP8" s="3568"/>
      <c r="BQ8" s="3568"/>
      <c r="BR8" s="3569"/>
      <c r="BS8" s="3568"/>
      <c r="BT8" s="3568"/>
      <c r="BU8" s="3568"/>
      <c r="BV8" s="3568"/>
      <c r="BW8" s="3568"/>
      <c r="BX8" s="3568"/>
      <c r="BY8" s="3568"/>
      <c r="BZ8" s="3568"/>
      <c r="CA8" s="3568"/>
    </row>
    <row r="9" spans="1:83" ht="29.25" customHeight="1">
      <c r="A9" s="962"/>
      <c r="B9" s="962"/>
      <c r="C9" s="962"/>
      <c r="D9" s="962"/>
      <c r="E9" s="962"/>
      <c r="F9" s="962"/>
      <c r="G9" s="991"/>
      <c r="H9" s="991"/>
      <c r="I9" s="991"/>
      <c r="J9" s="962"/>
      <c r="K9" s="991"/>
      <c r="L9" s="991"/>
      <c r="M9" s="991"/>
      <c r="N9" s="962"/>
      <c r="O9" s="991"/>
      <c r="P9" s="991"/>
      <c r="Q9" s="991"/>
      <c r="R9" s="1003"/>
      <c r="S9" s="1008"/>
      <c r="T9" s="1008"/>
      <c r="U9" s="1008"/>
      <c r="V9" s="3574" t="s">
        <v>990</v>
      </c>
      <c r="W9" s="3574"/>
      <c r="X9" s="3574"/>
      <c r="Y9" s="3574"/>
      <c r="Z9" s="3574"/>
      <c r="AA9" s="3574"/>
      <c r="AB9" s="3574"/>
      <c r="AC9" s="3574"/>
      <c r="AD9" s="3574"/>
      <c r="AE9" s="1203"/>
      <c r="AF9" s="3574" t="s">
        <v>1591</v>
      </c>
      <c r="AG9" s="3574"/>
      <c r="AH9" s="3574"/>
      <c r="AI9" s="3574"/>
      <c r="AJ9" s="3574"/>
      <c r="AK9" s="3574"/>
      <c r="AL9" s="3574"/>
      <c r="AM9" s="3574"/>
      <c r="AN9" s="3574"/>
      <c r="AO9" s="1426"/>
      <c r="AP9" s="3573" t="s">
        <v>1518</v>
      </c>
      <c r="AQ9" s="3573"/>
      <c r="AR9" s="3573"/>
      <c r="AS9" s="3573"/>
      <c r="AT9" s="3573"/>
      <c r="AU9" s="3573"/>
      <c r="AV9" s="3573"/>
      <c r="AW9" s="3573"/>
      <c r="AX9" s="3573"/>
      <c r="AY9" s="1203"/>
      <c r="AZ9" s="3573" t="s">
        <v>1519</v>
      </c>
      <c r="BA9" s="3573"/>
      <c r="BB9" s="3573"/>
      <c r="BC9" s="3573"/>
      <c r="BD9" s="3573"/>
      <c r="BE9" s="3573"/>
      <c r="BF9" s="3573"/>
      <c r="BG9" s="3573"/>
      <c r="BH9" s="3573"/>
      <c r="BI9" s="1426"/>
      <c r="BJ9" s="3573" t="s">
        <v>990</v>
      </c>
      <c r="BK9" s="3573"/>
      <c r="BL9" s="3573"/>
      <c r="BM9" s="3573"/>
      <c r="BN9" s="3573"/>
      <c r="BO9" s="3573"/>
      <c r="BP9" s="3573"/>
      <c r="BQ9" s="3573"/>
      <c r="BR9" s="1203"/>
      <c r="BS9" s="3572" t="s">
        <v>1591</v>
      </c>
      <c r="BT9" s="3572"/>
      <c r="BU9" s="3572"/>
      <c r="BV9" s="3572"/>
      <c r="BW9" s="3572"/>
      <c r="BX9" s="3572"/>
      <c r="BY9" s="3572"/>
      <c r="BZ9" s="3572"/>
      <c r="CA9" s="3572"/>
    </row>
    <row r="10" spans="1:83" ht="18" customHeight="1">
      <c r="A10" s="473"/>
      <c r="B10" s="1242" t="s">
        <v>969</v>
      </c>
      <c r="C10" s="500"/>
      <c r="D10" s="1896"/>
      <c r="E10" s="1896"/>
      <c r="F10" s="1896"/>
      <c r="G10" s="1896"/>
      <c r="H10" s="1896"/>
      <c r="I10" s="1896"/>
      <c r="J10" s="1896"/>
      <c r="K10" s="1896"/>
      <c r="L10" s="1896"/>
      <c r="M10" s="1896"/>
      <c r="N10" s="1896"/>
      <c r="O10" s="1896"/>
      <c r="P10" s="1896"/>
      <c r="Q10" s="1896"/>
      <c r="R10" s="1896"/>
      <c r="S10" s="1896"/>
      <c r="T10" s="1896"/>
      <c r="U10" s="1896"/>
      <c r="V10" s="3564">
        <v>433574829750</v>
      </c>
      <c r="W10" s="3564"/>
      <c r="X10" s="3564"/>
      <c r="Y10" s="3564"/>
      <c r="Z10" s="3564"/>
      <c r="AA10" s="3564"/>
      <c r="AB10" s="3564"/>
      <c r="AC10" s="3564"/>
      <c r="AD10" s="3564"/>
      <c r="AE10" s="1881"/>
      <c r="AF10" s="3564">
        <v>433574829750</v>
      </c>
      <c r="AG10" s="3564"/>
      <c r="AH10" s="3564"/>
      <c r="AI10" s="3564"/>
      <c r="AJ10" s="3564"/>
      <c r="AK10" s="3564"/>
      <c r="AL10" s="3564"/>
      <c r="AM10" s="3564"/>
      <c r="AN10" s="3564"/>
      <c r="AO10" s="1881"/>
      <c r="AP10" s="3564">
        <v>323582724473</v>
      </c>
      <c r="AQ10" s="3564"/>
      <c r="AR10" s="3564"/>
      <c r="AS10" s="3564"/>
      <c r="AT10" s="3564"/>
      <c r="AU10" s="3564"/>
      <c r="AV10" s="3564"/>
      <c r="AW10" s="3564"/>
      <c r="AX10" s="3564"/>
      <c r="AY10" s="1882"/>
      <c r="AZ10" s="3564">
        <v>281303841455</v>
      </c>
      <c r="BA10" s="3564"/>
      <c r="BB10" s="3564"/>
      <c r="BC10" s="3564"/>
      <c r="BD10" s="3564"/>
      <c r="BE10" s="3564"/>
      <c r="BF10" s="3564"/>
      <c r="BG10" s="3564"/>
      <c r="BH10" s="3564"/>
      <c r="BI10" s="1882"/>
      <c r="BJ10" s="3575">
        <v>391295946732</v>
      </c>
      <c r="BK10" s="3576"/>
      <c r="BL10" s="3576"/>
      <c r="BM10" s="3576"/>
      <c r="BN10" s="3576"/>
      <c r="BO10" s="3576"/>
      <c r="BP10" s="3576"/>
      <c r="BQ10" s="3576"/>
      <c r="BR10" s="1922"/>
      <c r="BS10" s="3562">
        <v>391295946732</v>
      </c>
      <c r="BT10" s="3562"/>
      <c r="BU10" s="3562"/>
      <c r="BV10" s="3562"/>
      <c r="BW10" s="3562"/>
      <c r="BX10" s="3562"/>
      <c r="BY10" s="3562"/>
      <c r="BZ10" s="3562"/>
      <c r="CA10" s="3562"/>
      <c r="CB10" s="118">
        <v>433574829750</v>
      </c>
      <c r="CC10" s="118">
        <v>391295946732</v>
      </c>
      <c r="CD10" s="126">
        <v>0</v>
      </c>
      <c r="CE10" s="126">
        <v>0</v>
      </c>
    </row>
    <row r="11" spans="1:83" ht="18.75" customHeight="1">
      <c r="A11" s="473"/>
      <c r="B11" s="499" t="s">
        <v>1521</v>
      </c>
      <c r="C11" s="1009"/>
      <c r="D11" s="1879"/>
      <c r="E11" s="1879"/>
      <c r="F11" s="1879"/>
      <c r="G11" s="1879"/>
      <c r="H11" s="1879"/>
      <c r="I11" s="1879"/>
      <c r="J11" s="1879"/>
      <c r="K11" s="1879"/>
      <c r="L11" s="1879"/>
      <c r="M11" s="1879"/>
      <c r="N11" s="1879"/>
      <c r="O11" s="1879"/>
      <c r="P11" s="1879"/>
      <c r="Q11" s="1879"/>
      <c r="R11" s="1879"/>
      <c r="S11" s="1879"/>
      <c r="T11" s="1879"/>
      <c r="U11" s="1879"/>
      <c r="V11" s="2533">
        <v>353659659185</v>
      </c>
      <c r="W11" s="2533"/>
      <c r="X11" s="2533"/>
      <c r="Y11" s="2533"/>
      <c r="Z11" s="2533"/>
      <c r="AA11" s="2533"/>
      <c r="AB11" s="2533"/>
      <c r="AC11" s="2533"/>
      <c r="AD11" s="2533"/>
      <c r="AE11" s="1890"/>
      <c r="AF11" s="2534">
        <v>353659659185</v>
      </c>
      <c r="AG11" s="2534"/>
      <c r="AH11" s="2534"/>
      <c r="AI11" s="2534"/>
      <c r="AJ11" s="2534"/>
      <c r="AK11" s="2534"/>
      <c r="AL11" s="2534"/>
      <c r="AM11" s="2534"/>
      <c r="AN11" s="2534"/>
      <c r="AO11" s="1877"/>
      <c r="AP11" s="2534">
        <v>243895336413</v>
      </c>
      <c r="AQ11" s="2534"/>
      <c r="AR11" s="2534"/>
      <c r="AS11" s="2534"/>
      <c r="AT11" s="2534"/>
      <c r="AU11" s="2534"/>
      <c r="AV11" s="2534"/>
      <c r="AW11" s="2534"/>
      <c r="AX11" s="2534"/>
      <c r="AY11" s="1877"/>
      <c r="AZ11" s="2534">
        <v>243043851591</v>
      </c>
      <c r="BA11" s="2534"/>
      <c r="BB11" s="2534"/>
      <c r="BC11" s="2534"/>
      <c r="BD11" s="2534"/>
      <c r="BE11" s="2534"/>
      <c r="BF11" s="2534"/>
      <c r="BG11" s="2534"/>
      <c r="BH11" s="2534"/>
      <c r="BI11" s="1877"/>
      <c r="BJ11" s="3543">
        <v>352808174363</v>
      </c>
      <c r="BK11" s="3543"/>
      <c r="BL11" s="3543"/>
      <c r="BM11" s="3543"/>
      <c r="BN11" s="3543"/>
      <c r="BO11" s="3543"/>
      <c r="BP11" s="3543"/>
      <c r="BQ11" s="3543"/>
      <c r="BR11" s="1923"/>
      <c r="BS11" s="3563">
        <v>352808174363</v>
      </c>
      <c r="BT11" s="3559"/>
      <c r="BU11" s="3559"/>
      <c r="BV11" s="3559"/>
      <c r="BW11" s="3559"/>
      <c r="BX11" s="3559"/>
      <c r="BY11" s="3559"/>
      <c r="BZ11" s="3559"/>
      <c r="CA11" s="3559"/>
      <c r="CB11" s="1431">
        <v>0</v>
      </c>
      <c r="CC11" s="1431">
        <v>0</v>
      </c>
    </row>
    <row r="12" spans="1:83" ht="29.25" customHeight="1">
      <c r="A12" s="473"/>
      <c r="B12" s="1242"/>
      <c r="C12" s="3536" t="s">
        <v>2075</v>
      </c>
      <c r="D12" s="3536"/>
      <c r="E12" s="3536"/>
      <c r="F12" s="3536"/>
      <c r="G12" s="3536"/>
      <c r="H12" s="3536"/>
      <c r="I12" s="3536"/>
      <c r="J12" s="3536"/>
      <c r="K12" s="3536"/>
      <c r="L12" s="3536"/>
      <c r="M12" s="3536"/>
      <c r="N12" s="3536"/>
      <c r="O12" s="3536"/>
      <c r="P12" s="3536"/>
      <c r="Q12" s="3536"/>
      <c r="R12" s="3536"/>
      <c r="S12" s="3536"/>
      <c r="T12" s="3536"/>
      <c r="U12" s="3536"/>
      <c r="V12" s="2857">
        <v>319019350850</v>
      </c>
      <c r="W12" s="2858"/>
      <c r="X12" s="2858"/>
      <c r="Y12" s="2858"/>
      <c r="Z12" s="2858"/>
      <c r="AA12" s="2858"/>
      <c r="AB12" s="2858"/>
      <c r="AC12" s="2858"/>
      <c r="AD12" s="2858"/>
      <c r="AE12" s="1924"/>
      <c r="AF12" s="2857">
        <v>319019350850</v>
      </c>
      <c r="AG12" s="2858"/>
      <c r="AH12" s="2858"/>
      <c r="AI12" s="2858"/>
      <c r="AJ12" s="2858"/>
      <c r="AK12" s="2858"/>
      <c r="AL12" s="2858"/>
      <c r="AM12" s="2858"/>
      <c r="AN12" s="2858"/>
      <c r="AO12" s="1924"/>
      <c r="AP12" s="2677">
        <v>218035911578</v>
      </c>
      <c r="AQ12" s="2677"/>
      <c r="AR12" s="2677"/>
      <c r="AS12" s="2677"/>
      <c r="AT12" s="2677"/>
      <c r="AU12" s="2677"/>
      <c r="AV12" s="2677"/>
      <c r="AW12" s="2677"/>
      <c r="AX12" s="2677"/>
      <c r="AY12" s="1925"/>
      <c r="AZ12" s="2677">
        <v>215216071672</v>
      </c>
      <c r="BA12" s="2677"/>
      <c r="BB12" s="2677"/>
      <c r="BC12" s="2677"/>
      <c r="BD12" s="2677"/>
      <c r="BE12" s="2677"/>
      <c r="BF12" s="2677"/>
      <c r="BG12" s="2677"/>
      <c r="BH12" s="2677"/>
      <c r="BI12" s="1925"/>
      <c r="BJ12" s="3565">
        <v>316199510944</v>
      </c>
      <c r="BK12" s="3557"/>
      <c r="BL12" s="3557"/>
      <c r="BM12" s="3557"/>
      <c r="BN12" s="3557"/>
      <c r="BO12" s="3557"/>
      <c r="BP12" s="3557"/>
      <c r="BQ12" s="3557"/>
      <c r="BR12" s="1926"/>
      <c r="BS12" s="3571">
        <v>316199510944</v>
      </c>
      <c r="BT12" s="3557"/>
      <c r="BU12" s="3557"/>
      <c r="BV12" s="3557"/>
      <c r="BW12" s="3557"/>
      <c r="BX12" s="3557"/>
      <c r="BY12" s="3557"/>
      <c r="BZ12" s="3557"/>
      <c r="CA12" s="3557"/>
      <c r="CB12" s="516" t="s">
        <v>1504</v>
      </c>
      <c r="CC12" s="1090"/>
    </row>
    <row r="13" spans="1:83" ht="29.25" customHeight="1">
      <c r="A13" s="1004"/>
      <c r="B13" s="1919"/>
      <c r="C13" s="3536" t="s">
        <v>2076</v>
      </c>
      <c r="D13" s="3536"/>
      <c r="E13" s="3536"/>
      <c r="F13" s="3536"/>
      <c r="G13" s="3536"/>
      <c r="H13" s="3536"/>
      <c r="I13" s="3536"/>
      <c r="J13" s="3536"/>
      <c r="K13" s="3536"/>
      <c r="L13" s="3536"/>
      <c r="M13" s="3536"/>
      <c r="N13" s="3536"/>
      <c r="O13" s="3536"/>
      <c r="P13" s="3536"/>
      <c r="Q13" s="3536"/>
      <c r="R13" s="3536"/>
      <c r="S13" s="3536"/>
      <c r="T13" s="3536"/>
      <c r="U13" s="3536"/>
      <c r="V13" s="2857">
        <v>34640308335</v>
      </c>
      <c r="W13" s="2858"/>
      <c r="X13" s="2858"/>
      <c r="Y13" s="2858"/>
      <c r="Z13" s="2858"/>
      <c r="AA13" s="2858"/>
      <c r="AB13" s="2858"/>
      <c r="AC13" s="2858"/>
      <c r="AD13" s="2858"/>
      <c r="AE13" s="1924"/>
      <c r="AF13" s="2857">
        <v>34640308335</v>
      </c>
      <c r="AG13" s="2858"/>
      <c r="AH13" s="2858"/>
      <c r="AI13" s="2858"/>
      <c r="AJ13" s="2858"/>
      <c r="AK13" s="2858"/>
      <c r="AL13" s="2858"/>
      <c r="AM13" s="2858"/>
      <c r="AN13" s="2858"/>
      <c r="AO13" s="1927"/>
      <c r="AP13" s="3570">
        <v>25859424835</v>
      </c>
      <c r="AQ13" s="3570"/>
      <c r="AR13" s="3570"/>
      <c r="AS13" s="3570"/>
      <c r="AT13" s="3570"/>
      <c r="AU13" s="3570"/>
      <c r="AV13" s="3570"/>
      <c r="AW13" s="3570"/>
      <c r="AX13" s="3570"/>
      <c r="AY13" s="1928"/>
      <c r="AZ13" s="3570">
        <v>27827779919</v>
      </c>
      <c r="BA13" s="3570"/>
      <c r="BB13" s="3570"/>
      <c r="BC13" s="3570"/>
      <c r="BD13" s="3570"/>
      <c r="BE13" s="3570"/>
      <c r="BF13" s="3570"/>
      <c r="BG13" s="3570"/>
      <c r="BH13" s="3570"/>
      <c r="BI13" s="1928"/>
      <c r="BJ13" s="3565">
        <v>36608663419</v>
      </c>
      <c r="BK13" s="3557"/>
      <c r="BL13" s="3557"/>
      <c r="BM13" s="3557"/>
      <c r="BN13" s="3557"/>
      <c r="BO13" s="3557"/>
      <c r="BP13" s="3557"/>
      <c r="BQ13" s="3557"/>
      <c r="BR13" s="1926"/>
      <c r="BS13" s="3571">
        <v>36608663419</v>
      </c>
      <c r="BT13" s="3557"/>
      <c r="BU13" s="3557"/>
      <c r="BV13" s="3557"/>
      <c r="BW13" s="3557"/>
      <c r="BX13" s="3557"/>
      <c r="BY13" s="3557"/>
      <c r="BZ13" s="3557"/>
      <c r="CA13" s="3557"/>
      <c r="CB13" s="1874" t="s">
        <v>1504</v>
      </c>
      <c r="CC13" s="126"/>
    </row>
    <row r="14" spans="1:83" s="1088" customFormat="1" ht="30.75" hidden="1" customHeight="1">
      <c r="A14" s="1004"/>
      <c r="B14" s="1919"/>
      <c r="C14" s="3536" t="s">
        <v>1522</v>
      </c>
      <c r="D14" s="3536"/>
      <c r="E14" s="3536"/>
      <c r="F14" s="3536"/>
      <c r="G14" s="3536"/>
      <c r="H14" s="3536"/>
      <c r="I14" s="3536"/>
      <c r="J14" s="3536"/>
      <c r="K14" s="3536"/>
      <c r="L14" s="3536"/>
      <c r="M14" s="3536"/>
      <c r="N14" s="3536"/>
      <c r="O14" s="3536"/>
      <c r="P14" s="3536"/>
      <c r="Q14" s="3536"/>
      <c r="R14" s="3536"/>
      <c r="S14" s="3536"/>
      <c r="T14" s="3536"/>
      <c r="U14" s="3536"/>
      <c r="V14" s="2857">
        <v>0</v>
      </c>
      <c r="W14" s="2858"/>
      <c r="X14" s="2858"/>
      <c r="Y14" s="2858"/>
      <c r="Z14" s="2858"/>
      <c r="AA14" s="2858"/>
      <c r="AB14" s="2858"/>
      <c r="AC14" s="2858"/>
      <c r="AD14" s="2858"/>
      <c r="AE14" s="1924"/>
      <c r="AF14" s="2857">
        <v>0</v>
      </c>
      <c r="AG14" s="2858"/>
      <c r="AH14" s="2858"/>
      <c r="AI14" s="2858"/>
      <c r="AJ14" s="2858"/>
      <c r="AK14" s="2858"/>
      <c r="AL14" s="2858"/>
      <c r="AM14" s="2858"/>
      <c r="AN14" s="2858"/>
      <c r="AO14" s="1927"/>
      <c r="AP14" s="3537"/>
      <c r="AQ14" s="3537"/>
      <c r="AR14" s="3537"/>
      <c r="AS14" s="3537"/>
      <c r="AT14" s="3537"/>
      <c r="AU14" s="3537"/>
      <c r="AV14" s="3537"/>
      <c r="AW14" s="3537"/>
      <c r="AX14" s="3537"/>
      <c r="AY14" s="1929"/>
      <c r="AZ14" s="3537"/>
      <c r="BA14" s="3537"/>
      <c r="BB14" s="3537"/>
      <c r="BC14" s="3537"/>
      <c r="BD14" s="3537"/>
      <c r="BE14" s="3537"/>
      <c r="BF14" s="3537"/>
      <c r="BG14" s="3537"/>
      <c r="BH14" s="3537"/>
      <c r="BI14" s="1929"/>
      <c r="BJ14" s="3565"/>
      <c r="BK14" s="3557"/>
      <c r="BL14" s="3557"/>
      <c r="BM14" s="3557"/>
      <c r="BN14" s="3557"/>
      <c r="BO14" s="3557"/>
      <c r="BP14" s="3557"/>
      <c r="BQ14" s="3557"/>
      <c r="BR14" s="1926"/>
      <c r="BS14" s="3571">
        <v>0</v>
      </c>
      <c r="BT14" s="3557"/>
      <c r="BU14" s="3557"/>
      <c r="BV14" s="3557"/>
      <c r="BW14" s="3557"/>
      <c r="BX14" s="3557"/>
      <c r="BY14" s="3557"/>
      <c r="BZ14" s="3557"/>
      <c r="CA14" s="3557"/>
      <c r="CB14" s="1874" t="s">
        <v>1504</v>
      </c>
      <c r="CC14" s="1089"/>
    </row>
    <row r="15" spans="1:83" s="1392" customFormat="1" ht="28.5" hidden="1" customHeight="1">
      <c r="A15" s="1004"/>
      <c r="B15" s="1919"/>
      <c r="C15" s="3536" t="s">
        <v>1961</v>
      </c>
      <c r="D15" s="3536"/>
      <c r="E15" s="3536"/>
      <c r="F15" s="3536"/>
      <c r="G15" s="3536"/>
      <c r="H15" s="3536"/>
      <c r="I15" s="3536"/>
      <c r="J15" s="3536"/>
      <c r="K15" s="3536"/>
      <c r="L15" s="3536"/>
      <c r="M15" s="3536"/>
      <c r="N15" s="3536"/>
      <c r="O15" s="3536"/>
      <c r="P15" s="3536"/>
      <c r="Q15" s="3536"/>
      <c r="R15" s="3536"/>
      <c r="S15" s="3536"/>
      <c r="T15" s="3536"/>
      <c r="U15" s="3536"/>
      <c r="V15" s="2857">
        <v>0</v>
      </c>
      <c r="W15" s="2858"/>
      <c r="X15" s="2858"/>
      <c r="Y15" s="2858"/>
      <c r="Z15" s="2858"/>
      <c r="AA15" s="2858"/>
      <c r="AB15" s="2858"/>
      <c r="AC15" s="2858"/>
      <c r="AD15" s="2858"/>
      <c r="AE15" s="1924"/>
      <c r="AF15" s="2857">
        <v>0</v>
      </c>
      <c r="AG15" s="2858"/>
      <c r="AH15" s="2858"/>
      <c r="AI15" s="2858"/>
      <c r="AJ15" s="2858"/>
      <c r="AK15" s="2858"/>
      <c r="AL15" s="2858"/>
      <c r="AM15" s="2858"/>
      <c r="AN15" s="2858"/>
      <c r="AO15" s="1927"/>
      <c r="AP15" s="3537"/>
      <c r="AQ15" s="3537"/>
      <c r="AR15" s="3537"/>
      <c r="AS15" s="3537"/>
      <c r="AT15" s="3537"/>
      <c r="AU15" s="3537"/>
      <c r="AV15" s="3537"/>
      <c r="AW15" s="3537"/>
      <c r="AX15" s="3537"/>
      <c r="AY15" s="1929"/>
      <c r="AZ15" s="3537"/>
      <c r="BA15" s="3537"/>
      <c r="BB15" s="3537"/>
      <c r="BC15" s="3537"/>
      <c r="BD15" s="3537"/>
      <c r="BE15" s="3537"/>
      <c r="BF15" s="3537"/>
      <c r="BG15" s="3537"/>
      <c r="BH15" s="3537"/>
      <c r="BI15" s="1929"/>
      <c r="BJ15" s="3565"/>
      <c r="BK15" s="3557"/>
      <c r="BL15" s="3557"/>
      <c r="BM15" s="3557"/>
      <c r="BN15" s="3557"/>
      <c r="BO15" s="3557"/>
      <c r="BP15" s="3557"/>
      <c r="BQ15" s="3557"/>
      <c r="BR15" s="1926"/>
      <c r="BS15" s="3571">
        <v>0</v>
      </c>
      <c r="BT15" s="3557"/>
      <c r="BU15" s="3557"/>
      <c r="BV15" s="3557"/>
      <c r="BW15" s="3557"/>
      <c r="BX15" s="3557"/>
      <c r="BY15" s="3557"/>
      <c r="BZ15" s="3557"/>
      <c r="CA15" s="3557"/>
      <c r="CB15" s="1874" t="s">
        <v>1504</v>
      </c>
      <c r="CC15" s="1394"/>
    </row>
    <row r="16" spans="1:83" s="1430" customFormat="1" ht="30.75" hidden="1" customHeight="1">
      <c r="A16" s="1004"/>
      <c r="B16" s="1919"/>
      <c r="C16" s="3536" t="s">
        <v>1605</v>
      </c>
      <c r="D16" s="3536"/>
      <c r="E16" s="3536"/>
      <c r="F16" s="3536"/>
      <c r="G16" s="3536"/>
      <c r="H16" s="3536"/>
      <c r="I16" s="3536"/>
      <c r="J16" s="3536"/>
      <c r="K16" s="3536"/>
      <c r="L16" s="3536"/>
      <c r="M16" s="3536"/>
      <c r="N16" s="3536"/>
      <c r="O16" s="3536"/>
      <c r="P16" s="3536"/>
      <c r="Q16" s="3536"/>
      <c r="R16" s="3536"/>
      <c r="S16" s="3536"/>
      <c r="T16" s="3536"/>
      <c r="U16" s="3536"/>
      <c r="V16" s="2857">
        <v>0</v>
      </c>
      <c r="W16" s="2857"/>
      <c r="X16" s="2857"/>
      <c r="Y16" s="2857"/>
      <c r="Z16" s="2857"/>
      <c r="AA16" s="2857"/>
      <c r="AB16" s="2857"/>
      <c r="AC16" s="2857"/>
      <c r="AD16" s="2857"/>
      <c r="AE16" s="1924"/>
      <c r="AF16" s="2857">
        <v>0</v>
      </c>
      <c r="AG16" s="2857"/>
      <c r="AH16" s="2857"/>
      <c r="AI16" s="2857"/>
      <c r="AJ16" s="2857"/>
      <c r="AK16" s="2857"/>
      <c r="AL16" s="2857"/>
      <c r="AM16" s="2857"/>
      <c r="AN16" s="2857"/>
      <c r="AO16" s="1927"/>
      <c r="AP16" s="3537"/>
      <c r="AQ16" s="3537"/>
      <c r="AR16" s="3537"/>
      <c r="AS16" s="3537"/>
      <c r="AT16" s="3537"/>
      <c r="AU16" s="3537"/>
      <c r="AV16" s="3537"/>
      <c r="AW16" s="3537"/>
      <c r="AX16" s="3537"/>
      <c r="AY16" s="1929"/>
      <c r="AZ16" s="3537"/>
      <c r="BA16" s="3537"/>
      <c r="BB16" s="3537"/>
      <c r="BC16" s="3537"/>
      <c r="BD16" s="3537"/>
      <c r="BE16" s="3537"/>
      <c r="BF16" s="3537"/>
      <c r="BG16" s="3537"/>
      <c r="BH16" s="3537"/>
      <c r="BI16" s="1929"/>
      <c r="BJ16" s="3565"/>
      <c r="BK16" s="3565"/>
      <c r="BL16" s="3565"/>
      <c r="BM16" s="3565"/>
      <c r="BN16" s="3565"/>
      <c r="BO16" s="3565"/>
      <c r="BP16" s="3565"/>
      <c r="BQ16" s="3565"/>
      <c r="BR16" s="1926"/>
      <c r="BS16" s="3571">
        <v>0</v>
      </c>
      <c r="BT16" s="3571"/>
      <c r="BU16" s="3571"/>
      <c r="BV16" s="3571"/>
      <c r="BW16" s="3571"/>
      <c r="BX16" s="3571"/>
      <c r="BY16" s="3571"/>
      <c r="BZ16" s="3571"/>
      <c r="CA16" s="3571"/>
      <c r="CB16" s="1874" t="s">
        <v>1504</v>
      </c>
      <c r="CC16" s="1431"/>
    </row>
    <row r="17" spans="1:83" s="1871" customFormat="1" ht="30" hidden="1" customHeight="1">
      <c r="A17" s="1004"/>
      <c r="B17" s="1919"/>
      <c r="C17" s="3536" t="s">
        <v>1988</v>
      </c>
      <c r="D17" s="3536"/>
      <c r="E17" s="3536"/>
      <c r="F17" s="3536"/>
      <c r="G17" s="3536"/>
      <c r="H17" s="3536"/>
      <c r="I17" s="3536"/>
      <c r="J17" s="3536"/>
      <c r="K17" s="3536"/>
      <c r="L17" s="3536"/>
      <c r="M17" s="3536"/>
      <c r="N17" s="3536"/>
      <c r="O17" s="3536"/>
      <c r="P17" s="3536"/>
      <c r="Q17" s="3536"/>
      <c r="R17" s="3536"/>
      <c r="S17" s="3536"/>
      <c r="T17" s="3536"/>
      <c r="U17" s="3536"/>
      <c r="V17" s="2857">
        <v>0</v>
      </c>
      <c r="W17" s="2858"/>
      <c r="X17" s="2858"/>
      <c r="Y17" s="2858"/>
      <c r="Z17" s="2858"/>
      <c r="AA17" s="2858"/>
      <c r="AB17" s="2858"/>
      <c r="AC17" s="2858"/>
      <c r="AD17" s="2858"/>
      <c r="AE17" s="1924"/>
      <c r="AF17" s="2857">
        <v>0</v>
      </c>
      <c r="AG17" s="2857"/>
      <c r="AH17" s="2857"/>
      <c r="AI17" s="2857"/>
      <c r="AJ17" s="2857"/>
      <c r="AK17" s="2857"/>
      <c r="AL17" s="2857"/>
      <c r="AM17" s="2857"/>
      <c r="AN17" s="2857"/>
      <c r="AO17" s="1927"/>
      <c r="AP17" s="3537"/>
      <c r="AQ17" s="3537"/>
      <c r="AR17" s="3537"/>
      <c r="AS17" s="3537"/>
      <c r="AT17" s="3537"/>
      <c r="AU17" s="3537"/>
      <c r="AV17" s="3537"/>
      <c r="AW17" s="3537"/>
      <c r="AX17" s="3537"/>
      <c r="AY17" s="1929"/>
      <c r="AZ17" s="3537"/>
      <c r="BA17" s="3537"/>
      <c r="BB17" s="3537"/>
      <c r="BC17" s="3537"/>
      <c r="BD17" s="3537"/>
      <c r="BE17" s="3537"/>
      <c r="BF17" s="3537"/>
      <c r="BG17" s="3537"/>
      <c r="BH17" s="3537"/>
      <c r="BI17" s="1929"/>
      <c r="BJ17" s="3565"/>
      <c r="BK17" s="3565"/>
      <c r="BL17" s="3565"/>
      <c r="BM17" s="3565"/>
      <c r="BN17" s="3565"/>
      <c r="BO17" s="3565"/>
      <c r="BP17" s="3565"/>
      <c r="BQ17" s="3565"/>
      <c r="BR17" s="1926"/>
      <c r="BS17" s="3571"/>
      <c r="BT17" s="3571"/>
      <c r="BU17" s="3571"/>
      <c r="BV17" s="3571"/>
      <c r="BW17" s="3571"/>
      <c r="BX17" s="3571"/>
      <c r="BY17" s="3571"/>
      <c r="BZ17" s="3571"/>
      <c r="CA17" s="3571"/>
      <c r="CB17" s="1874"/>
      <c r="CC17" s="1872"/>
    </row>
    <row r="18" spans="1:83" s="1874" customFormat="1" ht="17.25" customHeight="1">
      <c r="A18" s="1919"/>
      <c r="B18" s="500" t="s">
        <v>453</v>
      </c>
      <c r="C18" s="516"/>
      <c r="D18" s="965"/>
      <c r="E18" s="965"/>
      <c r="F18" s="965"/>
      <c r="G18" s="965"/>
      <c r="H18" s="965"/>
      <c r="I18" s="965"/>
      <c r="J18" s="965"/>
      <c r="K18" s="965"/>
      <c r="L18" s="965"/>
      <c r="M18" s="965"/>
      <c r="N18" s="965"/>
      <c r="O18" s="965"/>
      <c r="P18" s="965"/>
      <c r="Q18" s="965"/>
      <c r="R18" s="965"/>
      <c r="S18" s="965"/>
      <c r="T18" s="965"/>
      <c r="U18" s="965"/>
      <c r="V18" s="2564">
        <v>331379118</v>
      </c>
      <c r="W18" s="2672"/>
      <c r="X18" s="2672"/>
      <c r="Y18" s="2672"/>
      <c r="Z18" s="2672"/>
      <c r="AA18" s="2672"/>
      <c r="AB18" s="2672"/>
      <c r="AC18" s="2672"/>
      <c r="AD18" s="2672"/>
      <c r="AE18" s="1887"/>
      <c r="AF18" s="3541">
        <v>331379118</v>
      </c>
      <c r="AG18" s="3542"/>
      <c r="AH18" s="3542"/>
      <c r="AI18" s="3542"/>
      <c r="AJ18" s="3542"/>
      <c r="AK18" s="3542"/>
      <c r="AL18" s="3542"/>
      <c r="AM18" s="3542"/>
      <c r="AN18" s="3542"/>
      <c r="AO18" s="1930"/>
      <c r="AP18" s="3543"/>
      <c r="AQ18" s="3543"/>
      <c r="AR18" s="3543"/>
      <c r="AS18" s="3543"/>
      <c r="AT18" s="3543"/>
      <c r="AU18" s="3543"/>
      <c r="AV18" s="3543"/>
      <c r="AW18" s="3543"/>
      <c r="AX18" s="3543"/>
      <c r="AY18" s="1923"/>
      <c r="AZ18" s="3543">
        <v>331379118</v>
      </c>
      <c r="BA18" s="3543"/>
      <c r="BB18" s="3543"/>
      <c r="BC18" s="3543"/>
      <c r="BD18" s="3543"/>
      <c r="BE18" s="3543"/>
      <c r="BF18" s="3543"/>
      <c r="BG18" s="3543"/>
      <c r="BH18" s="3543"/>
      <c r="BI18" s="1923"/>
      <c r="BJ18" s="3558">
        <v>662758236</v>
      </c>
      <c r="BK18" s="3559"/>
      <c r="BL18" s="3559"/>
      <c r="BM18" s="3559"/>
      <c r="BN18" s="3559"/>
      <c r="BO18" s="3559"/>
      <c r="BP18" s="3559"/>
      <c r="BQ18" s="3559"/>
      <c r="BR18" s="1931"/>
      <c r="BS18" s="3558">
        <v>662758236</v>
      </c>
      <c r="BT18" s="3559"/>
      <c r="BU18" s="3559"/>
      <c r="BV18" s="3559"/>
      <c r="BW18" s="3559"/>
      <c r="BX18" s="3559"/>
      <c r="BY18" s="3559"/>
      <c r="BZ18" s="3559"/>
      <c r="CA18" s="3559"/>
      <c r="CB18" s="1938" t="s">
        <v>1504</v>
      </c>
      <c r="CC18" s="1921"/>
    </row>
    <row r="19" spans="1:83" s="1874" customFormat="1" ht="17.25" customHeight="1">
      <c r="A19" s="1919"/>
      <c r="B19" s="500" t="s">
        <v>1523</v>
      </c>
      <c r="C19" s="516"/>
      <c r="D19" s="965"/>
      <c r="E19" s="965"/>
      <c r="F19" s="965"/>
      <c r="G19" s="965"/>
      <c r="H19" s="965"/>
      <c r="I19" s="965"/>
      <c r="J19" s="965"/>
      <c r="K19" s="965"/>
      <c r="L19" s="965"/>
      <c r="M19" s="965"/>
      <c r="N19" s="965"/>
      <c r="O19" s="965"/>
      <c r="P19" s="965"/>
      <c r="Q19" s="965"/>
      <c r="R19" s="965"/>
      <c r="S19" s="965"/>
      <c r="T19" s="965"/>
      <c r="U19" s="965"/>
      <c r="V19" s="2564">
        <v>79583791447</v>
      </c>
      <c r="W19" s="2672"/>
      <c r="X19" s="2672"/>
      <c r="Y19" s="2672"/>
      <c r="Z19" s="2672"/>
      <c r="AA19" s="2672"/>
      <c r="AB19" s="2672"/>
      <c r="AC19" s="2672"/>
      <c r="AD19" s="2672"/>
      <c r="AE19" s="1887"/>
      <c r="AF19" s="3541">
        <v>79583791447</v>
      </c>
      <c r="AG19" s="3542"/>
      <c r="AH19" s="3542"/>
      <c r="AI19" s="3542"/>
      <c r="AJ19" s="3542"/>
      <c r="AK19" s="3542"/>
      <c r="AL19" s="3542"/>
      <c r="AM19" s="3542"/>
      <c r="AN19" s="3542"/>
      <c r="AO19" s="1930"/>
      <c r="AP19" s="3543">
        <v>79687388060</v>
      </c>
      <c r="AQ19" s="3543"/>
      <c r="AR19" s="3543"/>
      <c r="AS19" s="3543"/>
      <c r="AT19" s="3543"/>
      <c r="AU19" s="3543"/>
      <c r="AV19" s="3543"/>
      <c r="AW19" s="3543"/>
      <c r="AX19" s="3543"/>
      <c r="AY19" s="1923"/>
      <c r="AZ19" s="3543">
        <v>37928610746</v>
      </c>
      <c r="BA19" s="3543"/>
      <c r="BB19" s="3543"/>
      <c r="BC19" s="3543"/>
      <c r="BD19" s="3543"/>
      <c r="BE19" s="3543"/>
      <c r="BF19" s="3543"/>
      <c r="BG19" s="3543"/>
      <c r="BH19" s="3543"/>
      <c r="BI19" s="1923"/>
      <c r="BJ19" s="3558">
        <v>37825014133</v>
      </c>
      <c r="BK19" s="3559"/>
      <c r="BL19" s="3559"/>
      <c r="BM19" s="3559"/>
      <c r="BN19" s="3559"/>
      <c r="BO19" s="3559"/>
      <c r="BP19" s="3559"/>
      <c r="BQ19" s="3559"/>
      <c r="BR19" s="1931"/>
      <c r="BS19" s="3558">
        <v>37825014133</v>
      </c>
      <c r="BT19" s="3559"/>
      <c r="BU19" s="3559"/>
      <c r="BV19" s="3559"/>
      <c r="BW19" s="3559"/>
      <c r="BX19" s="3559"/>
      <c r="BY19" s="3559"/>
      <c r="BZ19" s="3559"/>
      <c r="CA19" s="3559"/>
      <c r="CB19" s="1938" t="s">
        <v>1504</v>
      </c>
      <c r="CC19" s="1921"/>
    </row>
    <row r="20" spans="1:83" ht="15" customHeight="1">
      <c r="A20" s="1004"/>
      <c r="B20" s="1007" t="s">
        <v>970</v>
      </c>
      <c r="C20" s="500"/>
      <c r="D20" s="1919"/>
      <c r="E20" s="1919"/>
      <c r="F20" s="1919"/>
      <c r="G20" s="1919"/>
      <c r="H20" s="1919"/>
      <c r="I20" s="1919"/>
      <c r="J20" s="1919"/>
      <c r="K20" s="1919"/>
      <c r="L20" s="1919"/>
      <c r="M20" s="1919"/>
      <c r="N20" s="1919"/>
      <c r="O20" s="1919"/>
      <c r="P20" s="1919"/>
      <c r="Q20" s="1919"/>
      <c r="R20" s="1919"/>
      <c r="S20" s="1919"/>
      <c r="T20" s="1919"/>
      <c r="U20" s="1919"/>
      <c r="V20" s="3554">
        <v>320297250</v>
      </c>
      <c r="W20" s="3555"/>
      <c r="X20" s="3555"/>
      <c r="Y20" s="3555"/>
      <c r="Z20" s="3555"/>
      <c r="AA20" s="3555"/>
      <c r="AB20" s="3555"/>
      <c r="AC20" s="3555"/>
      <c r="AD20" s="3555"/>
      <c r="AE20" s="1932"/>
      <c r="AF20" s="3554">
        <v>320297250</v>
      </c>
      <c r="AG20" s="3555"/>
      <c r="AH20" s="3555"/>
      <c r="AI20" s="3555"/>
      <c r="AJ20" s="3555"/>
      <c r="AK20" s="3555"/>
      <c r="AL20" s="3555"/>
      <c r="AM20" s="3555"/>
      <c r="AN20" s="3555"/>
      <c r="AO20" s="1932"/>
      <c r="AP20" s="3554">
        <v>0</v>
      </c>
      <c r="AQ20" s="3555"/>
      <c r="AR20" s="3555"/>
      <c r="AS20" s="3555"/>
      <c r="AT20" s="3555"/>
      <c r="AU20" s="3555"/>
      <c r="AV20" s="3555"/>
      <c r="AW20" s="3555"/>
      <c r="AX20" s="3555"/>
      <c r="AY20" s="1932"/>
      <c r="AZ20" s="3554">
        <v>81900000</v>
      </c>
      <c r="BA20" s="3555"/>
      <c r="BB20" s="3555"/>
      <c r="BC20" s="3555"/>
      <c r="BD20" s="3555"/>
      <c r="BE20" s="3555"/>
      <c r="BF20" s="3555"/>
      <c r="BG20" s="3555"/>
      <c r="BH20" s="3555"/>
      <c r="BI20" s="1932"/>
      <c r="BJ20" s="3560">
        <v>402197250</v>
      </c>
      <c r="BK20" s="3561"/>
      <c r="BL20" s="3561"/>
      <c r="BM20" s="3561"/>
      <c r="BN20" s="3561"/>
      <c r="BO20" s="3561"/>
      <c r="BP20" s="3561"/>
      <c r="BQ20" s="3561"/>
      <c r="BR20" s="1933"/>
      <c r="BS20" s="3554">
        <v>402197250</v>
      </c>
      <c r="BT20" s="3555"/>
      <c r="BU20" s="3555"/>
      <c r="BV20" s="3555"/>
      <c r="BW20" s="3555"/>
      <c r="BX20" s="3555"/>
      <c r="BY20" s="3555"/>
      <c r="BZ20" s="3555"/>
      <c r="CA20" s="3555"/>
      <c r="CB20" s="118">
        <v>320297250</v>
      </c>
      <c r="CC20" s="118">
        <v>402197250</v>
      </c>
      <c r="CD20" s="1011">
        <v>0</v>
      </c>
      <c r="CE20" s="1011">
        <v>0</v>
      </c>
    </row>
    <row r="21" spans="1:83" ht="16.5" customHeight="1">
      <c r="A21" s="1004"/>
      <c r="B21" s="1919" t="s">
        <v>1524</v>
      </c>
      <c r="C21" s="1920"/>
      <c r="D21" s="1919"/>
      <c r="E21" s="1919"/>
      <c r="F21" s="1919"/>
      <c r="G21" s="1919"/>
      <c r="H21" s="1919"/>
      <c r="I21" s="1919"/>
      <c r="J21" s="1919"/>
      <c r="K21" s="1919"/>
      <c r="L21" s="1919"/>
      <c r="M21" s="1919"/>
      <c r="N21" s="1919"/>
      <c r="O21" s="1919"/>
      <c r="P21" s="1919"/>
      <c r="Q21" s="1919"/>
      <c r="R21" s="1919"/>
      <c r="S21" s="1919"/>
      <c r="T21" s="1919"/>
      <c r="U21" s="1919"/>
      <c r="V21" s="3544">
        <v>320297250</v>
      </c>
      <c r="W21" s="3545"/>
      <c r="X21" s="3545"/>
      <c r="Y21" s="3545"/>
      <c r="Z21" s="3545"/>
      <c r="AA21" s="3545"/>
      <c r="AB21" s="3545"/>
      <c r="AC21" s="3545"/>
      <c r="AD21" s="3545"/>
      <c r="AE21" s="1934"/>
      <c r="AF21" s="3544">
        <v>320297250</v>
      </c>
      <c r="AG21" s="3545"/>
      <c r="AH21" s="3545"/>
      <c r="AI21" s="3545"/>
      <c r="AJ21" s="3545"/>
      <c r="AK21" s="3545"/>
      <c r="AL21" s="3545"/>
      <c r="AM21" s="3545"/>
      <c r="AN21" s="3545"/>
      <c r="AO21" s="1934"/>
      <c r="AP21" s="3544">
        <v>0</v>
      </c>
      <c r="AQ21" s="3545"/>
      <c r="AR21" s="3545"/>
      <c r="AS21" s="3545"/>
      <c r="AT21" s="3545"/>
      <c r="AU21" s="3545"/>
      <c r="AV21" s="3545"/>
      <c r="AW21" s="3545"/>
      <c r="AX21" s="3545"/>
      <c r="AY21" s="1934"/>
      <c r="AZ21" s="3544">
        <v>81900000</v>
      </c>
      <c r="BA21" s="3545"/>
      <c r="BB21" s="3545"/>
      <c r="BC21" s="3545"/>
      <c r="BD21" s="3545"/>
      <c r="BE21" s="3545"/>
      <c r="BF21" s="3545"/>
      <c r="BG21" s="3545"/>
      <c r="BH21" s="3545"/>
      <c r="BI21" s="1934"/>
      <c r="BJ21" s="3577">
        <v>402197250</v>
      </c>
      <c r="BK21" s="3546"/>
      <c r="BL21" s="3546"/>
      <c r="BM21" s="3546"/>
      <c r="BN21" s="3546"/>
      <c r="BO21" s="3546"/>
      <c r="BP21" s="3546"/>
      <c r="BQ21" s="3546"/>
      <c r="BR21" s="1935"/>
      <c r="BS21" s="3544">
        <v>402197250</v>
      </c>
      <c r="BT21" s="3545"/>
      <c r="BU21" s="3545"/>
      <c r="BV21" s="3545"/>
      <c r="BW21" s="3545"/>
      <c r="BX21" s="3545"/>
      <c r="BY21" s="3545"/>
      <c r="BZ21" s="3545"/>
      <c r="CA21" s="3545"/>
      <c r="CC21" s="123"/>
    </row>
    <row r="22" spans="1:83" s="1393" customFormat="1" ht="29.25" hidden="1" customHeight="1">
      <c r="A22" s="1010"/>
      <c r="B22" s="1010"/>
      <c r="C22" s="3551" t="s">
        <v>1526</v>
      </c>
      <c r="D22" s="3552"/>
      <c r="E22" s="3552"/>
      <c r="F22" s="3552"/>
      <c r="G22" s="3552"/>
      <c r="H22" s="3552"/>
      <c r="I22" s="3552"/>
      <c r="J22" s="3552"/>
      <c r="K22" s="3552"/>
      <c r="L22" s="3552"/>
      <c r="M22" s="3552"/>
      <c r="N22" s="3552"/>
      <c r="O22" s="3552"/>
      <c r="P22" s="3552"/>
      <c r="Q22" s="3552"/>
      <c r="R22" s="3552"/>
      <c r="S22" s="3552"/>
      <c r="T22" s="3552"/>
      <c r="U22" s="3552"/>
      <c r="V22" s="2857">
        <v>0</v>
      </c>
      <c r="W22" s="2858"/>
      <c r="X22" s="2858"/>
      <c r="Y22" s="2858"/>
      <c r="Z22" s="2858"/>
      <c r="AA22" s="2858"/>
      <c r="AB22" s="2858"/>
      <c r="AC22" s="2858"/>
      <c r="AD22" s="2858"/>
      <c r="AE22" s="1924"/>
      <c r="AF22" s="3547">
        <v>0</v>
      </c>
      <c r="AG22" s="3548"/>
      <c r="AH22" s="3548"/>
      <c r="AI22" s="3548"/>
      <c r="AJ22" s="3548"/>
      <c r="AK22" s="3548"/>
      <c r="AL22" s="3548"/>
      <c r="AM22" s="3548"/>
      <c r="AN22" s="3548"/>
      <c r="AO22" s="1927"/>
      <c r="AP22" s="3537">
        <v>0</v>
      </c>
      <c r="AQ22" s="3537"/>
      <c r="AR22" s="3537"/>
      <c r="AS22" s="3537"/>
      <c r="AT22" s="3537"/>
      <c r="AU22" s="3537"/>
      <c r="AV22" s="3537"/>
      <c r="AW22" s="3537"/>
      <c r="AX22" s="3537"/>
      <c r="AY22" s="1929"/>
      <c r="AZ22" s="3537"/>
      <c r="BA22" s="3537"/>
      <c r="BB22" s="3537"/>
      <c r="BC22" s="3537"/>
      <c r="BD22" s="3537"/>
      <c r="BE22" s="3537"/>
      <c r="BF22" s="3537"/>
      <c r="BG22" s="3537"/>
      <c r="BH22" s="3537"/>
      <c r="BI22" s="1929"/>
      <c r="BJ22" s="3556"/>
      <c r="BK22" s="3557"/>
      <c r="BL22" s="3557"/>
      <c r="BM22" s="3557"/>
      <c r="BN22" s="3557"/>
      <c r="BO22" s="3557"/>
      <c r="BP22" s="3557"/>
      <c r="BQ22" s="3557"/>
      <c r="BR22" s="1926"/>
      <c r="BS22" s="3556">
        <v>0</v>
      </c>
      <c r="BT22" s="3557"/>
      <c r="BU22" s="3557"/>
      <c r="BV22" s="3557"/>
      <c r="BW22" s="3557"/>
      <c r="BX22" s="3557"/>
      <c r="BY22" s="3557"/>
      <c r="BZ22" s="3557"/>
      <c r="CA22" s="3557"/>
      <c r="CC22" s="1395"/>
    </row>
    <row r="23" spans="1:83" s="121" customFormat="1" ht="29.25" customHeight="1">
      <c r="A23" s="1010"/>
      <c r="B23" s="1010"/>
      <c r="C23" s="3551" t="s">
        <v>2077</v>
      </c>
      <c r="D23" s="3552"/>
      <c r="E23" s="3552"/>
      <c r="F23" s="3552"/>
      <c r="G23" s="3552"/>
      <c r="H23" s="3552"/>
      <c r="I23" s="3552"/>
      <c r="J23" s="3552"/>
      <c r="K23" s="3552"/>
      <c r="L23" s="3552"/>
      <c r="M23" s="3552"/>
      <c r="N23" s="3552"/>
      <c r="O23" s="3552"/>
      <c r="P23" s="3552"/>
      <c r="Q23" s="3552"/>
      <c r="R23" s="3552"/>
      <c r="S23" s="3552"/>
      <c r="T23" s="3552"/>
      <c r="U23" s="3552"/>
      <c r="V23" s="2857">
        <v>320297250</v>
      </c>
      <c r="W23" s="2858"/>
      <c r="X23" s="2858"/>
      <c r="Y23" s="2858"/>
      <c r="Z23" s="2858"/>
      <c r="AA23" s="2858"/>
      <c r="AB23" s="2858"/>
      <c r="AC23" s="2858"/>
      <c r="AD23" s="2858"/>
      <c r="AE23" s="1924"/>
      <c r="AF23" s="3547">
        <v>320297250</v>
      </c>
      <c r="AG23" s="3548"/>
      <c r="AH23" s="3548"/>
      <c r="AI23" s="3548"/>
      <c r="AJ23" s="3548"/>
      <c r="AK23" s="3548"/>
      <c r="AL23" s="3548"/>
      <c r="AM23" s="3548"/>
      <c r="AN23" s="3548"/>
      <c r="AO23" s="1927"/>
      <c r="AP23" s="3537">
        <v>0</v>
      </c>
      <c r="AQ23" s="3537"/>
      <c r="AR23" s="3537"/>
      <c r="AS23" s="3537"/>
      <c r="AT23" s="3537"/>
      <c r="AU23" s="3537"/>
      <c r="AV23" s="3537"/>
      <c r="AW23" s="3537"/>
      <c r="AX23" s="3537"/>
      <c r="AY23" s="1929"/>
      <c r="AZ23" s="3537">
        <v>81900000</v>
      </c>
      <c r="BA23" s="3537"/>
      <c r="BB23" s="3537"/>
      <c r="BC23" s="3537"/>
      <c r="BD23" s="3537"/>
      <c r="BE23" s="3537"/>
      <c r="BF23" s="3537"/>
      <c r="BG23" s="3537"/>
      <c r="BH23" s="3537"/>
      <c r="BI23" s="1929"/>
      <c r="BJ23" s="3556">
        <v>402197250</v>
      </c>
      <c r="BK23" s="3557"/>
      <c r="BL23" s="3557"/>
      <c r="BM23" s="3557"/>
      <c r="BN23" s="3557"/>
      <c r="BO23" s="3557"/>
      <c r="BP23" s="3557"/>
      <c r="BQ23" s="3557"/>
      <c r="BR23" s="1926"/>
      <c r="BS23" s="3556">
        <v>402197250</v>
      </c>
      <c r="BT23" s="3557"/>
      <c r="BU23" s="3557"/>
      <c r="BV23" s="3557"/>
      <c r="BW23" s="3557"/>
      <c r="BX23" s="3557"/>
      <c r="BY23" s="3557"/>
      <c r="BZ23" s="3557"/>
      <c r="CA23" s="3557"/>
      <c r="CC23" s="124"/>
    </row>
    <row r="24" spans="1:83" ht="15" customHeight="1">
      <c r="B24" s="1873" t="s">
        <v>1525</v>
      </c>
      <c r="C24" s="1874"/>
      <c r="D24" s="1874"/>
      <c r="E24" s="1874"/>
      <c r="F24" s="1874"/>
      <c r="G24" s="1874"/>
      <c r="H24" s="1874"/>
      <c r="I24" s="1874"/>
      <c r="J24" s="1874"/>
      <c r="K24" s="1874"/>
      <c r="L24" s="1874"/>
      <c r="M24" s="1874"/>
      <c r="N24" s="1874"/>
      <c r="O24" s="1874"/>
      <c r="P24" s="1874"/>
      <c r="Q24" s="1874"/>
      <c r="R24" s="1874"/>
      <c r="S24" s="1874"/>
      <c r="T24" s="1874"/>
      <c r="U24" s="1874"/>
      <c r="V24" s="3546"/>
      <c r="W24" s="3546"/>
      <c r="X24" s="3546"/>
      <c r="Y24" s="3546"/>
      <c r="Z24" s="3546"/>
      <c r="AA24" s="3546"/>
      <c r="AB24" s="3546"/>
      <c r="AC24" s="3546"/>
      <c r="AD24" s="3546"/>
      <c r="AE24" s="1935"/>
      <c r="AF24" s="3546"/>
      <c r="AG24" s="3546"/>
      <c r="AH24" s="3546"/>
      <c r="AI24" s="3546"/>
      <c r="AJ24" s="3546"/>
      <c r="AK24" s="3546"/>
      <c r="AL24" s="3546"/>
      <c r="AM24" s="3546"/>
      <c r="AN24" s="3546"/>
      <c r="AO24" s="1935"/>
      <c r="AP24" s="3553"/>
      <c r="AQ24" s="3553"/>
      <c r="AR24" s="3553"/>
      <c r="AS24" s="3553"/>
      <c r="AT24" s="3553"/>
      <c r="AU24" s="3553"/>
      <c r="AV24" s="3553"/>
      <c r="AW24" s="3553"/>
      <c r="AX24" s="3553"/>
      <c r="AY24" s="1936"/>
      <c r="AZ24" s="3553"/>
      <c r="BA24" s="3553"/>
      <c r="BB24" s="3553"/>
      <c r="BC24" s="3553"/>
      <c r="BD24" s="3553"/>
      <c r="BE24" s="3553"/>
      <c r="BF24" s="3553"/>
      <c r="BG24" s="3553"/>
      <c r="BH24" s="3553"/>
      <c r="BI24" s="1936"/>
      <c r="BJ24" s="3546"/>
      <c r="BK24" s="3546"/>
      <c r="BL24" s="3546"/>
      <c r="BM24" s="3546"/>
      <c r="BN24" s="3546"/>
      <c r="BO24" s="3546"/>
      <c r="BP24" s="3546"/>
      <c r="BQ24" s="3546"/>
      <c r="BR24" s="1935"/>
      <c r="BS24" s="3546"/>
      <c r="BT24" s="3546"/>
      <c r="BU24" s="3546"/>
      <c r="BV24" s="3546"/>
      <c r="BW24" s="3546"/>
      <c r="BX24" s="3546"/>
      <c r="BY24" s="3546"/>
      <c r="BZ24" s="3546"/>
      <c r="CA24" s="3546"/>
      <c r="CC24" s="123"/>
    </row>
    <row r="25" spans="1:83" s="1213" customFormat="1">
      <c r="A25" s="1004"/>
      <c r="B25" s="1007" t="s">
        <v>1681</v>
      </c>
      <c r="C25" s="500"/>
      <c r="D25" s="1919"/>
      <c r="E25" s="1919"/>
      <c r="F25" s="1919"/>
      <c r="G25" s="1919"/>
      <c r="H25" s="1919"/>
      <c r="I25" s="1919"/>
      <c r="J25" s="1919"/>
      <c r="K25" s="1919"/>
      <c r="L25" s="1919"/>
      <c r="M25" s="1919"/>
      <c r="N25" s="1919"/>
      <c r="O25" s="1919"/>
      <c r="P25" s="1919"/>
      <c r="Q25" s="1919"/>
      <c r="R25" s="1919"/>
      <c r="S25" s="1919"/>
      <c r="T25" s="1919"/>
      <c r="U25" s="1919"/>
      <c r="V25" s="3554">
        <v>6376840417</v>
      </c>
      <c r="W25" s="3555"/>
      <c r="X25" s="3555"/>
      <c r="Y25" s="3555"/>
      <c r="Z25" s="3555"/>
      <c r="AA25" s="3555"/>
      <c r="AB25" s="3555"/>
      <c r="AC25" s="3555"/>
      <c r="AD25" s="3555"/>
      <c r="AE25" s="1932"/>
      <c r="AF25" s="3554">
        <v>6376840417</v>
      </c>
      <c r="AG25" s="3555"/>
      <c r="AH25" s="3555"/>
      <c r="AI25" s="3555"/>
      <c r="AJ25" s="3555"/>
      <c r="AK25" s="3555"/>
      <c r="AL25" s="3555"/>
      <c r="AM25" s="3555"/>
      <c r="AN25" s="3555"/>
      <c r="AO25" s="1932"/>
      <c r="AP25" s="3554">
        <v>4963313013</v>
      </c>
      <c r="AQ25" s="3555"/>
      <c r="AR25" s="3555"/>
      <c r="AS25" s="3555"/>
      <c r="AT25" s="3555"/>
      <c r="AU25" s="3555"/>
      <c r="AV25" s="3555"/>
      <c r="AW25" s="3555"/>
      <c r="AX25" s="3555"/>
      <c r="AY25" s="1932"/>
      <c r="AZ25" s="3554">
        <v>188138291</v>
      </c>
      <c r="BA25" s="3555"/>
      <c r="BB25" s="3555"/>
      <c r="BC25" s="3555"/>
      <c r="BD25" s="3555"/>
      <c r="BE25" s="3555"/>
      <c r="BF25" s="3555"/>
      <c r="BG25" s="3555"/>
      <c r="BH25" s="3555"/>
      <c r="BI25" s="1932"/>
      <c r="BJ25" s="3560">
        <v>1601665695</v>
      </c>
      <c r="BK25" s="3561"/>
      <c r="BL25" s="3561"/>
      <c r="BM25" s="3561"/>
      <c r="BN25" s="3561"/>
      <c r="BO25" s="3561"/>
      <c r="BP25" s="3561"/>
      <c r="BQ25" s="3561"/>
      <c r="BR25" s="1933"/>
      <c r="BS25" s="3554">
        <v>1601665695</v>
      </c>
      <c r="BT25" s="3555"/>
      <c r="BU25" s="3555"/>
      <c r="BV25" s="3555"/>
      <c r="BW25" s="3555"/>
      <c r="BX25" s="3555"/>
      <c r="BY25" s="3555"/>
      <c r="BZ25" s="3555"/>
      <c r="CA25" s="3555"/>
      <c r="CB25" s="118">
        <v>1601665695</v>
      </c>
      <c r="CC25" s="118">
        <v>6376840417</v>
      </c>
      <c r="CD25" s="1011">
        <v>0</v>
      </c>
      <c r="CE25" s="1011">
        <v>0</v>
      </c>
    </row>
    <row r="26" spans="1:83" s="1213" customFormat="1" ht="17.25" customHeight="1">
      <c r="A26" s="1004"/>
      <c r="B26" s="1919" t="s">
        <v>1683</v>
      </c>
      <c r="C26" s="1920"/>
      <c r="D26" s="1919"/>
      <c r="E26" s="1919"/>
      <c r="F26" s="1919"/>
      <c r="G26" s="1919"/>
      <c r="H26" s="1919"/>
      <c r="I26" s="1919"/>
      <c r="J26" s="1919"/>
      <c r="K26" s="1919"/>
      <c r="L26" s="1919"/>
      <c r="M26" s="1919"/>
      <c r="N26" s="1919"/>
      <c r="O26" s="1919"/>
      <c r="P26" s="1919"/>
      <c r="Q26" s="1919"/>
      <c r="R26" s="1919"/>
      <c r="S26" s="1919"/>
      <c r="T26" s="1919"/>
      <c r="U26" s="1919"/>
      <c r="V26" s="3544">
        <v>6376840417</v>
      </c>
      <c r="W26" s="3545"/>
      <c r="X26" s="3545"/>
      <c r="Y26" s="3545"/>
      <c r="Z26" s="3545"/>
      <c r="AA26" s="3545"/>
      <c r="AB26" s="3545"/>
      <c r="AC26" s="3545"/>
      <c r="AD26" s="3545"/>
      <c r="AE26" s="1934"/>
      <c r="AF26" s="3544">
        <v>6376840417</v>
      </c>
      <c r="AG26" s="3545"/>
      <c r="AH26" s="3545"/>
      <c r="AI26" s="3545"/>
      <c r="AJ26" s="3545"/>
      <c r="AK26" s="3545"/>
      <c r="AL26" s="3545"/>
      <c r="AM26" s="3545"/>
      <c r="AN26" s="3545"/>
      <c r="AO26" s="1934"/>
      <c r="AP26" s="3544">
        <v>4963313013</v>
      </c>
      <c r="AQ26" s="3545"/>
      <c r="AR26" s="3545"/>
      <c r="AS26" s="3545"/>
      <c r="AT26" s="3545"/>
      <c r="AU26" s="3545"/>
      <c r="AV26" s="3545"/>
      <c r="AW26" s="3545"/>
      <c r="AX26" s="3545"/>
      <c r="AY26" s="1934"/>
      <c r="AZ26" s="3544">
        <v>188138291</v>
      </c>
      <c r="BA26" s="3545"/>
      <c r="BB26" s="3545"/>
      <c r="BC26" s="3545"/>
      <c r="BD26" s="3545"/>
      <c r="BE26" s="3545"/>
      <c r="BF26" s="3545"/>
      <c r="BG26" s="3545"/>
      <c r="BH26" s="3545"/>
      <c r="BI26" s="1934"/>
      <c r="BJ26" s="3577">
        <v>1601665695</v>
      </c>
      <c r="BK26" s="3546"/>
      <c r="BL26" s="3546"/>
      <c r="BM26" s="3546"/>
      <c r="BN26" s="3546"/>
      <c r="BO26" s="3546"/>
      <c r="BP26" s="3546"/>
      <c r="BQ26" s="3546"/>
      <c r="BR26" s="1935"/>
      <c r="BS26" s="3544">
        <v>1601665695</v>
      </c>
      <c r="BT26" s="3545"/>
      <c r="BU26" s="3545"/>
      <c r="BV26" s="3545"/>
      <c r="BW26" s="3545"/>
      <c r="BX26" s="3545"/>
      <c r="BY26" s="3545"/>
      <c r="BZ26" s="3545"/>
      <c r="CA26" s="3545"/>
      <c r="CC26" s="1210"/>
    </row>
    <row r="27" spans="1:83" s="1211" customFormat="1" ht="29.25" customHeight="1">
      <c r="A27" s="1010"/>
      <c r="B27" s="1010"/>
      <c r="C27" s="3551" t="s">
        <v>2078</v>
      </c>
      <c r="D27" s="3552"/>
      <c r="E27" s="3552"/>
      <c r="F27" s="3552"/>
      <c r="G27" s="3552"/>
      <c r="H27" s="3552"/>
      <c r="I27" s="3552"/>
      <c r="J27" s="3552"/>
      <c r="K27" s="3552"/>
      <c r="L27" s="3552"/>
      <c r="M27" s="3552"/>
      <c r="N27" s="3552"/>
      <c r="O27" s="3552"/>
      <c r="P27" s="3552"/>
      <c r="Q27" s="3552"/>
      <c r="R27" s="3552"/>
      <c r="S27" s="3552"/>
      <c r="T27" s="3552"/>
      <c r="U27" s="3552"/>
      <c r="V27" s="2857">
        <v>6376840417</v>
      </c>
      <c r="W27" s="2858"/>
      <c r="X27" s="2858"/>
      <c r="Y27" s="2858"/>
      <c r="Z27" s="2858"/>
      <c r="AA27" s="2858"/>
      <c r="AB27" s="2858"/>
      <c r="AC27" s="2858"/>
      <c r="AD27" s="2858"/>
      <c r="AE27" s="1924"/>
      <c r="AF27" s="3547">
        <v>6376840417</v>
      </c>
      <c r="AG27" s="3548"/>
      <c r="AH27" s="3548"/>
      <c r="AI27" s="3548"/>
      <c r="AJ27" s="3548"/>
      <c r="AK27" s="3548"/>
      <c r="AL27" s="3548"/>
      <c r="AM27" s="3548"/>
      <c r="AN27" s="3548"/>
      <c r="AO27" s="1927"/>
      <c r="AP27" s="3537">
        <v>4963313013</v>
      </c>
      <c r="AQ27" s="3537"/>
      <c r="AR27" s="3537"/>
      <c r="AS27" s="3537"/>
      <c r="AT27" s="3537"/>
      <c r="AU27" s="3537"/>
      <c r="AV27" s="3537"/>
      <c r="AW27" s="3537"/>
      <c r="AX27" s="3537"/>
      <c r="AY27" s="1929"/>
      <c r="AZ27" s="3537">
        <v>188138291</v>
      </c>
      <c r="BA27" s="3537"/>
      <c r="BB27" s="3537"/>
      <c r="BC27" s="3537"/>
      <c r="BD27" s="3537"/>
      <c r="BE27" s="3537"/>
      <c r="BF27" s="3537"/>
      <c r="BG27" s="3537"/>
      <c r="BH27" s="3537"/>
      <c r="BI27" s="1929"/>
      <c r="BJ27" s="3556">
        <v>1601665695</v>
      </c>
      <c r="BK27" s="3557"/>
      <c r="BL27" s="3557"/>
      <c r="BM27" s="3557"/>
      <c r="BN27" s="3557"/>
      <c r="BO27" s="3557"/>
      <c r="BP27" s="3557"/>
      <c r="BQ27" s="3557"/>
      <c r="BR27" s="1926"/>
      <c r="BS27" s="3556">
        <v>1601665695</v>
      </c>
      <c r="BT27" s="3557"/>
      <c r="BU27" s="3557"/>
      <c r="BV27" s="3557"/>
      <c r="BW27" s="3557"/>
      <c r="BX27" s="3557"/>
      <c r="BY27" s="3557"/>
      <c r="BZ27" s="3557"/>
      <c r="CA27" s="3557"/>
      <c r="CC27" s="1212"/>
    </row>
    <row r="28" spans="1:83" s="1211" customFormat="1" ht="29.25" hidden="1" customHeight="1">
      <c r="A28" s="1010"/>
      <c r="B28" s="1010"/>
      <c r="C28" s="3549"/>
      <c r="D28" s="3550"/>
      <c r="E28" s="3550"/>
      <c r="F28" s="3550"/>
      <c r="G28" s="3550"/>
      <c r="H28" s="3550"/>
      <c r="I28" s="3550"/>
      <c r="J28" s="3550"/>
      <c r="K28" s="3550"/>
      <c r="L28" s="3550"/>
      <c r="M28" s="3550"/>
      <c r="N28" s="3550"/>
      <c r="O28" s="3550"/>
      <c r="P28" s="3550"/>
      <c r="Q28" s="3550"/>
      <c r="R28" s="3550"/>
      <c r="S28" s="3550"/>
      <c r="T28" s="3550"/>
      <c r="U28" s="3550"/>
      <c r="V28" s="2857"/>
      <c r="W28" s="2858"/>
      <c r="X28" s="2858"/>
      <c r="Y28" s="2858"/>
      <c r="Z28" s="2858"/>
      <c r="AA28" s="2858"/>
      <c r="AB28" s="2858"/>
      <c r="AC28" s="2858"/>
      <c r="AD28" s="2858"/>
      <c r="AE28" s="1924"/>
      <c r="AF28" s="3547"/>
      <c r="AG28" s="3548"/>
      <c r="AH28" s="3548"/>
      <c r="AI28" s="3548"/>
      <c r="AJ28" s="3548"/>
      <c r="AK28" s="3548"/>
      <c r="AL28" s="3548"/>
      <c r="AM28" s="3548"/>
      <c r="AN28" s="3548"/>
      <c r="AO28" s="1927"/>
      <c r="AP28" s="3537"/>
      <c r="AQ28" s="3537"/>
      <c r="AR28" s="3537"/>
      <c r="AS28" s="3537"/>
      <c r="AT28" s="3537"/>
      <c r="AU28" s="3537"/>
      <c r="AV28" s="3537"/>
      <c r="AW28" s="3537"/>
      <c r="AX28" s="3537"/>
      <c r="AY28" s="1929"/>
      <c r="AZ28" s="3537"/>
      <c r="BA28" s="3537"/>
      <c r="BB28" s="3537"/>
      <c r="BC28" s="3537"/>
      <c r="BD28" s="3537"/>
      <c r="BE28" s="3537"/>
      <c r="BF28" s="3537"/>
      <c r="BG28" s="3537"/>
      <c r="BH28" s="3537"/>
      <c r="BI28" s="1929"/>
      <c r="BJ28" s="3556"/>
      <c r="BK28" s="3557"/>
      <c r="BL28" s="3557"/>
      <c r="BM28" s="3557"/>
      <c r="BN28" s="3557"/>
      <c r="BO28" s="3557"/>
      <c r="BP28" s="3557"/>
      <c r="BQ28" s="3557"/>
      <c r="BR28" s="1926"/>
      <c r="BS28" s="3556"/>
      <c r="BT28" s="3557"/>
      <c r="BU28" s="3557"/>
      <c r="BV28" s="3557"/>
      <c r="BW28" s="3557"/>
      <c r="BX28" s="3557"/>
      <c r="BY28" s="3557"/>
      <c r="BZ28" s="3557"/>
      <c r="CA28" s="3557"/>
      <c r="CC28" s="1212"/>
    </row>
    <row r="29" spans="1:83" s="1213" customFormat="1" ht="15.75" hidden="1" customHeight="1">
      <c r="B29" s="1873" t="s">
        <v>1684</v>
      </c>
      <c r="C29" s="1874"/>
      <c r="D29" s="1874"/>
      <c r="E29" s="1874"/>
      <c r="F29" s="1874"/>
      <c r="G29" s="1874"/>
      <c r="H29" s="1874"/>
      <c r="I29" s="1874"/>
      <c r="J29" s="1874"/>
      <c r="K29" s="1874"/>
      <c r="L29" s="1874"/>
      <c r="M29" s="1874"/>
      <c r="N29" s="1874"/>
      <c r="O29" s="1874"/>
      <c r="P29" s="1874"/>
      <c r="Q29" s="1874"/>
      <c r="R29" s="1874"/>
      <c r="S29" s="1874"/>
      <c r="T29" s="1874"/>
      <c r="U29" s="1874"/>
      <c r="V29" s="3546"/>
      <c r="W29" s="3546"/>
      <c r="X29" s="3546"/>
      <c r="Y29" s="3546"/>
      <c r="Z29" s="3546"/>
      <c r="AA29" s="3546"/>
      <c r="AB29" s="3546"/>
      <c r="AC29" s="3546"/>
      <c r="AD29" s="3546"/>
      <c r="AE29" s="1935"/>
      <c r="AF29" s="3546"/>
      <c r="AG29" s="3546"/>
      <c r="AH29" s="3546"/>
      <c r="AI29" s="3546"/>
      <c r="AJ29" s="3546"/>
      <c r="AK29" s="3546"/>
      <c r="AL29" s="3546"/>
      <c r="AM29" s="3546"/>
      <c r="AN29" s="3546"/>
      <c r="AO29" s="1935"/>
      <c r="AP29" s="3553"/>
      <c r="AQ29" s="3553"/>
      <c r="AR29" s="3553"/>
      <c r="AS29" s="3553"/>
      <c r="AT29" s="3553"/>
      <c r="AU29" s="3553"/>
      <c r="AV29" s="3553"/>
      <c r="AW29" s="3553"/>
      <c r="AX29" s="3553"/>
      <c r="AY29" s="1936"/>
      <c r="AZ29" s="3553"/>
      <c r="BA29" s="3553"/>
      <c r="BB29" s="3553"/>
      <c r="BC29" s="3553"/>
      <c r="BD29" s="3553"/>
      <c r="BE29" s="3553"/>
      <c r="BF29" s="3553"/>
      <c r="BG29" s="3553"/>
      <c r="BH29" s="3553"/>
      <c r="BI29" s="1936"/>
      <c r="BJ29" s="3546"/>
      <c r="BK29" s="3546"/>
      <c r="BL29" s="3546"/>
      <c r="BM29" s="3546"/>
      <c r="BN29" s="3546"/>
      <c r="BO29" s="3546"/>
      <c r="BP29" s="3546"/>
      <c r="BQ29" s="3546"/>
      <c r="BR29" s="1935"/>
      <c r="BS29" s="3546"/>
      <c r="BT29" s="3546"/>
      <c r="BU29" s="3546"/>
      <c r="BV29" s="3546"/>
      <c r="BW29" s="3546"/>
      <c r="BX29" s="3546"/>
      <c r="BY29" s="3546"/>
      <c r="BZ29" s="3546"/>
      <c r="CA29" s="3546"/>
      <c r="CC29" s="1210"/>
    </row>
    <row r="30" spans="1:83" ht="17.25" customHeight="1" thickBot="1">
      <c r="B30" s="2330" t="s">
        <v>1527</v>
      </c>
      <c r="C30" s="2330"/>
      <c r="D30" s="2330"/>
      <c r="E30" s="2330"/>
      <c r="F30" s="2330"/>
      <c r="G30" s="2330"/>
      <c r="H30" s="2330"/>
      <c r="I30" s="2330"/>
      <c r="J30" s="2330"/>
      <c r="K30" s="2330"/>
      <c r="L30" s="2330"/>
      <c r="M30" s="2330"/>
      <c r="N30" s="2330"/>
      <c r="O30" s="2330"/>
      <c r="P30" s="2330"/>
      <c r="Q30" s="2330"/>
      <c r="R30" s="2330"/>
      <c r="S30" s="2330"/>
      <c r="T30" s="2330"/>
      <c r="U30" s="2330"/>
      <c r="V30" s="3578">
        <v>440271967417</v>
      </c>
      <c r="W30" s="3579"/>
      <c r="X30" s="3579"/>
      <c r="Y30" s="3579"/>
      <c r="Z30" s="3579"/>
      <c r="AA30" s="3579"/>
      <c r="AB30" s="3579"/>
      <c r="AC30" s="3579"/>
      <c r="AD30" s="3579"/>
      <c r="AE30" s="1932"/>
      <c r="AF30" s="3578">
        <v>440271967417</v>
      </c>
      <c r="AG30" s="3579"/>
      <c r="AH30" s="3579"/>
      <c r="AI30" s="3579"/>
      <c r="AJ30" s="3579"/>
      <c r="AK30" s="3579"/>
      <c r="AL30" s="3579"/>
      <c r="AM30" s="3579"/>
      <c r="AN30" s="3579"/>
      <c r="AO30" s="1932"/>
      <c r="AP30" s="3578">
        <v>328546037486</v>
      </c>
      <c r="AQ30" s="3579"/>
      <c r="AR30" s="3579"/>
      <c r="AS30" s="3579"/>
      <c r="AT30" s="3579"/>
      <c r="AU30" s="3579"/>
      <c r="AV30" s="3579"/>
      <c r="AW30" s="3579"/>
      <c r="AX30" s="3579"/>
      <c r="AY30" s="1937"/>
      <c r="AZ30" s="3578">
        <v>281573879746</v>
      </c>
      <c r="BA30" s="3579"/>
      <c r="BB30" s="3579"/>
      <c r="BC30" s="3579"/>
      <c r="BD30" s="3579"/>
      <c r="BE30" s="3579"/>
      <c r="BF30" s="3579"/>
      <c r="BG30" s="3579"/>
      <c r="BH30" s="3579"/>
      <c r="BI30" s="1937"/>
      <c r="BJ30" s="3578">
        <v>393299809677</v>
      </c>
      <c r="BK30" s="3579"/>
      <c r="BL30" s="3579"/>
      <c r="BM30" s="3579"/>
      <c r="BN30" s="3579"/>
      <c r="BO30" s="3579"/>
      <c r="BP30" s="3579"/>
      <c r="BQ30" s="3579"/>
      <c r="BR30" s="1932"/>
      <c r="BS30" s="3580">
        <v>393299809677</v>
      </c>
      <c r="BT30" s="3580"/>
      <c r="BU30" s="3580"/>
      <c r="BV30" s="3580"/>
      <c r="BW30" s="3580"/>
      <c r="BX30" s="3580"/>
      <c r="BY30" s="3580"/>
      <c r="BZ30" s="3580"/>
      <c r="CA30" s="3580"/>
      <c r="CB30" s="1093"/>
    </row>
    <row r="31" spans="1:83" ht="17.25" customHeight="1" thickTop="1">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row>
    <row r="32" spans="1:83" ht="17.25" customHeight="1">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row>
    <row r="33" spans="1:79" ht="17.25" customHeight="1">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row>
    <row r="34" spans="1:79" ht="17.25" customHeight="1">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row>
    <row r="35" spans="1:79">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row>
    <row r="42" spans="1:79">
      <c r="A42" s="1085"/>
    </row>
    <row r="446" spans="3:49" ht="22.5" customHeight="1">
      <c r="C446" s="1500" t="s">
        <v>1948</v>
      </c>
      <c r="AE446" s="1500">
        <v>0</v>
      </c>
      <c r="AF446" s="1500"/>
      <c r="AG446" s="1500"/>
      <c r="AH446" s="1500"/>
      <c r="AI446" s="1500"/>
      <c r="AJ446" s="1500"/>
      <c r="AK446" s="1500"/>
      <c r="AL446" s="1500"/>
      <c r="AM446" s="1500"/>
      <c r="AN446" s="1500"/>
      <c r="AO446" s="1500">
        <v>0</v>
      </c>
      <c r="AP446" s="1500"/>
      <c r="AQ446" s="1500"/>
      <c r="AR446" s="1500"/>
      <c r="AS446" s="1500"/>
      <c r="AT446" s="1500"/>
      <c r="AU446" s="1500"/>
      <c r="AV446" s="1500"/>
      <c r="AW446" s="1500"/>
    </row>
    <row r="447" spans="3:49">
      <c r="C447" t="s">
        <v>1949</v>
      </c>
    </row>
    <row r="458" spans="3:3">
      <c r="C458" t="s">
        <v>1950</v>
      </c>
    </row>
    <row r="465" spans="3:90">
      <c r="C465" t="s">
        <v>1364</v>
      </c>
    </row>
    <row r="474" spans="3:90">
      <c r="AE474" s="1148">
        <v>0</v>
      </c>
      <c r="CI474">
        <v>433574829750</v>
      </c>
      <c r="CJ474">
        <v>391295946732</v>
      </c>
      <c r="CK474">
        <v>-433574829750</v>
      </c>
      <c r="CL474">
        <v>-391295946732</v>
      </c>
    </row>
    <row r="483" spans="3:49" s="1499" customFormat="1" ht="16.5" customHeight="1">
      <c r="C483" s="2332" t="s">
        <v>1952</v>
      </c>
      <c r="D483" s="2332"/>
      <c r="E483" s="2332"/>
      <c r="F483" s="2332"/>
      <c r="G483" s="2332"/>
      <c r="H483" s="2332"/>
      <c r="I483" s="2332"/>
      <c r="J483" s="2332"/>
      <c r="K483" s="2332"/>
      <c r="L483" s="2332"/>
      <c r="M483" s="2332"/>
      <c r="N483" s="2332"/>
      <c r="O483" s="2332"/>
      <c r="P483" s="2332"/>
      <c r="Q483" s="2332"/>
      <c r="R483" s="2332"/>
      <c r="S483" s="2332"/>
      <c r="T483" s="2332"/>
      <c r="U483" s="2332"/>
      <c r="V483" s="2332"/>
      <c r="W483" s="2332"/>
      <c r="X483" s="2332"/>
      <c r="Y483" s="2332"/>
      <c r="Z483" s="2332"/>
      <c r="AA483" s="2332"/>
      <c r="AB483" s="2332"/>
      <c r="AC483" s="2332"/>
      <c r="AD483" s="2332"/>
      <c r="AE483" s="2332"/>
      <c r="AF483" s="2332"/>
      <c r="AG483" s="2332"/>
      <c r="AH483" s="2332"/>
      <c r="AI483" s="2332"/>
      <c r="AJ483" s="2332"/>
      <c r="AK483" s="2332"/>
      <c r="AL483" s="2332"/>
      <c r="AM483" s="2332"/>
      <c r="AN483" s="2332"/>
      <c r="AO483" s="2332"/>
      <c r="AP483" s="2332"/>
      <c r="AQ483" s="2332"/>
      <c r="AR483" s="2332"/>
      <c r="AS483" s="2332"/>
      <c r="AT483" s="2332"/>
      <c r="AU483" s="2332"/>
      <c r="AV483" s="2332"/>
      <c r="AW483" s="2332"/>
    </row>
    <row r="491" spans="3:49" s="1499" customFormat="1" ht="15" customHeight="1">
      <c r="C491" s="2332" t="s">
        <v>1953</v>
      </c>
      <c r="D491" s="2332"/>
      <c r="E491" s="2332"/>
      <c r="F491" s="2332"/>
      <c r="G491" s="2332"/>
      <c r="H491" s="2332"/>
      <c r="I491" s="2332"/>
      <c r="J491" s="2332"/>
      <c r="K491" s="2332"/>
      <c r="L491" s="2332"/>
      <c r="M491" s="2332"/>
      <c r="N491" s="2332"/>
      <c r="O491" s="2332"/>
      <c r="P491" s="2332"/>
      <c r="Q491" s="2332"/>
      <c r="R491" s="2332"/>
      <c r="S491" s="2332"/>
      <c r="T491" s="2332"/>
      <c r="U491" s="2332"/>
      <c r="V491" s="2332"/>
      <c r="W491" s="2332"/>
      <c r="X491" s="2332"/>
      <c r="Y491" s="2332"/>
      <c r="Z491" s="2332"/>
      <c r="AA491" s="2332"/>
      <c r="AB491" s="2332"/>
      <c r="AC491" s="2332"/>
      <c r="AD491" s="2332"/>
      <c r="AE491" s="2332"/>
      <c r="AF491" s="2332"/>
      <c r="AG491" s="2332"/>
      <c r="AH491" s="2332"/>
      <c r="AI491" s="2332"/>
      <c r="AJ491" s="2332"/>
      <c r="AK491" s="2332"/>
      <c r="AL491" s="2332"/>
      <c r="AM491" s="2332"/>
      <c r="AN491" s="2332"/>
      <c r="AO491" s="2332"/>
      <c r="AP491" s="2332"/>
      <c r="AQ491" s="2332"/>
      <c r="AR491" s="2332"/>
      <c r="AS491" s="2332"/>
      <c r="AT491" s="2332"/>
      <c r="AU491" s="2332"/>
      <c r="AV491" s="2332"/>
      <c r="AW491" s="2332"/>
    </row>
    <row r="498" spans="3:49" ht="51" customHeight="1"/>
    <row r="499" spans="3:49" s="1499" customFormat="1" ht="18" customHeight="1">
      <c r="C499" s="2332" t="s">
        <v>1954</v>
      </c>
      <c r="D499" s="2332"/>
      <c r="E499" s="2332"/>
      <c r="F499" s="2332"/>
      <c r="G499" s="2332"/>
      <c r="H499" s="2332"/>
      <c r="I499" s="2332"/>
      <c r="J499" s="2332"/>
      <c r="K499" s="2332"/>
      <c r="L499" s="2332"/>
      <c r="M499" s="2332"/>
      <c r="N499" s="2332"/>
      <c r="O499" s="2332"/>
      <c r="P499" s="2332"/>
      <c r="Q499" s="2332"/>
      <c r="R499" s="2332"/>
      <c r="S499" s="2332"/>
      <c r="T499" s="2332"/>
      <c r="U499" s="2332"/>
      <c r="V499" s="2332"/>
      <c r="W499" s="2332"/>
      <c r="X499" s="2332"/>
      <c r="Y499" s="2332"/>
      <c r="Z499" s="2332"/>
      <c r="AA499" s="2332"/>
      <c r="AB499" s="2332"/>
      <c r="AC499" s="2332"/>
      <c r="AD499" s="2332"/>
      <c r="AE499" s="2332"/>
      <c r="AF499" s="2332"/>
      <c r="AG499" s="2332"/>
      <c r="AH499" s="2332"/>
      <c r="AI499" s="2332"/>
      <c r="AJ499" s="2332"/>
      <c r="AK499" s="2332"/>
      <c r="AL499" s="2332"/>
      <c r="AM499" s="2332"/>
      <c r="AN499" s="2332"/>
      <c r="AO499" s="2332"/>
      <c r="AP499" s="2332"/>
      <c r="AQ499" s="2332"/>
      <c r="AR499" s="2332"/>
      <c r="AS499" s="2332"/>
      <c r="AT499" s="2332"/>
      <c r="AU499" s="2332"/>
      <c r="AV499" s="2332"/>
      <c r="AW499" s="2332"/>
    </row>
    <row r="508" spans="3:49" s="1499" customFormat="1">
      <c r="C508" s="1790" t="s">
        <v>1955</v>
      </c>
    </row>
    <row r="509" spans="3:49">
      <c r="C509" t="s">
        <v>1490</v>
      </c>
    </row>
    <row r="516" spans="3:49" s="1499" customFormat="1">
      <c r="C516" s="1790" t="s">
        <v>1956</v>
      </c>
    </row>
    <row r="526" spans="3:49">
      <c r="C526" s="1790" t="s">
        <v>1957</v>
      </c>
      <c r="D526" s="1499"/>
      <c r="E526" s="1499"/>
      <c r="F526" s="1499"/>
      <c r="G526" s="1499"/>
      <c r="H526" s="1499"/>
      <c r="I526" s="1499"/>
      <c r="J526" s="1499"/>
      <c r="K526" s="1499"/>
      <c r="L526" s="1499"/>
      <c r="M526" s="1499"/>
      <c r="N526" s="1499"/>
      <c r="O526" s="1499"/>
      <c r="P526" s="1499"/>
      <c r="Q526" s="1499"/>
      <c r="R526" s="1499"/>
      <c r="S526" s="1499"/>
      <c r="T526" s="1499"/>
      <c r="U526" s="1499"/>
      <c r="V526" s="1499"/>
      <c r="W526" s="1499"/>
      <c r="X526" s="1499"/>
      <c r="Y526" s="1499"/>
      <c r="Z526" s="1499"/>
      <c r="AA526" s="1499"/>
      <c r="AB526" s="1499"/>
      <c r="AC526" s="1499"/>
      <c r="AD526" s="1499"/>
      <c r="AE526" s="1499"/>
      <c r="AF526" s="1499"/>
      <c r="AG526" s="1499"/>
      <c r="AH526" s="1499"/>
      <c r="AI526" s="1499"/>
      <c r="AJ526" s="1499"/>
      <c r="AK526" s="1499"/>
      <c r="AL526" s="1499"/>
      <c r="AM526" s="1499"/>
      <c r="AN526" s="1499"/>
      <c r="AO526" s="1499"/>
      <c r="AP526" s="1499"/>
      <c r="AQ526" s="1499"/>
      <c r="AR526" s="1499"/>
      <c r="AS526" s="1499"/>
      <c r="AT526" s="1499"/>
      <c r="AU526" s="1499"/>
      <c r="AV526" s="1499"/>
      <c r="AW526" s="1499"/>
    </row>
    <row r="560" s="1499" customFormat="1"/>
    <row r="586" spans="3:49" ht="15.75" thickBot="1">
      <c r="C586" s="2329"/>
      <c r="D586" s="2329"/>
      <c r="E586" s="2329"/>
      <c r="F586" s="2329"/>
      <c r="G586" s="2329"/>
      <c r="H586" s="2329"/>
      <c r="I586" s="2329"/>
      <c r="J586" s="2329"/>
      <c r="K586" s="2329"/>
      <c r="L586" s="2329"/>
      <c r="M586" s="114"/>
      <c r="N586" s="3540">
        <v>0</v>
      </c>
      <c r="O586" s="3540"/>
      <c r="P586" s="3540"/>
      <c r="Q586" s="3540"/>
      <c r="R586" s="3540"/>
      <c r="S586" s="3540"/>
      <c r="T586" s="3540"/>
      <c r="U586" s="3540"/>
      <c r="V586" s="3540"/>
      <c r="W586" s="3540">
        <v>0</v>
      </c>
      <c r="X586" s="3540"/>
      <c r="Y586" s="3540"/>
      <c r="Z586" s="3540"/>
      <c r="AA586" s="3540"/>
      <c r="AB586" s="3540"/>
      <c r="AC586" s="3540"/>
      <c r="AD586" s="3540"/>
      <c r="AE586" s="1787"/>
      <c r="AF586" s="3539">
        <v>0</v>
      </c>
      <c r="AG586" s="3539"/>
      <c r="AH586" s="3539"/>
      <c r="AI586" s="3539"/>
      <c r="AJ586" s="3539"/>
      <c r="AK586" s="3539"/>
      <c r="AL586" s="3539"/>
      <c r="AM586" s="3539"/>
      <c r="AN586" s="3539"/>
      <c r="AO586" s="3538">
        <v>0</v>
      </c>
      <c r="AP586" s="3538"/>
      <c r="AQ586" s="3538"/>
      <c r="AR586" s="3538"/>
      <c r="AS586" s="3538"/>
      <c r="AT586" s="3538"/>
      <c r="AU586" s="3538"/>
      <c r="AV586" s="3538"/>
      <c r="AW586" s="3538"/>
    </row>
    <row r="587" spans="3:49" ht="15.75" thickTop="1"/>
  </sheetData>
  <mergeCells count="154">
    <mergeCell ref="BJ27:BQ27"/>
    <mergeCell ref="BS27:CA27"/>
    <mergeCell ref="AF28:AN28"/>
    <mergeCell ref="AP28:AX28"/>
    <mergeCell ref="AZ28:BH28"/>
    <mergeCell ref="BJ28:BQ28"/>
    <mergeCell ref="BS28:CA28"/>
    <mergeCell ref="AF27:AN27"/>
    <mergeCell ref="AP27:AX27"/>
    <mergeCell ref="AZ27:BH27"/>
    <mergeCell ref="BJ30:BQ30"/>
    <mergeCell ref="C23:U23"/>
    <mergeCell ref="B30:U30"/>
    <mergeCell ref="BS30:CA30"/>
    <mergeCell ref="AF24:AN24"/>
    <mergeCell ref="AF30:AN30"/>
    <mergeCell ref="AZ24:BH24"/>
    <mergeCell ref="AZ30:BH30"/>
    <mergeCell ref="AP24:AX24"/>
    <mergeCell ref="AP30:AX30"/>
    <mergeCell ref="BJ23:BQ23"/>
    <mergeCell ref="V24:AD24"/>
    <mergeCell ref="V30:AD30"/>
    <mergeCell ref="AF26:AN26"/>
    <mergeCell ref="AP26:AX26"/>
    <mergeCell ref="AZ26:BH26"/>
    <mergeCell ref="BJ26:BQ26"/>
    <mergeCell ref="BS26:CA26"/>
    <mergeCell ref="V25:AD25"/>
    <mergeCell ref="AF25:AN25"/>
    <mergeCell ref="AP25:AX25"/>
    <mergeCell ref="AZ29:BH29"/>
    <mergeCell ref="BJ29:BQ29"/>
    <mergeCell ref="BS29:CA29"/>
    <mergeCell ref="AZ23:BH23"/>
    <mergeCell ref="BS23:CA23"/>
    <mergeCell ref="AP19:AX19"/>
    <mergeCell ref="AP20:AX20"/>
    <mergeCell ref="AP21:AX21"/>
    <mergeCell ref="BJ10:BQ10"/>
    <mergeCell ref="BJ11:BQ11"/>
    <mergeCell ref="BJ12:BQ12"/>
    <mergeCell ref="BJ13:BQ13"/>
    <mergeCell ref="BJ17:BQ17"/>
    <mergeCell ref="BJ20:BQ20"/>
    <mergeCell ref="BJ21:BQ21"/>
    <mergeCell ref="BS22:CA22"/>
    <mergeCell ref="AP16:AX16"/>
    <mergeCell ref="AZ16:BH16"/>
    <mergeCell ref="BJ16:BQ16"/>
    <mergeCell ref="BS16:CA16"/>
    <mergeCell ref="AZ19:BH19"/>
    <mergeCell ref="AZ20:BH20"/>
    <mergeCell ref="BS17:CA17"/>
    <mergeCell ref="BJ14:BQ14"/>
    <mergeCell ref="BS14:CA14"/>
    <mergeCell ref="BS19:CA19"/>
    <mergeCell ref="BS20:CA20"/>
    <mergeCell ref="BS15:CA15"/>
    <mergeCell ref="AF10:AN10"/>
    <mergeCell ref="AF11:AN11"/>
    <mergeCell ref="V16:AD16"/>
    <mergeCell ref="AF16:AN16"/>
    <mergeCell ref="BS9:CA9"/>
    <mergeCell ref="BJ9:BQ9"/>
    <mergeCell ref="AZ9:BH9"/>
    <mergeCell ref="AP9:AX9"/>
    <mergeCell ref="AF9:AN9"/>
    <mergeCell ref="V9:AD9"/>
    <mergeCell ref="BS12:CA12"/>
    <mergeCell ref="AP10:AX10"/>
    <mergeCell ref="AP11:AX11"/>
    <mergeCell ref="AP8:BH8"/>
    <mergeCell ref="BJ8:CA8"/>
    <mergeCell ref="V8:AN8"/>
    <mergeCell ref="AP12:AX12"/>
    <mergeCell ref="AP13:AX13"/>
    <mergeCell ref="BS13:CA13"/>
    <mergeCell ref="AZ10:BH10"/>
    <mergeCell ref="AZ11:BH11"/>
    <mergeCell ref="AZ12:BH12"/>
    <mergeCell ref="AZ13:BH13"/>
    <mergeCell ref="C15:U15"/>
    <mergeCell ref="V15:AD15"/>
    <mergeCell ref="AF15:AN15"/>
    <mergeCell ref="AP15:AX15"/>
    <mergeCell ref="AZ15:BH15"/>
    <mergeCell ref="BS10:CA10"/>
    <mergeCell ref="BS11:CA11"/>
    <mergeCell ref="AZ18:BH18"/>
    <mergeCell ref="BJ18:BQ18"/>
    <mergeCell ref="BS18:CA18"/>
    <mergeCell ref="C14:U14"/>
    <mergeCell ref="V14:AD14"/>
    <mergeCell ref="AF14:AN14"/>
    <mergeCell ref="AP14:AX14"/>
    <mergeCell ref="AZ14:BH14"/>
    <mergeCell ref="C12:U12"/>
    <mergeCell ref="C13:U13"/>
    <mergeCell ref="V10:AD10"/>
    <mergeCell ref="V11:AD11"/>
    <mergeCell ref="V12:AD12"/>
    <mergeCell ref="V13:AD13"/>
    <mergeCell ref="AF12:AN12"/>
    <mergeCell ref="AF13:AN13"/>
    <mergeCell ref="BJ15:BQ15"/>
    <mergeCell ref="V27:AD27"/>
    <mergeCell ref="AF29:AN29"/>
    <mergeCell ref="AP29:AX29"/>
    <mergeCell ref="BS21:CA21"/>
    <mergeCell ref="AF21:AN21"/>
    <mergeCell ref="AZ21:BH21"/>
    <mergeCell ref="AF19:AN19"/>
    <mergeCell ref="AF20:AN20"/>
    <mergeCell ref="C483:AW483"/>
    <mergeCell ref="C22:U22"/>
    <mergeCell ref="V22:AD22"/>
    <mergeCell ref="AF22:AN22"/>
    <mergeCell ref="AP22:AX22"/>
    <mergeCell ref="AZ22:BH22"/>
    <mergeCell ref="BJ22:BQ22"/>
    <mergeCell ref="V19:AD19"/>
    <mergeCell ref="V20:AD20"/>
    <mergeCell ref="V21:AD21"/>
    <mergeCell ref="BJ19:BQ19"/>
    <mergeCell ref="AZ25:BH25"/>
    <mergeCell ref="BJ25:BQ25"/>
    <mergeCell ref="BS25:CA25"/>
    <mergeCell ref="BS24:CA24"/>
    <mergeCell ref="BJ24:BQ24"/>
    <mergeCell ref="C16:U16"/>
    <mergeCell ref="C17:U17"/>
    <mergeCell ref="V17:AD17"/>
    <mergeCell ref="AF17:AN17"/>
    <mergeCell ref="AP17:AX17"/>
    <mergeCell ref="AZ17:BH17"/>
    <mergeCell ref="C491:AW491"/>
    <mergeCell ref="C499:AW499"/>
    <mergeCell ref="C586:L586"/>
    <mergeCell ref="AO586:AW586"/>
    <mergeCell ref="AF586:AN586"/>
    <mergeCell ref="N586:V586"/>
    <mergeCell ref="W586:AD586"/>
    <mergeCell ref="V18:AD18"/>
    <mergeCell ref="AF18:AN18"/>
    <mergeCell ref="AP18:AX18"/>
    <mergeCell ref="V23:AD23"/>
    <mergeCell ref="V26:AD26"/>
    <mergeCell ref="V29:AD29"/>
    <mergeCell ref="AF23:AN23"/>
    <mergeCell ref="AP23:AX23"/>
    <mergeCell ref="C28:U28"/>
    <mergeCell ref="V28:AD28"/>
    <mergeCell ref="C27:U27"/>
  </mergeCells>
  <pageMargins left="0.43307086614173229" right="0.15748031496062992" top="0.59055118110236227" bottom="0.39370078740157483" header="0.31496062992125984" footer="0.23622047244094491"/>
  <pageSetup paperSize="9" scale="95" firstPageNumber="40" orientation="landscape"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CL588"/>
  <sheetViews>
    <sheetView tabSelected="1" view="pageBreakPreview" topLeftCell="A9" zoomScaleSheetLayoutView="100" workbookViewId="0">
      <selection activeCell="P9" sqref="P1:R1048576"/>
    </sheetView>
  </sheetViews>
  <sheetFormatPr defaultColWidth="2.5703125" defaultRowHeight="15" outlineLevelCol="1"/>
  <cols>
    <col min="1" max="1" width="3" style="134" customWidth="1" outlineLevel="1"/>
    <col min="2" max="2" width="1.42578125" style="134" customWidth="1" outlineLevel="1"/>
    <col min="3" max="7" width="2.5703125" style="379" customWidth="1" outlineLevel="1"/>
    <col min="8" max="8" width="11.42578125" style="379" customWidth="1" outlineLevel="1"/>
    <col min="9" max="9" width="18.7109375" style="379" customWidth="1" outlineLevel="1"/>
    <col min="10" max="10" width="20" style="379" customWidth="1" outlineLevel="1"/>
    <col min="11" max="11" width="18.42578125" style="514" customWidth="1" outlineLevel="1"/>
    <col min="12" max="12" width="20" style="379" customWidth="1" outlineLevel="1"/>
    <col min="13" max="13" width="22.28515625" style="379" customWidth="1" outlineLevel="1"/>
    <col min="14" max="14" width="9" style="379" hidden="1" customWidth="1" outlineLevel="1"/>
    <col min="15" max="15" width="19.5703125" style="379" customWidth="1" outlineLevel="1"/>
    <col min="16" max="16" width="18.7109375" style="379" hidden="1" customWidth="1" outlineLevel="1"/>
    <col min="17" max="17" width="2.5703125" style="379" hidden="1" customWidth="1" outlineLevel="1"/>
    <col min="18" max="18" width="19.7109375" style="406" hidden="1" customWidth="1" outlineLevel="1"/>
    <col min="19" max="19" width="1.140625" style="406" hidden="1" customWidth="1" outlineLevel="1"/>
    <col min="20" max="20" width="1" style="406" customWidth="1" outlineLevel="1"/>
    <col min="21" max="21" width="5.7109375" style="406" customWidth="1" outlineLevel="1"/>
    <col min="22" max="22" width="1.7109375" style="406" customWidth="1" outlineLevel="1"/>
    <col min="23" max="23" width="6.42578125" style="378" customWidth="1" outlineLevel="1"/>
    <col min="24" max="24" width="2.85546875" style="378" customWidth="1" outlineLevel="1"/>
    <col min="25" max="25" width="3.85546875" style="378" customWidth="1" outlineLevel="1"/>
    <col min="26" max="26" width="2.85546875" style="378" customWidth="1" outlineLevel="1"/>
    <col min="27" max="27" width="2.28515625" style="378" customWidth="1" outlineLevel="1"/>
    <col min="28" max="28" width="2.42578125" style="378" customWidth="1" outlineLevel="1"/>
    <col min="29" max="29" width="2" style="378" customWidth="1" outlineLevel="1"/>
    <col min="30" max="30" width="2.140625" style="378" customWidth="1" outlineLevel="1"/>
    <col min="31" max="31" width="4" style="378" customWidth="1" outlineLevel="1"/>
    <col min="32" max="32" width="2.140625" style="378" customWidth="1" outlineLevel="1"/>
    <col min="33" max="33" width="2.28515625" style="378" customWidth="1" outlineLevel="1"/>
    <col min="34" max="34" width="2.7109375" style="378" customWidth="1" outlineLevel="1"/>
    <col min="35" max="35" width="5.85546875" style="378" customWidth="1" outlineLevel="1"/>
    <col min="36" max="36" width="1.140625" style="407" customWidth="1"/>
    <col min="37" max="37" width="3" style="404" hidden="1" customWidth="1" outlineLevel="1"/>
    <col min="38" max="38" width="1.140625" style="404" hidden="1" customWidth="1" outlineLevel="1"/>
    <col min="39" max="71" width="2.5703125" style="406" hidden="1" customWidth="1" outlineLevel="1"/>
    <col min="72" max="72" width="1.7109375" style="406" customWidth="1" collapsed="1"/>
    <col min="73" max="73" width="15.85546875" style="406" bestFit="1" customWidth="1"/>
    <col min="74" max="74" width="16.28515625" style="406" bestFit="1" customWidth="1"/>
    <col min="75" max="75" width="19.42578125" style="406" customWidth="1"/>
    <col min="76" max="76" width="3.42578125" style="407" bestFit="1" customWidth="1"/>
    <col min="77" max="258" width="2.5703125" style="407"/>
    <col min="259" max="259" width="3" style="407" customWidth="1"/>
    <col min="260" max="260" width="1.42578125" style="407" customWidth="1"/>
    <col min="261" max="265" width="2.5703125" style="407" customWidth="1"/>
    <col min="266" max="266" width="17.7109375" style="407" customWidth="1"/>
    <col min="267" max="267" width="18.42578125" style="407" bestFit="1" customWidth="1"/>
    <col min="268" max="268" width="19.140625" style="407" customWidth="1"/>
    <col min="269" max="269" width="16.85546875" style="407" customWidth="1"/>
    <col min="270" max="270" width="20.140625" style="407" customWidth="1"/>
    <col min="271" max="271" width="20.28515625" style="407" customWidth="1"/>
    <col min="272" max="272" width="19.7109375" style="407" customWidth="1"/>
    <col min="273" max="273" width="2.5703125" style="407" customWidth="1"/>
    <col min="274" max="274" width="19.7109375" style="407" customWidth="1"/>
    <col min="275" max="275" width="0" style="407" hidden="1" customWidth="1"/>
    <col min="276" max="276" width="1" style="407" customWidth="1"/>
    <col min="277" max="277" width="5.7109375" style="407" customWidth="1"/>
    <col min="278" max="278" width="1.7109375" style="407" customWidth="1"/>
    <col min="279" max="279" width="6.42578125" style="407" customWidth="1"/>
    <col min="280" max="280" width="2.85546875" style="407" customWidth="1"/>
    <col min="281" max="281" width="3.85546875" style="407" customWidth="1"/>
    <col min="282" max="282" width="2.85546875" style="407" customWidth="1"/>
    <col min="283" max="283" width="2.28515625" style="407" customWidth="1"/>
    <col min="284" max="284" width="2.42578125" style="407" customWidth="1"/>
    <col min="285" max="285" width="2" style="407" customWidth="1"/>
    <col min="286" max="286" width="2.140625" style="407" customWidth="1"/>
    <col min="287" max="287" width="4" style="407" customWidth="1"/>
    <col min="288" max="288" width="2.140625" style="407" customWidth="1"/>
    <col min="289" max="289" width="2.28515625" style="407" customWidth="1"/>
    <col min="290" max="290" width="2.7109375" style="407" customWidth="1"/>
    <col min="291" max="291" width="5.85546875" style="407" customWidth="1"/>
    <col min="292" max="292" width="1.140625" style="407" customWidth="1"/>
    <col min="293" max="327" width="0" style="407" hidden="1" customWidth="1"/>
    <col min="328" max="328" width="1.7109375" style="407" customWidth="1"/>
    <col min="329" max="329" width="15.85546875" style="407" bestFit="1" customWidth="1"/>
    <col min="330" max="330" width="16.28515625" style="407" bestFit="1" customWidth="1"/>
    <col min="331" max="331" width="19.42578125" style="407" customWidth="1"/>
    <col min="332" max="332" width="3.42578125" style="407" bestFit="1" customWidth="1"/>
    <col min="333" max="514" width="2.5703125" style="407"/>
    <col min="515" max="515" width="3" style="407" customWidth="1"/>
    <col min="516" max="516" width="1.42578125" style="407" customWidth="1"/>
    <col min="517" max="521" width="2.5703125" style="407" customWidth="1"/>
    <col min="522" max="522" width="17.7109375" style="407" customWidth="1"/>
    <col min="523" max="523" width="18.42578125" style="407" bestFit="1" customWidth="1"/>
    <col min="524" max="524" width="19.140625" style="407" customWidth="1"/>
    <col min="525" max="525" width="16.85546875" style="407" customWidth="1"/>
    <col min="526" max="526" width="20.140625" style="407" customWidth="1"/>
    <col min="527" max="527" width="20.28515625" style="407" customWidth="1"/>
    <col min="528" max="528" width="19.7109375" style="407" customWidth="1"/>
    <col min="529" max="529" width="2.5703125" style="407" customWidth="1"/>
    <col min="530" max="530" width="19.7109375" style="407" customWidth="1"/>
    <col min="531" max="531" width="0" style="407" hidden="1" customWidth="1"/>
    <col min="532" max="532" width="1" style="407" customWidth="1"/>
    <col min="533" max="533" width="5.7109375" style="407" customWidth="1"/>
    <col min="534" max="534" width="1.7109375" style="407" customWidth="1"/>
    <col min="535" max="535" width="6.42578125" style="407" customWidth="1"/>
    <col min="536" max="536" width="2.85546875" style="407" customWidth="1"/>
    <col min="537" max="537" width="3.85546875" style="407" customWidth="1"/>
    <col min="538" max="538" width="2.85546875" style="407" customWidth="1"/>
    <col min="539" max="539" width="2.28515625" style="407" customWidth="1"/>
    <col min="540" max="540" width="2.42578125" style="407" customWidth="1"/>
    <col min="541" max="541" width="2" style="407" customWidth="1"/>
    <col min="542" max="542" width="2.140625" style="407" customWidth="1"/>
    <col min="543" max="543" width="4" style="407" customWidth="1"/>
    <col min="544" max="544" width="2.140625" style="407" customWidth="1"/>
    <col min="545" max="545" width="2.28515625" style="407" customWidth="1"/>
    <col min="546" max="546" width="2.7109375" style="407" customWidth="1"/>
    <col min="547" max="547" width="5.85546875" style="407" customWidth="1"/>
    <col min="548" max="548" width="1.140625" style="407" customWidth="1"/>
    <col min="549" max="583" width="0" style="407" hidden="1" customWidth="1"/>
    <col min="584" max="584" width="1.7109375" style="407" customWidth="1"/>
    <col min="585" max="585" width="15.85546875" style="407" bestFit="1" customWidth="1"/>
    <col min="586" max="586" width="16.28515625" style="407" bestFit="1" customWidth="1"/>
    <col min="587" max="587" width="19.42578125" style="407" customWidth="1"/>
    <col min="588" max="588" width="3.42578125" style="407" bestFit="1" customWidth="1"/>
    <col min="589" max="770" width="2.5703125" style="407"/>
    <col min="771" max="771" width="3" style="407" customWidth="1"/>
    <col min="772" max="772" width="1.42578125" style="407" customWidth="1"/>
    <col min="773" max="777" width="2.5703125" style="407" customWidth="1"/>
    <col min="778" max="778" width="17.7109375" style="407" customWidth="1"/>
    <col min="779" max="779" width="18.42578125" style="407" bestFit="1" customWidth="1"/>
    <col min="780" max="780" width="19.140625" style="407" customWidth="1"/>
    <col min="781" max="781" width="16.85546875" style="407" customWidth="1"/>
    <col min="782" max="782" width="20.140625" style="407" customWidth="1"/>
    <col min="783" max="783" width="20.28515625" style="407" customWidth="1"/>
    <col min="784" max="784" width="19.7109375" style="407" customWidth="1"/>
    <col min="785" max="785" width="2.5703125" style="407" customWidth="1"/>
    <col min="786" max="786" width="19.7109375" style="407" customWidth="1"/>
    <col min="787" max="787" width="0" style="407" hidden="1" customWidth="1"/>
    <col min="788" max="788" width="1" style="407" customWidth="1"/>
    <col min="789" max="789" width="5.7109375" style="407" customWidth="1"/>
    <col min="790" max="790" width="1.7109375" style="407" customWidth="1"/>
    <col min="791" max="791" width="6.42578125" style="407" customWidth="1"/>
    <col min="792" max="792" width="2.85546875" style="407" customWidth="1"/>
    <col min="793" max="793" width="3.85546875" style="407" customWidth="1"/>
    <col min="794" max="794" width="2.85546875" style="407" customWidth="1"/>
    <col min="795" max="795" width="2.28515625" style="407" customWidth="1"/>
    <col min="796" max="796" width="2.42578125" style="407" customWidth="1"/>
    <col min="797" max="797" width="2" style="407" customWidth="1"/>
    <col min="798" max="798" width="2.140625" style="407" customWidth="1"/>
    <col min="799" max="799" width="4" style="407" customWidth="1"/>
    <col min="800" max="800" width="2.140625" style="407" customWidth="1"/>
    <col min="801" max="801" width="2.28515625" style="407" customWidth="1"/>
    <col min="802" max="802" width="2.7109375" style="407" customWidth="1"/>
    <col min="803" max="803" width="5.85546875" style="407" customWidth="1"/>
    <col min="804" max="804" width="1.140625" style="407" customWidth="1"/>
    <col min="805" max="839" width="0" style="407" hidden="1" customWidth="1"/>
    <col min="840" max="840" width="1.7109375" style="407" customWidth="1"/>
    <col min="841" max="841" width="15.85546875" style="407" bestFit="1" customWidth="1"/>
    <col min="842" max="842" width="16.28515625" style="407" bestFit="1" customWidth="1"/>
    <col min="843" max="843" width="19.42578125" style="407" customWidth="1"/>
    <col min="844" max="844" width="3.42578125" style="407" bestFit="1" customWidth="1"/>
    <col min="845" max="1026" width="2.5703125" style="407"/>
    <col min="1027" max="1027" width="3" style="407" customWidth="1"/>
    <col min="1028" max="1028" width="1.42578125" style="407" customWidth="1"/>
    <col min="1029" max="1033" width="2.5703125" style="407" customWidth="1"/>
    <col min="1034" max="1034" width="17.7109375" style="407" customWidth="1"/>
    <col min="1035" max="1035" width="18.42578125" style="407" bestFit="1" customWidth="1"/>
    <col min="1036" max="1036" width="19.140625" style="407" customWidth="1"/>
    <col min="1037" max="1037" width="16.85546875" style="407" customWidth="1"/>
    <col min="1038" max="1038" width="20.140625" style="407" customWidth="1"/>
    <col min="1039" max="1039" width="20.28515625" style="407" customWidth="1"/>
    <col min="1040" max="1040" width="19.7109375" style="407" customWidth="1"/>
    <col min="1041" max="1041" width="2.5703125" style="407" customWidth="1"/>
    <col min="1042" max="1042" width="19.7109375" style="407" customWidth="1"/>
    <col min="1043" max="1043" width="0" style="407" hidden="1" customWidth="1"/>
    <col min="1044" max="1044" width="1" style="407" customWidth="1"/>
    <col min="1045" max="1045" width="5.7109375" style="407" customWidth="1"/>
    <col min="1046" max="1046" width="1.7109375" style="407" customWidth="1"/>
    <col min="1047" max="1047" width="6.42578125" style="407" customWidth="1"/>
    <col min="1048" max="1048" width="2.85546875" style="407" customWidth="1"/>
    <col min="1049" max="1049" width="3.85546875" style="407" customWidth="1"/>
    <col min="1050" max="1050" width="2.85546875" style="407" customWidth="1"/>
    <col min="1051" max="1051" width="2.28515625" style="407" customWidth="1"/>
    <col min="1052" max="1052" width="2.42578125" style="407" customWidth="1"/>
    <col min="1053" max="1053" width="2" style="407" customWidth="1"/>
    <col min="1054" max="1054" width="2.140625" style="407" customWidth="1"/>
    <col min="1055" max="1055" width="4" style="407" customWidth="1"/>
    <col min="1056" max="1056" width="2.140625" style="407" customWidth="1"/>
    <col min="1057" max="1057" width="2.28515625" style="407" customWidth="1"/>
    <col min="1058" max="1058" width="2.7109375" style="407" customWidth="1"/>
    <col min="1059" max="1059" width="5.85546875" style="407" customWidth="1"/>
    <col min="1060" max="1060" width="1.140625" style="407" customWidth="1"/>
    <col min="1061" max="1095" width="0" style="407" hidden="1" customWidth="1"/>
    <col min="1096" max="1096" width="1.7109375" style="407" customWidth="1"/>
    <col min="1097" max="1097" width="15.85546875" style="407" bestFit="1" customWidth="1"/>
    <col min="1098" max="1098" width="16.28515625" style="407" bestFit="1" customWidth="1"/>
    <col min="1099" max="1099" width="19.42578125" style="407" customWidth="1"/>
    <col min="1100" max="1100" width="3.42578125" style="407" bestFit="1" customWidth="1"/>
    <col min="1101" max="1282" width="2.5703125" style="407"/>
    <col min="1283" max="1283" width="3" style="407" customWidth="1"/>
    <col min="1284" max="1284" width="1.42578125" style="407" customWidth="1"/>
    <col min="1285" max="1289" width="2.5703125" style="407" customWidth="1"/>
    <col min="1290" max="1290" width="17.7109375" style="407" customWidth="1"/>
    <col min="1291" max="1291" width="18.42578125" style="407" bestFit="1" customWidth="1"/>
    <col min="1292" max="1292" width="19.140625" style="407" customWidth="1"/>
    <col min="1293" max="1293" width="16.85546875" style="407" customWidth="1"/>
    <col min="1294" max="1294" width="20.140625" style="407" customWidth="1"/>
    <col min="1295" max="1295" width="20.28515625" style="407" customWidth="1"/>
    <col min="1296" max="1296" width="19.7109375" style="407" customWidth="1"/>
    <col min="1297" max="1297" width="2.5703125" style="407" customWidth="1"/>
    <col min="1298" max="1298" width="19.7109375" style="407" customWidth="1"/>
    <col min="1299" max="1299" width="0" style="407" hidden="1" customWidth="1"/>
    <col min="1300" max="1300" width="1" style="407" customWidth="1"/>
    <col min="1301" max="1301" width="5.7109375" style="407" customWidth="1"/>
    <col min="1302" max="1302" width="1.7109375" style="407" customWidth="1"/>
    <col min="1303" max="1303" width="6.42578125" style="407" customWidth="1"/>
    <col min="1304" max="1304" width="2.85546875" style="407" customWidth="1"/>
    <col min="1305" max="1305" width="3.85546875" style="407" customWidth="1"/>
    <col min="1306" max="1306" width="2.85546875" style="407" customWidth="1"/>
    <col min="1307" max="1307" width="2.28515625" style="407" customWidth="1"/>
    <col min="1308" max="1308" width="2.42578125" style="407" customWidth="1"/>
    <col min="1309" max="1309" width="2" style="407" customWidth="1"/>
    <col min="1310" max="1310" width="2.140625" style="407" customWidth="1"/>
    <col min="1311" max="1311" width="4" style="407" customWidth="1"/>
    <col min="1312" max="1312" width="2.140625" style="407" customWidth="1"/>
    <col min="1313" max="1313" width="2.28515625" style="407" customWidth="1"/>
    <col min="1314" max="1314" width="2.7109375" style="407" customWidth="1"/>
    <col min="1315" max="1315" width="5.85546875" style="407" customWidth="1"/>
    <col min="1316" max="1316" width="1.140625" style="407" customWidth="1"/>
    <col min="1317" max="1351" width="0" style="407" hidden="1" customWidth="1"/>
    <col min="1352" max="1352" width="1.7109375" style="407" customWidth="1"/>
    <col min="1353" max="1353" width="15.85546875" style="407" bestFit="1" customWidth="1"/>
    <col min="1354" max="1354" width="16.28515625" style="407" bestFit="1" customWidth="1"/>
    <col min="1355" max="1355" width="19.42578125" style="407" customWidth="1"/>
    <col min="1356" max="1356" width="3.42578125" style="407" bestFit="1" customWidth="1"/>
    <col min="1357" max="1538" width="2.5703125" style="407"/>
    <col min="1539" max="1539" width="3" style="407" customWidth="1"/>
    <col min="1540" max="1540" width="1.42578125" style="407" customWidth="1"/>
    <col min="1541" max="1545" width="2.5703125" style="407" customWidth="1"/>
    <col min="1546" max="1546" width="17.7109375" style="407" customWidth="1"/>
    <col min="1547" max="1547" width="18.42578125" style="407" bestFit="1" customWidth="1"/>
    <col min="1548" max="1548" width="19.140625" style="407" customWidth="1"/>
    <col min="1549" max="1549" width="16.85546875" style="407" customWidth="1"/>
    <col min="1550" max="1550" width="20.140625" style="407" customWidth="1"/>
    <col min="1551" max="1551" width="20.28515625" style="407" customWidth="1"/>
    <col min="1552" max="1552" width="19.7109375" style="407" customWidth="1"/>
    <col min="1553" max="1553" width="2.5703125" style="407" customWidth="1"/>
    <col min="1554" max="1554" width="19.7109375" style="407" customWidth="1"/>
    <col min="1555" max="1555" width="0" style="407" hidden="1" customWidth="1"/>
    <col min="1556" max="1556" width="1" style="407" customWidth="1"/>
    <col min="1557" max="1557" width="5.7109375" style="407" customWidth="1"/>
    <col min="1558" max="1558" width="1.7109375" style="407" customWidth="1"/>
    <col min="1559" max="1559" width="6.42578125" style="407" customWidth="1"/>
    <col min="1560" max="1560" width="2.85546875" style="407" customWidth="1"/>
    <col min="1561" max="1561" width="3.85546875" style="407" customWidth="1"/>
    <col min="1562" max="1562" width="2.85546875" style="407" customWidth="1"/>
    <col min="1563" max="1563" width="2.28515625" style="407" customWidth="1"/>
    <col min="1564" max="1564" width="2.42578125" style="407" customWidth="1"/>
    <col min="1565" max="1565" width="2" style="407" customWidth="1"/>
    <col min="1566" max="1566" width="2.140625" style="407" customWidth="1"/>
    <col min="1567" max="1567" width="4" style="407" customWidth="1"/>
    <col min="1568" max="1568" width="2.140625" style="407" customWidth="1"/>
    <col min="1569" max="1569" width="2.28515625" style="407" customWidth="1"/>
    <col min="1570" max="1570" width="2.7109375" style="407" customWidth="1"/>
    <col min="1571" max="1571" width="5.85546875" style="407" customWidth="1"/>
    <col min="1572" max="1572" width="1.140625" style="407" customWidth="1"/>
    <col min="1573" max="1607" width="0" style="407" hidden="1" customWidth="1"/>
    <col min="1608" max="1608" width="1.7109375" style="407" customWidth="1"/>
    <col min="1609" max="1609" width="15.85546875" style="407" bestFit="1" customWidth="1"/>
    <col min="1610" max="1610" width="16.28515625" style="407" bestFit="1" customWidth="1"/>
    <col min="1611" max="1611" width="19.42578125" style="407" customWidth="1"/>
    <col min="1612" max="1612" width="3.42578125" style="407" bestFit="1" customWidth="1"/>
    <col min="1613" max="1794" width="2.5703125" style="407"/>
    <col min="1795" max="1795" width="3" style="407" customWidth="1"/>
    <col min="1796" max="1796" width="1.42578125" style="407" customWidth="1"/>
    <col min="1797" max="1801" width="2.5703125" style="407" customWidth="1"/>
    <col min="1802" max="1802" width="17.7109375" style="407" customWidth="1"/>
    <col min="1803" max="1803" width="18.42578125" style="407" bestFit="1" customWidth="1"/>
    <col min="1804" max="1804" width="19.140625" style="407" customWidth="1"/>
    <col min="1805" max="1805" width="16.85546875" style="407" customWidth="1"/>
    <col min="1806" max="1806" width="20.140625" style="407" customWidth="1"/>
    <col min="1807" max="1807" width="20.28515625" style="407" customWidth="1"/>
    <col min="1808" max="1808" width="19.7109375" style="407" customWidth="1"/>
    <col min="1809" max="1809" width="2.5703125" style="407" customWidth="1"/>
    <col min="1810" max="1810" width="19.7109375" style="407" customWidth="1"/>
    <col min="1811" max="1811" width="0" style="407" hidden="1" customWidth="1"/>
    <col min="1812" max="1812" width="1" style="407" customWidth="1"/>
    <col min="1813" max="1813" width="5.7109375" style="407" customWidth="1"/>
    <col min="1814" max="1814" width="1.7109375" style="407" customWidth="1"/>
    <col min="1815" max="1815" width="6.42578125" style="407" customWidth="1"/>
    <col min="1816" max="1816" width="2.85546875" style="407" customWidth="1"/>
    <col min="1817" max="1817" width="3.85546875" style="407" customWidth="1"/>
    <col min="1818" max="1818" width="2.85546875" style="407" customWidth="1"/>
    <col min="1819" max="1819" width="2.28515625" style="407" customWidth="1"/>
    <col min="1820" max="1820" width="2.42578125" style="407" customWidth="1"/>
    <col min="1821" max="1821" width="2" style="407" customWidth="1"/>
    <col min="1822" max="1822" width="2.140625" style="407" customWidth="1"/>
    <col min="1823" max="1823" width="4" style="407" customWidth="1"/>
    <col min="1824" max="1824" width="2.140625" style="407" customWidth="1"/>
    <col min="1825" max="1825" width="2.28515625" style="407" customWidth="1"/>
    <col min="1826" max="1826" width="2.7109375" style="407" customWidth="1"/>
    <col min="1827" max="1827" width="5.85546875" style="407" customWidth="1"/>
    <col min="1828" max="1828" width="1.140625" style="407" customWidth="1"/>
    <col min="1829" max="1863" width="0" style="407" hidden="1" customWidth="1"/>
    <col min="1864" max="1864" width="1.7109375" style="407" customWidth="1"/>
    <col min="1865" max="1865" width="15.85546875" style="407" bestFit="1" customWidth="1"/>
    <col min="1866" max="1866" width="16.28515625" style="407" bestFit="1" customWidth="1"/>
    <col min="1867" max="1867" width="19.42578125" style="407" customWidth="1"/>
    <col min="1868" max="1868" width="3.42578125" style="407" bestFit="1" customWidth="1"/>
    <col min="1869" max="2050" width="2.5703125" style="407"/>
    <col min="2051" max="2051" width="3" style="407" customWidth="1"/>
    <col min="2052" max="2052" width="1.42578125" style="407" customWidth="1"/>
    <col min="2053" max="2057" width="2.5703125" style="407" customWidth="1"/>
    <col min="2058" max="2058" width="17.7109375" style="407" customWidth="1"/>
    <col min="2059" max="2059" width="18.42578125" style="407" bestFit="1" customWidth="1"/>
    <col min="2060" max="2060" width="19.140625" style="407" customWidth="1"/>
    <col min="2061" max="2061" width="16.85546875" style="407" customWidth="1"/>
    <col min="2062" max="2062" width="20.140625" style="407" customWidth="1"/>
    <col min="2063" max="2063" width="20.28515625" style="407" customWidth="1"/>
    <col min="2064" max="2064" width="19.7109375" style="407" customWidth="1"/>
    <col min="2065" max="2065" width="2.5703125" style="407" customWidth="1"/>
    <col min="2066" max="2066" width="19.7109375" style="407" customWidth="1"/>
    <col min="2067" max="2067" width="0" style="407" hidden="1" customWidth="1"/>
    <col min="2068" max="2068" width="1" style="407" customWidth="1"/>
    <col min="2069" max="2069" width="5.7109375" style="407" customWidth="1"/>
    <col min="2070" max="2070" width="1.7109375" style="407" customWidth="1"/>
    <col min="2071" max="2071" width="6.42578125" style="407" customWidth="1"/>
    <col min="2072" max="2072" width="2.85546875" style="407" customWidth="1"/>
    <col min="2073" max="2073" width="3.85546875" style="407" customWidth="1"/>
    <col min="2074" max="2074" width="2.85546875" style="407" customWidth="1"/>
    <col min="2075" max="2075" width="2.28515625" style="407" customWidth="1"/>
    <col min="2076" max="2076" width="2.42578125" style="407" customWidth="1"/>
    <col min="2077" max="2077" width="2" style="407" customWidth="1"/>
    <col min="2078" max="2078" width="2.140625" style="407" customWidth="1"/>
    <col min="2079" max="2079" width="4" style="407" customWidth="1"/>
    <col min="2080" max="2080" width="2.140625" style="407" customWidth="1"/>
    <col min="2081" max="2081" width="2.28515625" style="407" customWidth="1"/>
    <col min="2082" max="2082" width="2.7109375" style="407" customWidth="1"/>
    <col min="2083" max="2083" width="5.85546875" style="407" customWidth="1"/>
    <col min="2084" max="2084" width="1.140625" style="407" customWidth="1"/>
    <col min="2085" max="2119" width="0" style="407" hidden="1" customWidth="1"/>
    <col min="2120" max="2120" width="1.7109375" style="407" customWidth="1"/>
    <col min="2121" max="2121" width="15.85546875" style="407" bestFit="1" customWidth="1"/>
    <col min="2122" max="2122" width="16.28515625" style="407" bestFit="1" customWidth="1"/>
    <col min="2123" max="2123" width="19.42578125" style="407" customWidth="1"/>
    <col min="2124" max="2124" width="3.42578125" style="407" bestFit="1" customWidth="1"/>
    <col min="2125" max="2306" width="2.5703125" style="407"/>
    <col min="2307" max="2307" width="3" style="407" customWidth="1"/>
    <col min="2308" max="2308" width="1.42578125" style="407" customWidth="1"/>
    <col min="2309" max="2313" width="2.5703125" style="407" customWidth="1"/>
    <col min="2314" max="2314" width="17.7109375" style="407" customWidth="1"/>
    <col min="2315" max="2315" width="18.42578125" style="407" bestFit="1" customWidth="1"/>
    <col min="2316" max="2316" width="19.140625" style="407" customWidth="1"/>
    <col min="2317" max="2317" width="16.85546875" style="407" customWidth="1"/>
    <col min="2318" max="2318" width="20.140625" style="407" customWidth="1"/>
    <col min="2319" max="2319" width="20.28515625" style="407" customWidth="1"/>
    <col min="2320" max="2320" width="19.7109375" style="407" customWidth="1"/>
    <col min="2321" max="2321" width="2.5703125" style="407" customWidth="1"/>
    <col min="2322" max="2322" width="19.7109375" style="407" customWidth="1"/>
    <col min="2323" max="2323" width="0" style="407" hidden="1" customWidth="1"/>
    <col min="2324" max="2324" width="1" style="407" customWidth="1"/>
    <col min="2325" max="2325" width="5.7109375" style="407" customWidth="1"/>
    <col min="2326" max="2326" width="1.7109375" style="407" customWidth="1"/>
    <col min="2327" max="2327" width="6.42578125" style="407" customWidth="1"/>
    <col min="2328" max="2328" width="2.85546875" style="407" customWidth="1"/>
    <col min="2329" max="2329" width="3.85546875" style="407" customWidth="1"/>
    <col min="2330" max="2330" width="2.85546875" style="407" customWidth="1"/>
    <col min="2331" max="2331" width="2.28515625" style="407" customWidth="1"/>
    <col min="2332" max="2332" width="2.42578125" style="407" customWidth="1"/>
    <col min="2333" max="2333" width="2" style="407" customWidth="1"/>
    <col min="2334" max="2334" width="2.140625" style="407" customWidth="1"/>
    <col min="2335" max="2335" width="4" style="407" customWidth="1"/>
    <col min="2336" max="2336" width="2.140625" style="407" customWidth="1"/>
    <col min="2337" max="2337" width="2.28515625" style="407" customWidth="1"/>
    <col min="2338" max="2338" width="2.7109375" style="407" customWidth="1"/>
    <col min="2339" max="2339" width="5.85546875" style="407" customWidth="1"/>
    <col min="2340" max="2340" width="1.140625" style="407" customWidth="1"/>
    <col min="2341" max="2375" width="0" style="407" hidden="1" customWidth="1"/>
    <col min="2376" max="2376" width="1.7109375" style="407" customWidth="1"/>
    <col min="2377" max="2377" width="15.85546875" style="407" bestFit="1" customWidth="1"/>
    <col min="2378" max="2378" width="16.28515625" style="407" bestFit="1" customWidth="1"/>
    <col min="2379" max="2379" width="19.42578125" style="407" customWidth="1"/>
    <col min="2380" max="2380" width="3.42578125" style="407" bestFit="1" customWidth="1"/>
    <col min="2381" max="2562" width="2.5703125" style="407"/>
    <col min="2563" max="2563" width="3" style="407" customWidth="1"/>
    <col min="2564" max="2564" width="1.42578125" style="407" customWidth="1"/>
    <col min="2565" max="2569" width="2.5703125" style="407" customWidth="1"/>
    <col min="2570" max="2570" width="17.7109375" style="407" customWidth="1"/>
    <col min="2571" max="2571" width="18.42578125" style="407" bestFit="1" customWidth="1"/>
    <col min="2572" max="2572" width="19.140625" style="407" customWidth="1"/>
    <col min="2573" max="2573" width="16.85546875" style="407" customWidth="1"/>
    <col min="2574" max="2574" width="20.140625" style="407" customWidth="1"/>
    <col min="2575" max="2575" width="20.28515625" style="407" customWidth="1"/>
    <col min="2576" max="2576" width="19.7109375" style="407" customWidth="1"/>
    <col min="2577" max="2577" width="2.5703125" style="407" customWidth="1"/>
    <col min="2578" max="2578" width="19.7109375" style="407" customWidth="1"/>
    <col min="2579" max="2579" width="0" style="407" hidden="1" customWidth="1"/>
    <col min="2580" max="2580" width="1" style="407" customWidth="1"/>
    <col min="2581" max="2581" width="5.7109375" style="407" customWidth="1"/>
    <col min="2582" max="2582" width="1.7109375" style="407" customWidth="1"/>
    <col min="2583" max="2583" width="6.42578125" style="407" customWidth="1"/>
    <col min="2584" max="2584" width="2.85546875" style="407" customWidth="1"/>
    <col min="2585" max="2585" width="3.85546875" style="407" customWidth="1"/>
    <col min="2586" max="2586" width="2.85546875" style="407" customWidth="1"/>
    <col min="2587" max="2587" width="2.28515625" style="407" customWidth="1"/>
    <col min="2588" max="2588" width="2.42578125" style="407" customWidth="1"/>
    <col min="2589" max="2589" width="2" style="407" customWidth="1"/>
    <col min="2590" max="2590" width="2.140625" style="407" customWidth="1"/>
    <col min="2591" max="2591" width="4" style="407" customWidth="1"/>
    <col min="2592" max="2592" width="2.140625" style="407" customWidth="1"/>
    <col min="2593" max="2593" width="2.28515625" style="407" customWidth="1"/>
    <col min="2594" max="2594" width="2.7109375" style="407" customWidth="1"/>
    <col min="2595" max="2595" width="5.85546875" style="407" customWidth="1"/>
    <col min="2596" max="2596" width="1.140625" style="407" customWidth="1"/>
    <col min="2597" max="2631" width="0" style="407" hidden="1" customWidth="1"/>
    <col min="2632" max="2632" width="1.7109375" style="407" customWidth="1"/>
    <col min="2633" max="2633" width="15.85546875" style="407" bestFit="1" customWidth="1"/>
    <col min="2634" max="2634" width="16.28515625" style="407" bestFit="1" customWidth="1"/>
    <col min="2635" max="2635" width="19.42578125" style="407" customWidth="1"/>
    <col min="2636" max="2636" width="3.42578125" style="407" bestFit="1" customWidth="1"/>
    <col min="2637" max="2818" width="2.5703125" style="407"/>
    <col min="2819" max="2819" width="3" style="407" customWidth="1"/>
    <col min="2820" max="2820" width="1.42578125" style="407" customWidth="1"/>
    <col min="2821" max="2825" width="2.5703125" style="407" customWidth="1"/>
    <col min="2826" max="2826" width="17.7109375" style="407" customWidth="1"/>
    <col min="2827" max="2827" width="18.42578125" style="407" bestFit="1" customWidth="1"/>
    <col min="2828" max="2828" width="19.140625" style="407" customWidth="1"/>
    <col min="2829" max="2829" width="16.85546875" style="407" customWidth="1"/>
    <col min="2830" max="2830" width="20.140625" style="407" customWidth="1"/>
    <col min="2831" max="2831" width="20.28515625" style="407" customWidth="1"/>
    <col min="2832" max="2832" width="19.7109375" style="407" customWidth="1"/>
    <col min="2833" max="2833" width="2.5703125" style="407" customWidth="1"/>
    <col min="2834" max="2834" width="19.7109375" style="407" customWidth="1"/>
    <col min="2835" max="2835" width="0" style="407" hidden="1" customWidth="1"/>
    <col min="2836" max="2836" width="1" style="407" customWidth="1"/>
    <col min="2837" max="2837" width="5.7109375" style="407" customWidth="1"/>
    <col min="2838" max="2838" width="1.7109375" style="407" customWidth="1"/>
    <col min="2839" max="2839" width="6.42578125" style="407" customWidth="1"/>
    <col min="2840" max="2840" width="2.85546875" style="407" customWidth="1"/>
    <col min="2841" max="2841" width="3.85546875" style="407" customWidth="1"/>
    <col min="2842" max="2842" width="2.85546875" style="407" customWidth="1"/>
    <col min="2843" max="2843" width="2.28515625" style="407" customWidth="1"/>
    <col min="2844" max="2844" width="2.42578125" style="407" customWidth="1"/>
    <col min="2845" max="2845" width="2" style="407" customWidth="1"/>
    <col min="2846" max="2846" width="2.140625" style="407" customWidth="1"/>
    <col min="2847" max="2847" width="4" style="407" customWidth="1"/>
    <col min="2848" max="2848" width="2.140625" style="407" customWidth="1"/>
    <col min="2849" max="2849" width="2.28515625" style="407" customWidth="1"/>
    <col min="2850" max="2850" width="2.7109375" style="407" customWidth="1"/>
    <col min="2851" max="2851" width="5.85546875" style="407" customWidth="1"/>
    <col min="2852" max="2852" width="1.140625" style="407" customWidth="1"/>
    <col min="2853" max="2887" width="0" style="407" hidden="1" customWidth="1"/>
    <col min="2888" max="2888" width="1.7109375" style="407" customWidth="1"/>
    <col min="2889" max="2889" width="15.85546875" style="407" bestFit="1" customWidth="1"/>
    <col min="2890" max="2890" width="16.28515625" style="407" bestFit="1" customWidth="1"/>
    <col min="2891" max="2891" width="19.42578125" style="407" customWidth="1"/>
    <col min="2892" max="2892" width="3.42578125" style="407" bestFit="1" customWidth="1"/>
    <col min="2893" max="3074" width="2.5703125" style="407"/>
    <col min="3075" max="3075" width="3" style="407" customWidth="1"/>
    <col min="3076" max="3076" width="1.42578125" style="407" customWidth="1"/>
    <col min="3077" max="3081" width="2.5703125" style="407" customWidth="1"/>
    <col min="3082" max="3082" width="17.7109375" style="407" customWidth="1"/>
    <col min="3083" max="3083" width="18.42578125" style="407" bestFit="1" customWidth="1"/>
    <col min="3084" max="3084" width="19.140625" style="407" customWidth="1"/>
    <col min="3085" max="3085" width="16.85546875" style="407" customWidth="1"/>
    <col min="3086" max="3086" width="20.140625" style="407" customWidth="1"/>
    <col min="3087" max="3087" width="20.28515625" style="407" customWidth="1"/>
    <col min="3088" max="3088" width="19.7109375" style="407" customWidth="1"/>
    <col min="3089" max="3089" width="2.5703125" style="407" customWidth="1"/>
    <col min="3090" max="3090" width="19.7109375" style="407" customWidth="1"/>
    <col min="3091" max="3091" width="0" style="407" hidden="1" customWidth="1"/>
    <col min="3092" max="3092" width="1" style="407" customWidth="1"/>
    <col min="3093" max="3093" width="5.7109375" style="407" customWidth="1"/>
    <col min="3094" max="3094" width="1.7109375" style="407" customWidth="1"/>
    <col min="3095" max="3095" width="6.42578125" style="407" customWidth="1"/>
    <col min="3096" max="3096" width="2.85546875" style="407" customWidth="1"/>
    <col min="3097" max="3097" width="3.85546875" style="407" customWidth="1"/>
    <col min="3098" max="3098" width="2.85546875" style="407" customWidth="1"/>
    <col min="3099" max="3099" width="2.28515625" style="407" customWidth="1"/>
    <col min="3100" max="3100" width="2.42578125" style="407" customWidth="1"/>
    <col min="3101" max="3101" width="2" style="407" customWidth="1"/>
    <col min="3102" max="3102" width="2.140625" style="407" customWidth="1"/>
    <col min="3103" max="3103" width="4" style="407" customWidth="1"/>
    <col min="3104" max="3104" width="2.140625" style="407" customWidth="1"/>
    <col min="3105" max="3105" width="2.28515625" style="407" customWidth="1"/>
    <col min="3106" max="3106" width="2.7109375" style="407" customWidth="1"/>
    <col min="3107" max="3107" width="5.85546875" style="407" customWidth="1"/>
    <col min="3108" max="3108" width="1.140625" style="407" customWidth="1"/>
    <col min="3109" max="3143" width="0" style="407" hidden="1" customWidth="1"/>
    <col min="3144" max="3144" width="1.7109375" style="407" customWidth="1"/>
    <col min="3145" max="3145" width="15.85546875" style="407" bestFit="1" customWidth="1"/>
    <col min="3146" max="3146" width="16.28515625" style="407" bestFit="1" customWidth="1"/>
    <col min="3147" max="3147" width="19.42578125" style="407" customWidth="1"/>
    <col min="3148" max="3148" width="3.42578125" style="407" bestFit="1" customWidth="1"/>
    <col min="3149" max="3330" width="2.5703125" style="407"/>
    <col min="3331" max="3331" width="3" style="407" customWidth="1"/>
    <col min="3332" max="3332" width="1.42578125" style="407" customWidth="1"/>
    <col min="3333" max="3337" width="2.5703125" style="407" customWidth="1"/>
    <col min="3338" max="3338" width="17.7109375" style="407" customWidth="1"/>
    <col min="3339" max="3339" width="18.42578125" style="407" bestFit="1" customWidth="1"/>
    <col min="3340" max="3340" width="19.140625" style="407" customWidth="1"/>
    <col min="3341" max="3341" width="16.85546875" style="407" customWidth="1"/>
    <col min="3342" max="3342" width="20.140625" style="407" customWidth="1"/>
    <col min="3343" max="3343" width="20.28515625" style="407" customWidth="1"/>
    <col min="3344" max="3344" width="19.7109375" style="407" customWidth="1"/>
    <col min="3345" max="3345" width="2.5703125" style="407" customWidth="1"/>
    <col min="3346" max="3346" width="19.7109375" style="407" customWidth="1"/>
    <col min="3347" max="3347" width="0" style="407" hidden="1" customWidth="1"/>
    <col min="3348" max="3348" width="1" style="407" customWidth="1"/>
    <col min="3349" max="3349" width="5.7109375" style="407" customWidth="1"/>
    <col min="3350" max="3350" width="1.7109375" style="407" customWidth="1"/>
    <col min="3351" max="3351" width="6.42578125" style="407" customWidth="1"/>
    <col min="3352" max="3352" width="2.85546875" style="407" customWidth="1"/>
    <col min="3353" max="3353" width="3.85546875" style="407" customWidth="1"/>
    <col min="3354" max="3354" width="2.85546875" style="407" customWidth="1"/>
    <col min="3355" max="3355" width="2.28515625" style="407" customWidth="1"/>
    <col min="3356" max="3356" width="2.42578125" style="407" customWidth="1"/>
    <col min="3357" max="3357" width="2" style="407" customWidth="1"/>
    <col min="3358" max="3358" width="2.140625" style="407" customWidth="1"/>
    <col min="3359" max="3359" width="4" style="407" customWidth="1"/>
    <col min="3360" max="3360" width="2.140625" style="407" customWidth="1"/>
    <col min="3361" max="3361" width="2.28515625" style="407" customWidth="1"/>
    <col min="3362" max="3362" width="2.7109375" style="407" customWidth="1"/>
    <col min="3363" max="3363" width="5.85546875" style="407" customWidth="1"/>
    <col min="3364" max="3364" width="1.140625" style="407" customWidth="1"/>
    <col min="3365" max="3399" width="0" style="407" hidden="1" customWidth="1"/>
    <col min="3400" max="3400" width="1.7109375" style="407" customWidth="1"/>
    <col min="3401" max="3401" width="15.85546875" style="407" bestFit="1" customWidth="1"/>
    <col min="3402" max="3402" width="16.28515625" style="407" bestFit="1" customWidth="1"/>
    <col min="3403" max="3403" width="19.42578125" style="407" customWidth="1"/>
    <col min="3404" max="3404" width="3.42578125" style="407" bestFit="1" customWidth="1"/>
    <col min="3405" max="3586" width="2.5703125" style="407"/>
    <col min="3587" max="3587" width="3" style="407" customWidth="1"/>
    <col min="3588" max="3588" width="1.42578125" style="407" customWidth="1"/>
    <col min="3589" max="3593" width="2.5703125" style="407" customWidth="1"/>
    <col min="3594" max="3594" width="17.7109375" style="407" customWidth="1"/>
    <col min="3595" max="3595" width="18.42578125" style="407" bestFit="1" customWidth="1"/>
    <col min="3596" max="3596" width="19.140625" style="407" customWidth="1"/>
    <col min="3597" max="3597" width="16.85546875" style="407" customWidth="1"/>
    <col min="3598" max="3598" width="20.140625" style="407" customWidth="1"/>
    <col min="3599" max="3599" width="20.28515625" style="407" customWidth="1"/>
    <col min="3600" max="3600" width="19.7109375" style="407" customWidth="1"/>
    <col min="3601" max="3601" width="2.5703125" style="407" customWidth="1"/>
    <col min="3602" max="3602" width="19.7109375" style="407" customWidth="1"/>
    <col min="3603" max="3603" width="0" style="407" hidden="1" customWidth="1"/>
    <col min="3604" max="3604" width="1" style="407" customWidth="1"/>
    <col min="3605" max="3605" width="5.7109375" style="407" customWidth="1"/>
    <col min="3606" max="3606" width="1.7109375" style="407" customWidth="1"/>
    <col min="3607" max="3607" width="6.42578125" style="407" customWidth="1"/>
    <col min="3608" max="3608" width="2.85546875" style="407" customWidth="1"/>
    <col min="3609" max="3609" width="3.85546875" style="407" customWidth="1"/>
    <col min="3610" max="3610" width="2.85546875" style="407" customWidth="1"/>
    <col min="3611" max="3611" width="2.28515625" style="407" customWidth="1"/>
    <col min="3612" max="3612" width="2.42578125" style="407" customWidth="1"/>
    <col min="3613" max="3613" width="2" style="407" customWidth="1"/>
    <col min="3614" max="3614" width="2.140625" style="407" customWidth="1"/>
    <col min="3615" max="3615" width="4" style="407" customWidth="1"/>
    <col min="3616" max="3616" width="2.140625" style="407" customWidth="1"/>
    <col min="3617" max="3617" width="2.28515625" style="407" customWidth="1"/>
    <col min="3618" max="3618" width="2.7109375" style="407" customWidth="1"/>
    <col min="3619" max="3619" width="5.85546875" style="407" customWidth="1"/>
    <col min="3620" max="3620" width="1.140625" style="407" customWidth="1"/>
    <col min="3621" max="3655" width="0" style="407" hidden="1" customWidth="1"/>
    <col min="3656" max="3656" width="1.7109375" style="407" customWidth="1"/>
    <col min="3657" max="3657" width="15.85546875" style="407" bestFit="1" customWidth="1"/>
    <col min="3658" max="3658" width="16.28515625" style="407" bestFit="1" customWidth="1"/>
    <col min="3659" max="3659" width="19.42578125" style="407" customWidth="1"/>
    <col min="3660" max="3660" width="3.42578125" style="407" bestFit="1" customWidth="1"/>
    <col min="3661" max="3842" width="2.5703125" style="407"/>
    <col min="3843" max="3843" width="3" style="407" customWidth="1"/>
    <col min="3844" max="3844" width="1.42578125" style="407" customWidth="1"/>
    <col min="3845" max="3849" width="2.5703125" style="407" customWidth="1"/>
    <col min="3850" max="3850" width="17.7109375" style="407" customWidth="1"/>
    <col min="3851" max="3851" width="18.42578125" style="407" bestFit="1" customWidth="1"/>
    <col min="3852" max="3852" width="19.140625" style="407" customWidth="1"/>
    <col min="3853" max="3853" width="16.85546875" style="407" customWidth="1"/>
    <col min="3854" max="3854" width="20.140625" style="407" customWidth="1"/>
    <col min="3855" max="3855" width="20.28515625" style="407" customWidth="1"/>
    <col min="3856" max="3856" width="19.7109375" style="407" customWidth="1"/>
    <col min="3857" max="3857" width="2.5703125" style="407" customWidth="1"/>
    <col min="3858" max="3858" width="19.7109375" style="407" customWidth="1"/>
    <col min="3859" max="3859" width="0" style="407" hidden="1" customWidth="1"/>
    <col min="3860" max="3860" width="1" style="407" customWidth="1"/>
    <col min="3861" max="3861" width="5.7109375" style="407" customWidth="1"/>
    <col min="3862" max="3862" width="1.7109375" style="407" customWidth="1"/>
    <col min="3863" max="3863" width="6.42578125" style="407" customWidth="1"/>
    <col min="3864" max="3864" width="2.85546875" style="407" customWidth="1"/>
    <col min="3865" max="3865" width="3.85546875" style="407" customWidth="1"/>
    <col min="3866" max="3866" width="2.85546875" style="407" customWidth="1"/>
    <col min="3867" max="3867" width="2.28515625" style="407" customWidth="1"/>
    <col min="3868" max="3868" width="2.42578125" style="407" customWidth="1"/>
    <col min="3869" max="3869" width="2" style="407" customWidth="1"/>
    <col min="3870" max="3870" width="2.140625" style="407" customWidth="1"/>
    <col min="3871" max="3871" width="4" style="407" customWidth="1"/>
    <col min="3872" max="3872" width="2.140625" style="407" customWidth="1"/>
    <col min="3873" max="3873" width="2.28515625" style="407" customWidth="1"/>
    <col min="3874" max="3874" width="2.7109375" style="407" customWidth="1"/>
    <col min="3875" max="3875" width="5.85546875" style="407" customWidth="1"/>
    <col min="3876" max="3876" width="1.140625" style="407" customWidth="1"/>
    <col min="3877" max="3911" width="0" style="407" hidden="1" customWidth="1"/>
    <col min="3912" max="3912" width="1.7109375" style="407" customWidth="1"/>
    <col min="3913" max="3913" width="15.85546875" style="407" bestFit="1" customWidth="1"/>
    <col min="3914" max="3914" width="16.28515625" style="407" bestFit="1" customWidth="1"/>
    <col min="3915" max="3915" width="19.42578125" style="407" customWidth="1"/>
    <col min="3916" max="3916" width="3.42578125" style="407" bestFit="1" customWidth="1"/>
    <col min="3917" max="4098" width="2.5703125" style="407"/>
    <col min="4099" max="4099" width="3" style="407" customWidth="1"/>
    <col min="4100" max="4100" width="1.42578125" style="407" customWidth="1"/>
    <col min="4101" max="4105" width="2.5703125" style="407" customWidth="1"/>
    <col min="4106" max="4106" width="17.7109375" style="407" customWidth="1"/>
    <col min="4107" max="4107" width="18.42578125" style="407" bestFit="1" customWidth="1"/>
    <col min="4108" max="4108" width="19.140625" style="407" customWidth="1"/>
    <col min="4109" max="4109" width="16.85546875" style="407" customWidth="1"/>
    <col min="4110" max="4110" width="20.140625" style="407" customWidth="1"/>
    <col min="4111" max="4111" width="20.28515625" style="407" customWidth="1"/>
    <col min="4112" max="4112" width="19.7109375" style="407" customWidth="1"/>
    <col min="4113" max="4113" width="2.5703125" style="407" customWidth="1"/>
    <col min="4114" max="4114" width="19.7109375" style="407" customWidth="1"/>
    <col min="4115" max="4115" width="0" style="407" hidden="1" customWidth="1"/>
    <col min="4116" max="4116" width="1" style="407" customWidth="1"/>
    <col min="4117" max="4117" width="5.7109375" style="407" customWidth="1"/>
    <col min="4118" max="4118" width="1.7109375" style="407" customWidth="1"/>
    <col min="4119" max="4119" width="6.42578125" style="407" customWidth="1"/>
    <col min="4120" max="4120" width="2.85546875" style="407" customWidth="1"/>
    <col min="4121" max="4121" width="3.85546875" style="407" customWidth="1"/>
    <col min="4122" max="4122" width="2.85546875" style="407" customWidth="1"/>
    <col min="4123" max="4123" width="2.28515625" style="407" customWidth="1"/>
    <col min="4124" max="4124" width="2.42578125" style="407" customWidth="1"/>
    <col min="4125" max="4125" width="2" style="407" customWidth="1"/>
    <col min="4126" max="4126" width="2.140625" style="407" customWidth="1"/>
    <col min="4127" max="4127" width="4" style="407" customWidth="1"/>
    <col min="4128" max="4128" width="2.140625" style="407" customWidth="1"/>
    <col min="4129" max="4129" width="2.28515625" style="407" customWidth="1"/>
    <col min="4130" max="4130" width="2.7109375" style="407" customWidth="1"/>
    <col min="4131" max="4131" width="5.85546875" style="407" customWidth="1"/>
    <col min="4132" max="4132" width="1.140625" style="407" customWidth="1"/>
    <col min="4133" max="4167" width="0" style="407" hidden="1" customWidth="1"/>
    <col min="4168" max="4168" width="1.7109375" style="407" customWidth="1"/>
    <col min="4169" max="4169" width="15.85546875" style="407" bestFit="1" customWidth="1"/>
    <col min="4170" max="4170" width="16.28515625" style="407" bestFit="1" customWidth="1"/>
    <col min="4171" max="4171" width="19.42578125" style="407" customWidth="1"/>
    <col min="4172" max="4172" width="3.42578125" style="407" bestFit="1" customWidth="1"/>
    <col min="4173" max="4354" width="2.5703125" style="407"/>
    <col min="4355" max="4355" width="3" style="407" customWidth="1"/>
    <col min="4356" max="4356" width="1.42578125" style="407" customWidth="1"/>
    <col min="4357" max="4361" width="2.5703125" style="407" customWidth="1"/>
    <col min="4362" max="4362" width="17.7109375" style="407" customWidth="1"/>
    <col min="4363" max="4363" width="18.42578125" style="407" bestFit="1" customWidth="1"/>
    <col min="4364" max="4364" width="19.140625" style="407" customWidth="1"/>
    <col min="4365" max="4365" width="16.85546875" style="407" customWidth="1"/>
    <col min="4366" max="4366" width="20.140625" style="407" customWidth="1"/>
    <col min="4367" max="4367" width="20.28515625" style="407" customWidth="1"/>
    <col min="4368" max="4368" width="19.7109375" style="407" customWidth="1"/>
    <col min="4369" max="4369" width="2.5703125" style="407" customWidth="1"/>
    <col min="4370" max="4370" width="19.7109375" style="407" customWidth="1"/>
    <col min="4371" max="4371" width="0" style="407" hidden="1" customWidth="1"/>
    <col min="4372" max="4372" width="1" style="407" customWidth="1"/>
    <col min="4373" max="4373" width="5.7109375" style="407" customWidth="1"/>
    <col min="4374" max="4374" width="1.7109375" style="407" customWidth="1"/>
    <col min="4375" max="4375" width="6.42578125" style="407" customWidth="1"/>
    <col min="4376" max="4376" width="2.85546875" style="407" customWidth="1"/>
    <col min="4377" max="4377" width="3.85546875" style="407" customWidth="1"/>
    <col min="4378" max="4378" width="2.85546875" style="407" customWidth="1"/>
    <col min="4379" max="4379" width="2.28515625" style="407" customWidth="1"/>
    <col min="4380" max="4380" width="2.42578125" style="407" customWidth="1"/>
    <col min="4381" max="4381" width="2" style="407" customWidth="1"/>
    <col min="4382" max="4382" width="2.140625" style="407" customWidth="1"/>
    <col min="4383" max="4383" width="4" style="407" customWidth="1"/>
    <col min="4384" max="4384" width="2.140625" style="407" customWidth="1"/>
    <col min="4385" max="4385" width="2.28515625" style="407" customWidth="1"/>
    <col min="4386" max="4386" width="2.7109375" style="407" customWidth="1"/>
    <col min="4387" max="4387" width="5.85546875" style="407" customWidth="1"/>
    <col min="4388" max="4388" width="1.140625" style="407" customWidth="1"/>
    <col min="4389" max="4423" width="0" style="407" hidden="1" customWidth="1"/>
    <col min="4424" max="4424" width="1.7109375" style="407" customWidth="1"/>
    <col min="4425" max="4425" width="15.85546875" style="407" bestFit="1" customWidth="1"/>
    <col min="4426" max="4426" width="16.28515625" style="407" bestFit="1" customWidth="1"/>
    <col min="4427" max="4427" width="19.42578125" style="407" customWidth="1"/>
    <col min="4428" max="4428" width="3.42578125" style="407" bestFit="1" customWidth="1"/>
    <col min="4429" max="4610" width="2.5703125" style="407"/>
    <col min="4611" max="4611" width="3" style="407" customWidth="1"/>
    <col min="4612" max="4612" width="1.42578125" style="407" customWidth="1"/>
    <col min="4613" max="4617" width="2.5703125" style="407" customWidth="1"/>
    <col min="4618" max="4618" width="17.7109375" style="407" customWidth="1"/>
    <col min="4619" max="4619" width="18.42578125" style="407" bestFit="1" customWidth="1"/>
    <col min="4620" max="4620" width="19.140625" style="407" customWidth="1"/>
    <col min="4621" max="4621" width="16.85546875" style="407" customWidth="1"/>
    <col min="4622" max="4622" width="20.140625" style="407" customWidth="1"/>
    <col min="4623" max="4623" width="20.28515625" style="407" customWidth="1"/>
    <col min="4624" max="4624" width="19.7109375" style="407" customWidth="1"/>
    <col min="4625" max="4625" width="2.5703125" style="407" customWidth="1"/>
    <col min="4626" max="4626" width="19.7109375" style="407" customWidth="1"/>
    <col min="4627" max="4627" width="0" style="407" hidden="1" customWidth="1"/>
    <col min="4628" max="4628" width="1" style="407" customWidth="1"/>
    <col min="4629" max="4629" width="5.7109375" style="407" customWidth="1"/>
    <col min="4630" max="4630" width="1.7109375" style="407" customWidth="1"/>
    <col min="4631" max="4631" width="6.42578125" style="407" customWidth="1"/>
    <col min="4632" max="4632" width="2.85546875" style="407" customWidth="1"/>
    <col min="4633" max="4633" width="3.85546875" style="407" customWidth="1"/>
    <col min="4634" max="4634" width="2.85546875" style="407" customWidth="1"/>
    <col min="4635" max="4635" width="2.28515625" style="407" customWidth="1"/>
    <col min="4636" max="4636" width="2.42578125" style="407" customWidth="1"/>
    <col min="4637" max="4637" width="2" style="407" customWidth="1"/>
    <col min="4638" max="4638" width="2.140625" style="407" customWidth="1"/>
    <col min="4639" max="4639" width="4" style="407" customWidth="1"/>
    <col min="4640" max="4640" width="2.140625" style="407" customWidth="1"/>
    <col min="4641" max="4641" width="2.28515625" style="407" customWidth="1"/>
    <col min="4642" max="4642" width="2.7109375" style="407" customWidth="1"/>
    <col min="4643" max="4643" width="5.85546875" style="407" customWidth="1"/>
    <col min="4644" max="4644" width="1.140625" style="407" customWidth="1"/>
    <col min="4645" max="4679" width="0" style="407" hidden="1" customWidth="1"/>
    <col min="4680" max="4680" width="1.7109375" style="407" customWidth="1"/>
    <col min="4681" max="4681" width="15.85546875" style="407" bestFit="1" customWidth="1"/>
    <col min="4682" max="4682" width="16.28515625" style="407" bestFit="1" customWidth="1"/>
    <col min="4683" max="4683" width="19.42578125" style="407" customWidth="1"/>
    <col min="4684" max="4684" width="3.42578125" style="407" bestFit="1" customWidth="1"/>
    <col min="4685" max="4866" width="2.5703125" style="407"/>
    <col min="4867" max="4867" width="3" style="407" customWidth="1"/>
    <col min="4868" max="4868" width="1.42578125" style="407" customWidth="1"/>
    <col min="4869" max="4873" width="2.5703125" style="407" customWidth="1"/>
    <col min="4874" max="4874" width="17.7109375" style="407" customWidth="1"/>
    <col min="4875" max="4875" width="18.42578125" style="407" bestFit="1" customWidth="1"/>
    <col min="4876" max="4876" width="19.140625" style="407" customWidth="1"/>
    <col min="4877" max="4877" width="16.85546875" style="407" customWidth="1"/>
    <col min="4878" max="4878" width="20.140625" style="407" customWidth="1"/>
    <col min="4879" max="4879" width="20.28515625" style="407" customWidth="1"/>
    <col min="4880" max="4880" width="19.7109375" style="407" customWidth="1"/>
    <col min="4881" max="4881" width="2.5703125" style="407" customWidth="1"/>
    <col min="4882" max="4882" width="19.7109375" style="407" customWidth="1"/>
    <col min="4883" max="4883" width="0" style="407" hidden="1" customWidth="1"/>
    <col min="4884" max="4884" width="1" style="407" customWidth="1"/>
    <col min="4885" max="4885" width="5.7109375" style="407" customWidth="1"/>
    <col min="4886" max="4886" width="1.7109375" style="407" customWidth="1"/>
    <col min="4887" max="4887" width="6.42578125" style="407" customWidth="1"/>
    <col min="4888" max="4888" width="2.85546875" style="407" customWidth="1"/>
    <col min="4889" max="4889" width="3.85546875" style="407" customWidth="1"/>
    <col min="4890" max="4890" width="2.85546875" style="407" customWidth="1"/>
    <col min="4891" max="4891" width="2.28515625" style="407" customWidth="1"/>
    <col min="4892" max="4892" width="2.42578125" style="407" customWidth="1"/>
    <col min="4893" max="4893" width="2" style="407" customWidth="1"/>
    <col min="4894" max="4894" width="2.140625" style="407" customWidth="1"/>
    <col min="4895" max="4895" width="4" style="407" customWidth="1"/>
    <col min="4896" max="4896" width="2.140625" style="407" customWidth="1"/>
    <col min="4897" max="4897" width="2.28515625" style="407" customWidth="1"/>
    <col min="4898" max="4898" width="2.7109375" style="407" customWidth="1"/>
    <col min="4899" max="4899" width="5.85546875" style="407" customWidth="1"/>
    <col min="4900" max="4900" width="1.140625" style="407" customWidth="1"/>
    <col min="4901" max="4935" width="0" style="407" hidden="1" customWidth="1"/>
    <col min="4936" max="4936" width="1.7109375" style="407" customWidth="1"/>
    <col min="4937" max="4937" width="15.85546875" style="407" bestFit="1" customWidth="1"/>
    <col min="4938" max="4938" width="16.28515625" style="407" bestFit="1" customWidth="1"/>
    <col min="4939" max="4939" width="19.42578125" style="407" customWidth="1"/>
    <col min="4940" max="4940" width="3.42578125" style="407" bestFit="1" customWidth="1"/>
    <col min="4941" max="5122" width="2.5703125" style="407"/>
    <col min="5123" max="5123" width="3" style="407" customWidth="1"/>
    <col min="5124" max="5124" width="1.42578125" style="407" customWidth="1"/>
    <col min="5125" max="5129" width="2.5703125" style="407" customWidth="1"/>
    <col min="5130" max="5130" width="17.7109375" style="407" customWidth="1"/>
    <col min="5131" max="5131" width="18.42578125" style="407" bestFit="1" customWidth="1"/>
    <col min="5132" max="5132" width="19.140625" style="407" customWidth="1"/>
    <col min="5133" max="5133" width="16.85546875" style="407" customWidth="1"/>
    <col min="5134" max="5134" width="20.140625" style="407" customWidth="1"/>
    <col min="5135" max="5135" width="20.28515625" style="407" customWidth="1"/>
    <col min="5136" max="5136" width="19.7109375" style="407" customWidth="1"/>
    <col min="5137" max="5137" width="2.5703125" style="407" customWidth="1"/>
    <col min="5138" max="5138" width="19.7109375" style="407" customWidth="1"/>
    <col min="5139" max="5139" width="0" style="407" hidden="1" customWidth="1"/>
    <col min="5140" max="5140" width="1" style="407" customWidth="1"/>
    <col min="5141" max="5141" width="5.7109375" style="407" customWidth="1"/>
    <col min="5142" max="5142" width="1.7109375" style="407" customWidth="1"/>
    <col min="5143" max="5143" width="6.42578125" style="407" customWidth="1"/>
    <col min="5144" max="5144" width="2.85546875" style="407" customWidth="1"/>
    <col min="5145" max="5145" width="3.85546875" style="407" customWidth="1"/>
    <col min="5146" max="5146" width="2.85546875" style="407" customWidth="1"/>
    <col min="5147" max="5147" width="2.28515625" style="407" customWidth="1"/>
    <col min="5148" max="5148" width="2.42578125" style="407" customWidth="1"/>
    <col min="5149" max="5149" width="2" style="407" customWidth="1"/>
    <col min="5150" max="5150" width="2.140625" style="407" customWidth="1"/>
    <col min="5151" max="5151" width="4" style="407" customWidth="1"/>
    <col min="5152" max="5152" width="2.140625" style="407" customWidth="1"/>
    <col min="5153" max="5153" width="2.28515625" style="407" customWidth="1"/>
    <col min="5154" max="5154" width="2.7109375" style="407" customWidth="1"/>
    <col min="5155" max="5155" width="5.85546875" style="407" customWidth="1"/>
    <col min="5156" max="5156" width="1.140625" style="407" customWidth="1"/>
    <col min="5157" max="5191" width="0" style="407" hidden="1" customWidth="1"/>
    <col min="5192" max="5192" width="1.7109375" style="407" customWidth="1"/>
    <col min="5193" max="5193" width="15.85546875" style="407" bestFit="1" customWidth="1"/>
    <col min="5194" max="5194" width="16.28515625" style="407" bestFit="1" customWidth="1"/>
    <col min="5195" max="5195" width="19.42578125" style="407" customWidth="1"/>
    <col min="5196" max="5196" width="3.42578125" style="407" bestFit="1" customWidth="1"/>
    <col min="5197" max="5378" width="2.5703125" style="407"/>
    <col min="5379" max="5379" width="3" style="407" customWidth="1"/>
    <col min="5380" max="5380" width="1.42578125" style="407" customWidth="1"/>
    <col min="5381" max="5385" width="2.5703125" style="407" customWidth="1"/>
    <col min="5386" max="5386" width="17.7109375" style="407" customWidth="1"/>
    <col min="5387" max="5387" width="18.42578125" style="407" bestFit="1" customWidth="1"/>
    <col min="5388" max="5388" width="19.140625" style="407" customWidth="1"/>
    <col min="5389" max="5389" width="16.85546875" style="407" customWidth="1"/>
    <col min="5390" max="5390" width="20.140625" style="407" customWidth="1"/>
    <col min="5391" max="5391" width="20.28515625" style="407" customWidth="1"/>
    <col min="5392" max="5392" width="19.7109375" style="407" customWidth="1"/>
    <col min="5393" max="5393" width="2.5703125" style="407" customWidth="1"/>
    <col min="5394" max="5394" width="19.7109375" style="407" customWidth="1"/>
    <col min="5395" max="5395" width="0" style="407" hidden="1" customWidth="1"/>
    <col min="5396" max="5396" width="1" style="407" customWidth="1"/>
    <col min="5397" max="5397" width="5.7109375" style="407" customWidth="1"/>
    <col min="5398" max="5398" width="1.7109375" style="407" customWidth="1"/>
    <col min="5399" max="5399" width="6.42578125" style="407" customWidth="1"/>
    <col min="5400" max="5400" width="2.85546875" style="407" customWidth="1"/>
    <col min="5401" max="5401" width="3.85546875" style="407" customWidth="1"/>
    <col min="5402" max="5402" width="2.85546875" style="407" customWidth="1"/>
    <col min="5403" max="5403" width="2.28515625" style="407" customWidth="1"/>
    <col min="5404" max="5404" width="2.42578125" style="407" customWidth="1"/>
    <col min="5405" max="5405" width="2" style="407" customWidth="1"/>
    <col min="5406" max="5406" width="2.140625" style="407" customWidth="1"/>
    <col min="5407" max="5407" width="4" style="407" customWidth="1"/>
    <col min="5408" max="5408" width="2.140625" style="407" customWidth="1"/>
    <col min="5409" max="5409" width="2.28515625" style="407" customWidth="1"/>
    <col min="5410" max="5410" width="2.7109375" style="407" customWidth="1"/>
    <col min="5411" max="5411" width="5.85546875" style="407" customWidth="1"/>
    <col min="5412" max="5412" width="1.140625" style="407" customWidth="1"/>
    <col min="5413" max="5447" width="0" style="407" hidden="1" customWidth="1"/>
    <col min="5448" max="5448" width="1.7109375" style="407" customWidth="1"/>
    <col min="5449" max="5449" width="15.85546875" style="407" bestFit="1" customWidth="1"/>
    <col min="5450" max="5450" width="16.28515625" style="407" bestFit="1" customWidth="1"/>
    <col min="5451" max="5451" width="19.42578125" style="407" customWidth="1"/>
    <col min="5452" max="5452" width="3.42578125" style="407" bestFit="1" customWidth="1"/>
    <col min="5453" max="5634" width="2.5703125" style="407"/>
    <col min="5635" max="5635" width="3" style="407" customWidth="1"/>
    <col min="5636" max="5636" width="1.42578125" style="407" customWidth="1"/>
    <col min="5637" max="5641" width="2.5703125" style="407" customWidth="1"/>
    <col min="5642" max="5642" width="17.7109375" style="407" customWidth="1"/>
    <col min="5643" max="5643" width="18.42578125" style="407" bestFit="1" customWidth="1"/>
    <col min="5644" max="5644" width="19.140625" style="407" customWidth="1"/>
    <col min="5645" max="5645" width="16.85546875" style="407" customWidth="1"/>
    <col min="5646" max="5646" width="20.140625" style="407" customWidth="1"/>
    <col min="5647" max="5647" width="20.28515625" style="407" customWidth="1"/>
    <col min="5648" max="5648" width="19.7109375" style="407" customWidth="1"/>
    <col min="5649" max="5649" width="2.5703125" style="407" customWidth="1"/>
    <col min="5650" max="5650" width="19.7109375" style="407" customWidth="1"/>
    <col min="5651" max="5651" width="0" style="407" hidden="1" customWidth="1"/>
    <col min="5652" max="5652" width="1" style="407" customWidth="1"/>
    <col min="5653" max="5653" width="5.7109375" style="407" customWidth="1"/>
    <col min="5654" max="5654" width="1.7109375" style="407" customWidth="1"/>
    <col min="5655" max="5655" width="6.42578125" style="407" customWidth="1"/>
    <col min="5656" max="5656" width="2.85546875" style="407" customWidth="1"/>
    <col min="5657" max="5657" width="3.85546875" style="407" customWidth="1"/>
    <col min="5658" max="5658" width="2.85546875" style="407" customWidth="1"/>
    <col min="5659" max="5659" width="2.28515625" style="407" customWidth="1"/>
    <col min="5660" max="5660" width="2.42578125" style="407" customWidth="1"/>
    <col min="5661" max="5661" width="2" style="407" customWidth="1"/>
    <col min="5662" max="5662" width="2.140625" style="407" customWidth="1"/>
    <col min="5663" max="5663" width="4" style="407" customWidth="1"/>
    <col min="5664" max="5664" width="2.140625" style="407" customWidth="1"/>
    <col min="5665" max="5665" width="2.28515625" style="407" customWidth="1"/>
    <col min="5666" max="5666" width="2.7109375" style="407" customWidth="1"/>
    <col min="5667" max="5667" width="5.85546875" style="407" customWidth="1"/>
    <col min="5668" max="5668" width="1.140625" style="407" customWidth="1"/>
    <col min="5669" max="5703" width="0" style="407" hidden="1" customWidth="1"/>
    <col min="5704" max="5704" width="1.7109375" style="407" customWidth="1"/>
    <col min="5705" max="5705" width="15.85546875" style="407" bestFit="1" customWidth="1"/>
    <col min="5706" max="5706" width="16.28515625" style="407" bestFit="1" customWidth="1"/>
    <col min="5707" max="5707" width="19.42578125" style="407" customWidth="1"/>
    <col min="5708" max="5708" width="3.42578125" style="407" bestFit="1" customWidth="1"/>
    <col min="5709" max="5890" width="2.5703125" style="407"/>
    <col min="5891" max="5891" width="3" style="407" customWidth="1"/>
    <col min="5892" max="5892" width="1.42578125" style="407" customWidth="1"/>
    <col min="5893" max="5897" width="2.5703125" style="407" customWidth="1"/>
    <col min="5898" max="5898" width="17.7109375" style="407" customWidth="1"/>
    <col min="5899" max="5899" width="18.42578125" style="407" bestFit="1" customWidth="1"/>
    <col min="5900" max="5900" width="19.140625" style="407" customWidth="1"/>
    <col min="5901" max="5901" width="16.85546875" style="407" customWidth="1"/>
    <col min="5902" max="5902" width="20.140625" style="407" customWidth="1"/>
    <col min="5903" max="5903" width="20.28515625" style="407" customWidth="1"/>
    <col min="5904" max="5904" width="19.7109375" style="407" customWidth="1"/>
    <col min="5905" max="5905" width="2.5703125" style="407" customWidth="1"/>
    <col min="5906" max="5906" width="19.7109375" style="407" customWidth="1"/>
    <col min="5907" max="5907" width="0" style="407" hidden="1" customWidth="1"/>
    <col min="5908" max="5908" width="1" style="407" customWidth="1"/>
    <col min="5909" max="5909" width="5.7109375" style="407" customWidth="1"/>
    <col min="5910" max="5910" width="1.7109375" style="407" customWidth="1"/>
    <col min="5911" max="5911" width="6.42578125" style="407" customWidth="1"/>
    <col min="5912" max="5912" width="2.85546875" style="407" customWidth="1"/>
    <col min="5913" max="5913" width="3.85546875" style="407" customWidth="1"/>
    <col min="5914" max="5914" width="2.85546875" style="407" customWidth="1"/>
    <col min="5915" max="5915" width="2.28515625" style="407" customWidth="1"/>
    <col min="5916" max="5916" width="2.42578125" style="407" customWidth="1"/>
    <col min="5917" max="5917" width="2" style="407" customWidth="1"/>
    <col min="5918" max="5918" width="2.140625" style="407" customWidth="1"/>
    <col min="5919" max="5919" width="4" style="407" customWidth="1"/>
    <col min="5920" max="5920" width="2.140625" style="407" customWidth="1"/>
    <col min="5921" max="5921" width="2.28515625" style="407" customWidth="1"/>
    <col min="5922" max="5922" width="2.7109375" style="407" customWidth="1"/>
    <col min="5923" max="5923" width="5.85546875" style="407" customWidth="1"/>
    <col min="5924" max="5924" width="1.140625" style="407" customWidth="1"/>
    <col min="5925" max="5959" width="0" style="407" hidden="1" customWidth="1"/>
    <col min="5960" max="5960" width="1.7109375" style="407" customWidth="1"/>
    <col min="5961" max="5961" width="15.85546875" style="407" bestFit="1" customWidth="1"/>
    <col min="5962" max="5962" width="16.28515625" style="407" bestFit="1" customWidth="1"/>
    <col min="5963" max="5963" width="19.42578125" style="407" customWidth="1"/>
    <col min="5964" max="5964" width="3.42578125" style="407" bestFit="1" customWidth="1"/>
    <col min="5965" max="6146" width="2.5703125" style="407"/>
    <col min="6147" max="6147" width="3" style="407" customWidth="1"/>
    <col min="6148" max="6148" width="1.42578125" style="407" customWidth="1"/>
    <col min="6149" max="6153" width="2.5703125" style="407" customWidth="1"/>
    <col min="6154" max="6154" width="17.7109375" style="407" customWidth="1"/>
    <col min="6155" max="6155" width="18.42578125" style="407" bestFit="1" customWidth="1"/>
    <col min="6156" max="6156" width="19.140625" style="407" customWidth="1"/>
    <col min="6157" max="6157" width="16.85546875" style="407" customWidth="1"/>
    <col min="6158" max="6158" width="20.140625" style="407" customWidth="1"/>
    <col min="6159" max="6159" width="20.28515625" style="407" customWidth="1"/>
    <col min="6160" max="6160" width="19.7109375" style="407" customWidth="1"/>
    <col min="6161" max="6161" width="2.5703125" style="407" customWidth="1"/>
    <col min="6162" max="6162" width="19.7109375" style="407" customWidth="1"/>
    <col min="6163" max="6163" width="0" style="407" hidden="1" customWidth="1"/>
    <col min="6164" max="6164" width="1" style="407" customWidth="1"/>
    <col min="6165" max="6165" width="5.7109375" style="407" customWidth="1"/>
    <col min="6166" max="6166" width="1.7109375" style="407" customWidth="1"/>
    <col min="6167" max="6167" width="6.42578125" style="407" customWidth="1"/>
    <col min="6168" max="6168" width="2.85546875" style="407" customWidth="1"/>
    <col min="6169" max="6169" width="3.85546875" style="407" customWidth="1"/>
    <col min="6170" max="6170" width="2.85546875" style="407" customWidth="1"/>
    <col min="6171" max="6171" width="2.28515625" style="407" customWidth="1"/>
    <col min="6172" max="6172" width="2.42578125" style="407" customWidth="1"/>
    <col min="6173" max="6173" width="2" style="407" customWidth="1"/>
    <col min="6174" max="6174" width="2.140625" style="407" customWidth="1"/>
    <col min="6175" max="6175" width="4" style="407" customWidth="1"/>
    <col min="6176" max="6176" width="2.140625" style="407" customWidth="1"/>
    <col min="6177" max="6177" width="2.28515625" style="407" customWidth="1"/>
    <col min="6178" max="6178" width="2.7109375" style="407" customWidth="1"/>
    <col min="6179" max="6179" width="5.85546875" style="407" customWidth="1"/>
    <col min="6180" max="6180" width="1.140625" style="407" customWidth="1"/>
    <col min="6181" max="6215" width="0" style="407" hidden="1" customWidth="1"/>
    <col min="6216" max="6216" width="1.7109375" style="407" customWidth="1"/>
    <col min="6217" max="6217" width="15.85546875" style="407" bestFit="1" customWidth="1"/>
    <col min="6218" max="6218" width="16.28515625" style="407" bestFit="1" customWidth="1"/>
    <col min="6219" max="6219" width="19.42578125" style="407" customWidth="1"/>
    <col min="6220" max="6220" width="3.42578125" style="407" bestFit="1" customWidth="1"/>
    <col min="6221" max="6402" width="2.5703125" style="407"/>
    <col min="6403" max="6403" width="3" style="407" customWidth="1"/>
    <col min="6404" max="6404" width="1.42578125" style="407" customWidth="1"/>
    <col min="6405" max="6409" width="2.5703125" style="407" customWidth="1"/>
    <col min="6410" max="6410" width="17.7109375" style="407" customWidth="1"/>
    <col min="6411" max="6411" width="18.42578125" style="407" bestFit="1" customWidth="1"/>
    <col min="6412" max="6412" width="19.140625" style="407" customWidth="1"/>
    <col min="6413" max="6413" width="16.85546875" style="407" customWidth="1"/>
    <col min="6414" max="6414" width="20.140625" style="407" customWidth="1"/>
    <col min="6415" max="6415" width="20.28515625" style="407" customWidth="1"/>
    <col min="6416" max="6416" width="19.7109375" style="407" customWidth="1"/>
    <col min="6417" max="6417" width="2.5703125" style="407" customWidth="1"/>
    <col min="6418" max="6418" width="19.7109375" style="407" customWidth="1"/>
    <col min="6419" max="6419" width="0" style="407" hidden="1" customWidth="1"/>
    <col min="6420" max="6420" width="1" style="407" customWidth="1"/>
    <col min="6421" max="6421" width="5.7109375" style="407" customWidth="1"/>
    <col min="6422" max="6422" width="1.7109375" style="407" customWidth="1"/>
    <col min="6423" max="6423" width="6.42578125" style="407" customWidth="1"/>
    <col min="6424" max="6424" width="2.85546875" style="407" customWidth="1"/>
    <col min="6425" max="6425" width="3.85546875" style="407" customWidth="1"/>
    <col min="6426" max="6426" width="2.85546875" style="407" customWidth="1"/>
    <col min="6427" max="6427" width="2.28515625" style="407" customWidth="1"/>
    <col min="6428" max="6428" width="2.42578125" style="407" customWidth="1"/>
    <col min="6429" max="6429" width="2" style="407" customWidth="1"/>
    <col min="6430" max="6430" width="2.140625" style="407" customWidth="1"/>
    <col min="6431" max="6431" width="4" style="407" customWidth="1"/>
    <col min="6432" max="6432" width="2.140625" style="407" customWidth="1"/>
    <col min="6433" max="6433" width="2.28515625" style="407" customWidth="1"/>
    <col min="6434" max="6434" width="2.7109375" style="407" customWidth="1"/>
    <col min="6435" max="6435" width="5.85546875" style="407" customWidth="1"/>
    <col min="6436" max="6436" width="1.140625" style="407" customWidth="1"/>
    <col min="6437" max="6471" width="0" style="407" hidden="1" customWidth="1"/>
    <col min="6472" max="6472" width="1.7109375" style="407" customWidth="1"/>
    <col min="6473" max="6473" width="15.85546875" style="407" bestFit="1" customWidth="1"/>
    <col min="6474" max="6474" width="16.28515625" style="407" bestFit="1" customWidth="1"/>
    <col min="6475" max="6475" width="19.42578125" style="407" customWidth="1"/>
    <col min="6476" max="6476" width="3.42578125" style="407" bestFit="1" customWidth="1"/>
    <col min="6477" max="6658" width="2.5703125" style="407"/>
    <col min="6659" max="6659" width="3" style="407" customWidth="1"/>
    <col min="6660" max="6660" width="1.42578125" style="407" customWidth="1"/>
    <col min="6661" max="6665" width="2.5703125" style="407" customWidth="1"/>
    <col min="6666" max="6666" width="17.7109375" style="407" customWidth="1"/>
    <col min="6667" max="6667" width="18.42578125" style="407" bestFit="1" customWidth="1"/>
    <col min="6668" max="6668" width="19.140625" style="407" customWidth="1"/>
    <col min="6669" max="6669" width="16.85546875" style="407" customWidth="1"/>
    <col min="6670" max="6670" width="20.140625" style="407" customWidth="1"/>
    <col min="6671" max="6671" width="20.28515625" style="407" customWidth="1"/>
    <col min="6672" max="6672" width="19.7109375" style="407" customWidth="1"/>
    <col min="6673" max="6673" width="2.5703125" style="407" customWidth="1"/>
    <col min="6674" max="6674" width="19.7109375" style="407" customWidth="1"/>
    <col min="6675" max="6675" width="0" style="407" hidden="1" customWidth="1"/>
    <col min="6676" max="6676" width="1" style="407" customWidth="1"/>
    <col min="6677" max="6677" width="5.7109375" style="407" customWidth="1"/>
    <col min="6678" max="6678" width="1.7109375" style="407" customWidth="1"/>
    <col min="6679" max="6679" width="6.42578125" style="407" customWidth="1"/>
    <col min="6680" max="6680" width="2.85546875" style="407" customWidth="1"/>
    <col min="6681" max="6681" width="3.85546875" style="407" customWidth="1"/>
    <col min="6682" max="6682" width="2.85546875" style="407" customWidth="1"/>
    <col min="6683" max="6683" width="2.28515625" style="407" customWidth="1"/>
    <col min="6684" max="6684" width="2.42578125" style="407" customWidth="1"/>
    <col min="6685" max="6685" width="2" style="407" customWidth="1"/>
    <col min="6686" max="6686" width="2.140625" style="407" customWidth="1"/>
    <col min="6687" max="6687" width="4" style="407" customWidth="1"/>
    <col min="6688" max="6688" width="2.140625" style="407" customWidth="1"/>
    <col min="6689" max="6689" width="2.28515625" style="407" customWidth="1"/>
    <col min="6690" max="6690" width="2.7109375" style="407" customWidth="1"/>
    <col min="6691" max="6691" width="5.85546875" style="407" customWidth="1"/>
    <col min="6692" max="6692" width="1.140625" style="407" customWidth="1"/>
    <col min="6693" max="6727" width="0" style="407" hidden="1" customWidth="1"/>
    <col min="6728" max="6728" width="1.7109375" style="407" customWidth="1"/>
    <col min="6729" max="6729" width="15.85546875" style="407" bestFit="1" customWidth="1"/>
    <col min="6730" max="6730" width="16.28515625" style="407" bestFit="1" customWidth="1"/>
    <col min="6731" max="6731" width="19.42578125" style="407" customWidth="1"/>
    <col min="6732" max="6732" width="3.42578125" style="407" bestFit="1" customWidth="1"/>
    <col min="6733" max="6914" width="2.5703125" style="407"/>
    <col min="6915" max="6915" width="3" style="407" customWidth="1"/>
    <col min="6916" max="6916" width="1.42578125" style="407" customWidth="1"/>
    <col min="6917" max="6921" width="2.5703125" style="407" customWidth="1"/>
    <col min="6922" max="6922" width="17.7109375" style="407" customWidth="1"/>
    <col min="6923" max="6923" width="18.42578125" style="407" bestFit="1" customWidth="1"/>
    <col min="6924" max="6924" width="19.140625" style="407" customWidth="1"/>
    <col min="6925" max="6925" width="16.85546875" style="407" customWidth="1"/>
    <col min="6926" max="6926" width="20.140625" style="407" customWidth="1"/>
    <col min="6927" max="6927" width="20.28515625" style="407" customWidth="1"/>
    <col min="6928" max="6928" width="19.7109375" style="407" customWidth="1"/>
    <col min="6929" max="6929" width="2.5703125" style="407" customWidth="1"/>
    <col min="6930" max="6930" width="19.7109375" style="407" customWidth="1"/>
    <col min="6931" max="6931" width="0" style="407" hidden="1" customWidth="1"/>
    <col min="6932" max="6932" width="1" style="407" customWidth="1"/>
    <col min="6933" max="6933" width="5.7109375" style="407" customWidth="1"/>
    <col min="6934" max="6934" width="1.7109375" style="407" customWidth="1"/>
    <col min="6935" max="6935" width="6.42578125" style="407" customWidth="1"/>
    <col min="6936" max="6936" width="2.85546875" style="407" customWidth="1"/>
    <col min="6937" max="6937" width="3.85546875" style="407" customWidth="1"/>
    <col min="6938" max="6938" width="2.85546875" style="407" customWidth="1"/>
    <col min="6939" max="6939" width="2.28515625" style="407" customWidth="1"/>
    <col min="6940" max="6940" width="2.42578125" style="407" customWidth="1"/>
    <col min="6941" max="6941" width="2" style="407" customWidth="1"/>
    <col min="6942" max="6942" width="2.140625" style="407" customWidth="1"/>
    <col min="6943" max="6943" width="4" style="407" customWidth="1"/>
    <col min="6944" max="6944" width="2.140625" style="407" customWidth="1"/>
    <col min="6945" max="6945" width="2.28515625" style="407" customWidth="1"/>
    <col min="6946" max="6946" width="2.7109375" style="407" customWidth="1"/>
    <col min="6947" max="6947" width="5.85546875" style="407" customWidth="1"/>
    <col min="6948" max="6948" width="1.140625" style="407" customWidth="1"/>
    <col min="6949" max="6983" width="0" style="407" hidden="1" customWidth="1"/>
    <col min="6984" max="6984" width="1.7109375" style="407" customWidth="1"/>
    <col min="6985" max="6985" width="15.85546875" style="407" bestFit="1" customWidth="1"/>
    <col min="6986" max="6986" width="16.28515625" style="407" bestFit="1" customWidth="1"/>
    <col min="6987" max="6987" width="19.42578125" style="407" customWidth="1"/>
    <col min="6988" max="6988" width="3.42578125" style="407" bestFit="1" customWidth="1"/>
    <col min="6989" max="7170" width="2.5703125" style="407"/>
    <col min="7171" max="7171" width="3" style="407" customWidth="1"/>
    <col min="7172" max="7172" width="1.42578125" style="407" customWidth="1"/>
    <col min="7173" max="7177" width="2.5703125" style="407" customWidth="1"/>
    <col min="7178" max="7178" width="17.7109375" style="407" customWidth="1"/>
    <col min="7179" max="7179" width="18.42578125" style="407" bestFit="1" customWidth="1"/>
    <col min="7180" max="7180" width="19.140625" style="407" customWidth="1"/>
    <col min="7181" max="7181" width="16.85546875" style="407" customWidth="1"/>
    <col min="7182" max="7182" width="20.140625" style="407" customWidth="1"/>
    <col min="7183" max="7183" width="20.28515625" style="407" customWidth="1"/>
    <col min="7184" max="7184" width="19.7109375" style="407" customWidth="1"/>
    <col min="7185" max="7185" width="2.5703125" style="407" customWidth="1"/>
    <col min="7186" max="7186" width="19.7109375" style="407" customWidth="1"/>
    <col min="7187" max="7187" width="0" style="407" hidden="1" customWidth="1"/>
    <col min="7188" max="7188" width="1" style="407" customWidth="1"/>
    <col min="7189" max="7189" width="5.7109375" style="407" customWidth="1"/>
    <col min="7190" max="7190" width="1.7109375" style="407" customWidth="1"/>
    <col min="7191" max="7191" width="6.42578125" style="407" customWidth="1"/>
    <col min="7192" max="7192" width="2.85546875" style="407" customWidth="1"/>
    <col min="7193" max="7193" width="3.85546875" style="407" customWidth="1"/>
    <col min="7194" max="7194" width="2.85546875" style="407" customWidth="1"/>
    <col min="7195" max="7195" width="2.28515625" style="407" customWidth="1"/>
    <col min="7196" max="7196" width="2.42578125" style="407" customWidth="1"/>
    <col min="7197" max="7197" width="2" style="407" customWidth="1"/>
    <col min="7198" max="7198" width="2.140625" style="407" customWidth="1"/>
    <col min="7199" max="7199" width="4" style="407" customWidth="1"/>
    <col min="7200" max="7200" width="2.140625" style="407" customWidth="1"/>
    <col min="7201" max="7201" width="2.28515625" style="407" customWidth="1"/>
    <col min="7202" max="7202" width="2.7109375" style="407" customWidth="1"/>
    <col min="7203" max="7203" width="5.85546875" style="407" customWidth="1"/>
    <col min="7204" max="7204" width="1.140625" style="407" customWidth="1"/>
    <col min="7205" max="7239" width="0" style="407" hidden="1" customWidth="1"/>
    <col min="7240" max="7240" width="1.7109375" style="407" customWidth="1"/>
    <col min="7241" max="7241" width="15.85546875" style="407" bestFit="1" customWidth="1"/>
    <col min="7242" max="7242" width="16.28515625" style="407" bestFit="1" customWidth="1"/>
    <col min="7243" max="7243" width="19.42578125" style="407" customWidth="1"/>
    <col min="7244" max="7244" width="3.42578125" style="407" bestFit="1" customWidth="1"/>
    <col min="7245" max="7426" width="2.5703125" style="407"/>
    <col min="7427" max="7427" width="3" style="407" customWidth="1"/>
    <col min="7428" max="7428" width="1.42578125" style="407" customWidth="1"/>
    <col min="7429" max="7433" width="2.5703125" style="407" customWidth="1"/>
    <col min="7434" max="7434" width="17.7109375" style="407" customWidth="1"/>
    <col min="7435" max="7435" width="18.42578125" style="407" bestFit="1" customWidth="1"/>
    <col min="7436" max="7436" width="19.140625" style="407" customWidth="1"/>
    <col min="7437" max="7437" width="16.85546875" style="407" customWidth="1"/>
    <col min="7438" max="7438" width="20.140625" style="407" customWidth="1"/>
    <col min="7439" max="7439" width="20.28515625" style="407" customWidth="1"/>
    <col min="7440" max="7440" width="19.7109375" style="407" customWidth="1"/>
    <col min="7441" max="7441" width="2.5703125" style="407" customWidth="1"/>
    <col min="7442" max="7442" width="19.7109375" style="407" customWidth="1"/>
    <col min="7443" max="7443" width="0" style="407" hidden="1" customWidth="1"/>
    <col min="7444" max="7444" width="1" style="407" customWidth="1"/>
    <col min="7445" max="7445" width="5.7109375" style="407" customWidth="1"/>
    <col min="7446" max="7446" width="1.7109375" style="407" customWidth="1"/>
    <col min="7447" max="7447" width="6.42578125" style="407" customWidth="1"/>
    <col min="7448" max="7448" width="2.85546875" style="407" customWidth="1"/>
    <col min="7449" max="7449" width="3.85546875" style="407" customWidth="1"/>
    <col min="7450" max="7450" width="2.85546875" style="407" customWidth="1"/>
    <col min="7451" max="7451" width="2.28515625" style="407" customWidth="1"/>
    <col min="7452" max="7452" width="2.42578125" style="407" customWidth="1"/>
    <col min="7453" max="7453" width="2" style="407" customWidth="1"/>
    <col min="7454" max="7454" width="2.140625" style="407" customWidth="1"/>
    <col min="7455" max="7455" width="4" style="407" customWidth="1"/>
    <col min="7456" max="7456" width="2.140625" style="407" customWidth="1"/>
    <col min="7457" max="7457" width="2.28515625" style="407" customWidth="1"/>
    <col min="7458" max="7458" width="2.7109375" style="407" customWidth="1"/>
    <col min="7459" max="7459" width="5.85546875" style="407" customWidth="1"/>
    <col min="7460" max="7460" width="1.140625" style="407" customWidth="1"/>
    <col min="7461" max="7495" width="0" style="407" hidden="1" customWidth="1"/>
    <col min="7496" max="7496" width="1.7109375" style="407" customWidth="1"/>
    <col min="7497" max="7497" width="15.85546875" style="407" bestFit="1" customWidth="1"/>
    <col min="7498" max="7498" width="16.28515625" style="407" bestFit="1" customWidth="1"/>
    <col min="7499" max="7499" width="19.42578125" style="407" customWidth="1"/>
    <col min="7500" max="7500" width="3.42578125" style="407" bestFit="1" customWidth="1"/>
    <col min="7501" max="7682" width="2.5703125" style="407"/>
    <col min="7683" max="7683" width="3" style="407" customWidth="1"/>
    <col min="7684" max="7684" width="1.42578125" style="407" customWidth="1"/>
    <col min="7685" max="7689" width="2.5703125" style="407" customWidth="1"/>
    <col min="7690" max="7690" width="17.7109375" style="407" customWidth="1"/>
    <col min="7691" max="7691" width="18.42578125" style="407" bestFit="1" customWidth="1"/>
    <col min="7692" max="7692" width="19.140625" style="407" customWidth="1"/>
    <col min="7693" max="7693" width="16.85546875" style="407" customWidth="1"/>
    <col min="7694" max="7694" width="20.140625" style="407" customWidth="1"/>
    <col min="7695" max="7695" width="20.28515625" style="407" customWidth="1"/>
    <col min="7696" max="7696" width="19.7109375" style="407" customWidth="1"/>
    <col min="7697" max="7697" width="2.5703125" style="407" customWidth="1"/>
    <col min="7698" max="7698" width="19.7109375" style="407" customWidth="1"/>
    <col min="7699" max="7699" width="0" style="407" hidden="1" customWidth="1"/>
    <col min="7700" max="7700" width="1" style="407" customWidth="1"/>
    <col min="7701" max="7701" width="5.7109375" style="407" customWidth="1"/>
    <col min="7702" max="7702" width="1.7109375" style="407" customWidth="1"/>
    <col min="7703" max="7703" width="6.42578125" style="407" customWidth="1"/>
    <col min="7704" max="7704" width="2.85546875" style="407" customWidth="1"/>
    <col min="7705" max="7705" width="3.85546875" style="407" customWidth="1"/>
    <col min="7706" max="7706" width="2.85546875" style="407" customWidth="1"/>
    <col min="7707" max="7707" width="2.28515625" style="407" customWidth="1"/>
    <col min="7708" max="7708" width="2.42578125" style="407" customWidth="1"/>
    <col min="7709" max="7709" width="2" style="407" customWidth="1"/>
    <col min="7710" max="7710" width="2.140625" style="407" customWidth="1"/>
    <col min="7711" max="7711" width="4" style="407" customWidth="1"/>
    <col min="7712" max="7712" width="2.140625" style="407" customWidth="1"/>
    <col min="7713" max="7713" width="2.28515625" style="407" customWidth="1"/>
    <col min="7714" max="7714" width="2.7109375" style="407" customWidth="1"/>
    <col min="7715" max="7715" width="5.85546875" style="407" customWidth="1"/>
    <col min="7716" max="7716" width="1.140625" style="407" customWidth="1"/>
    <col min="7717" max="7751" width="0" style="407" hidden="1" customWidth="1"/>
    <col min="7752" max="7752" width="1.7109375" style="407" customWidth="1"/>
    <col min="7753" max="7753" width="15.85546875" style="407" bestFit="1" customWidth="1"/>
    <col min="7754" max="7754" width="16.28515625" style="407" bestFit="1" customWidth="1"/>
    <col min="7755" max="7755" width="19.42578125" style="407" customWidth="1"/>
    <col min="7756" max="7756" width="3.42578125" style="407" bestFit="1" customWidth="1"/>
    <col min="7757" max="7938" width="2.5703125" style="407"/>
    <col min="7939" max="7939" width="3" style="407" customWidth="1"/>
    <col min="7940" max="7940" width="1.42578125" style="407" customWidth="1"/>
    <col min="7941" max="7945" width="2.5703125" style="407" customWidth="1"/>
    <col min="7946" max="7946" width="17.7109375" style="407" customWidth="1"/>
    <col min="7947" max="7947" width="18.42578125" style="407" bestFit="1" customWidth="1"/>
    <col min="7948" max="7948" width="19.140625" style="407" customWidth="1"/>
    <col min="7949" max="7949" width="16.85546875" style="407" customWidth="1"/>
    <col min="7950" max="7950" width="20.140625" style="407" customWidth="1"/>
    <col min="7951" max="7951" width="20.28515625" style="407" customWidth="1"/>
    <col min="7952" max="7952" width="19.7109375" style="407" customWidth="1"/>
    <col min="7953" max="7953" width="2.5703125" style="407" customWidth="1"/>
    <col min="7954" max="7954" width="19.7109375" style="407" customWidth="1"/>
    <col min="7955" max="7955" width="0" style="407" hidden="1" customWidth="1"/>
    <col min="7956" max="7956" width="1" style="407" customWidth="1"/>
    <col min="7957" max="7957" width="5.7109375" style="407" customWidth="1"/>
    <col min="7958" max="7958" width="1.7109375" style="407" customWidth="1"/>
    <col min="7959" max="7959" width="6.42578125" style="407" customWidth="1"/>
    <col min="7960" max="7960" width="2.85546875" style="407" customWidth="1"/>
    <col min="7961" max="7961" width="3.85546875" style="407" customWidth="1"/>
    <col min="7962" max="7962" width="2.85546875" style="407" customWidth="1"/>
    <col min="7963" max="7963" width="2.28515625" style="407" customWidth="1"/>
    <col min="7964" max="7964" width="2.42578125" style="407" customWidth="1"/>
    <col min="7965" max="7965" width="2" style="407" customWidth="1"/>
    <col min="7966" max="7966" width="2.140625" style="407" customWidth="1"/>
    <col min="7967" max="7967" width="4" style="407" customWidth="1"/>
    <col min="7968" max="7968" width="2.140625" style="407" customWidth="1"/>
    <col min="7969" max="7969" width="2.28515625" style="407" customWidth="1"/>
    <col min="7970" max="7970" width="2.7109375" style="407" customWidth="1"/>
    <col min="7971" max="7971" width="5.85546875" style="407" customWidth="1"/>
    <col min="7972" max="7972" width="1.140625" style="407" customWidth="1"/>
    <col min="7973" max="8007" width="0" style="407" hidden="1" customWidth="1"/>
    <col min="8008" max="8008" width="1.7109375" style="407" customWidth="1"/>
    <col min="8009" max="8009" width="15.85546875" style="407" bestFit="1" customWidth="1"/>
    <col min="8010" max="8010" width="16.28515625" style="407" bestFit="1" customWidth="1"/>
    <col min="8011" max="8011" width="19.42578125" style="407" customWidth="1"/>
    <col min="8012" max="8012" width="3.42578125" style="407" bestFit="1" customWidth="1"/>
    <col min="8013" max="8194" width="2.5703125" style="407"/>
    <col min="8195" max="8195" width="3" style="407" customWidth="1"/>
    <col min="8196" max="8196" width="1.42578125" style="407" customWidth="1"/>
    <col min="8197" max="8201" width="2.5703125" style="407" customWidth="1"/>
    <col min="8202" max="8202" width="17.7109375" style="407" customWidth="1"/>
    <col min="8203" max="8203" width="18.42578125" style="407" bestFit="1" customWidth="1"/>
    <col min="8204" max="8204" width="19.140625" style="407" customWidth="1"/>
    <col min="8205" max="8205" width="16.85546875" style="407" customWidth="1"/>
    <col min="8206" max="8206" width="20.140625" style="407" customWidth="1"/>
    <col min="8207" max="8207" width="20.28515625" style="407" customWidth="1"/>
    <col min="8208" max="8208" width="19.7109375" style="407" customWidth="1"/>
    <col min="8209" max="8209" width="2.5703125" style="407" customWidth="1"/>
    <col min="8210" max="8210" width="19.7109375" style="407" customWidth="1"/>
    <col min="8211" max="8211" width="0" style="407" hidden="1" customWidth="1"/>
    <col min="8212" max="8212" width="1" style="407" customWidth="1"/>
    <col min="8213" max="8213" width="5.7109375" style="407" customWidth="1"/>
    <col min="8214" max="8214" width="1.7109375" style="407" customWidth="1"/>
    <col min="8215" max="8215" width="6.42578125" style="407" customWidth="1"/>
    <col min="8216" max="8216" width="2.85546875" style="407" customWidth="1"/>
    <col min="8217" max="8217" width="3.85546875" style="407" customWidth="1"/>
    <col min="8218" max="8218" width="2.85546875" style="407" customWidth="1"/>
    <col min="8219" max="8219" width="2.28515625" style="407" customWidth="1"/>
    <col min="8220" max="8220" width="2.42578125" style="407" customWidth="1"/>
    <col min="8221" max="8221" width="2" style="407" customWidth="1"/>
    <col min="8222" max="8222" width="2.140625" style="407" customWidth="1"/>
    <col min="8223" max="8223" width="4" style="407" customWidth="1"/>
    <col min="8224" max="8224" width="2.140625" style="407" customWidth="1"/>
    <col min="8225" max="8225" width="2.28515625" style="407" customWidth="1"/>
    <col min="8226" max="8226" width="2.7109375" style="407" customWidth="1"/>
    <col min="8227" max="8227" width="5.85546875" style="407" customWidth="1"/>
    <col min="8228" max="8228" width="1.140625" style="407" customWidth="1"/>
    <col min="8229" max="8263" width="0" style="407" hidden="1" customWidth="1"/>
    <col min="8264" max="8264" width="1.7109375" style="407" customWidth="1"/>
    <col min="8265" max="8265" width="15.85546875" style="407" bestFit="1" customWidth="1"/>
    <col min="8266" max="8266" width="16.28515625" style="407" bestFit="1" customWidth="1"/>
    <col min="8267" max="8267" width="19.42578125" style="407" customWidth="1"/>
    <col min="8268" max="8268" width="3.42578125" style="407" bestFit="1" customWidth="1"/>
    <col min="8269" max="8450" width="2.5703125" style="407"/>
    <col min="8451" max="8451" width="3" style="407" customWidth="1"/>
    <col min="8452" max="8452" width="1.42578125" style="407" customWidth="1"/>
    <col min="8453" max="8457" width="2.5703125" style="407" customWidth="1"/>
    <col min="8458" max="8458" width="17.7109375" style="407" customWidth="1"/>
    <col min="8459" max="8459" width="18.42578125" style="407" bestFit="1" customWidth="1"/>
    <col min="8460" max="8460" width="19.140625" style="407" customWidth="1"/>
    <col min="8461" max="8461" width="16.85546875" style="407" customWidth="1"/>
    <col min="8462" max="8462" width="20.140625" style="407" customWidth="1"/>
    <col min="8463" max="8463" width="20.28515625" style="407" customWidth="1"/>
    <col min="8464" max="8464" width="19.7109375" style="407" customWidth="1"/>
    <col min="8465" max="8465" width="2.5703125" style="407" customWidth="1"/>
    <col min="8466" max="8466" width="19.7109375" style="407" customWidth="1"/>
    <col min="8467" max="8467" width="0" style="407" hidden="1" customWidth="1"/>
    <col min="8468" max="8468" width="1" style="407" customWidth="1"/>
    <col min="8469" max="8469" width="5.7109375" style="407" customWidth="1"/>
    <col min="8470" max="8470" width="1.7109375" style="407" customWidth="1"/>
    <col min="8471" max="8471" width="6.42578125" style="407" customWidth="1"/>
    <col min="8472" max="8472" width="2.85546875" style="407" customWidth="1"/>
    <col min="8473" max="8473" width="3.85546875" style="407" customWidth="1"/>
    <col min="8474" max="8474" width="2.85546875" style="407" customWidth="1"/>
    <col min="8475" max="8475" width="2.28515625" style="407" customWidth="1"/>
    <col min="8476" max="8476" width="2.42578125" style="407" customWidth="1"/>
    <col min="8477" max="8477" width="2" style="407" customWidth="1"/>
    <col min="8478" max="8478" width="2.140625" style="407" customWidth="1"/>
    <col min="8479" max="8479" width="4" style="407" customWidth="1"/>
    <col min="8480" max="8480" width="2.140625" style="407" customWidth="1"/>
    <col min="8481" max="8481" width="2.28515625" style="407" customWidth="1"/>
    <col min="8482" max="8482" width="2.7109375" style="407" customWidth="1"/>
    <col min="8483" max="8483" width="5.85546875" style="407" customWidth="1"/>
    <col min="8484" max="8484" width="1.140625" style="407" customWidth="1"/>
    <col min="8485" max="8519" width="0" style="407" hidden="1" customWidth="1"/>
    <col min="8520" max="8520" width="1.7109375" style="407" customWidth="1"/>
    <col min="8521" max="8521" width="15.85546875" style="407" bestFit="1" customWidth="1"/>
    <col min="8522" max="8522" width="16.28515625" style="407" bestFit="1" customWidth="1"/>
    <col min="8523" max="8523" width="19.42578125" style="407" customWidth="1"/>
    <col min="8524" max="8524" width="3.42578125" style="407" bestFit="1" customWidth="1"/>
    <col min="8525" max="8706" width="2.5703125" style="407"/>
    <col min="8707" max="8707" width="3" style="407" customWidth="1"/>
    <col min="8708" max="8708" width="1.42578125" style="407" customWidth="1"/>
    <col min="8709" max="8713" width="2.5703125" style="407" customWidth="1"/>
    <col min="8714" max="8714" width="17.7109375" style="407" customWidth="1"/>
    <col min="8715" max="8715" width="18.42578125" style="407" bestFit="1" customWidth="1"/>
    <col min="8716" max="8716" width="19.140625" style="407" customWidth="1"/>
    <col min="8717" max="8717" width="16.85546875" style="407" customWidth="1"/>
    <col min="8718" max="8718" width="20.140625" style="407" customWidth="1"/>
    <col min="8719" max="8719" width="20.28515625" style="407" customWidth="1"/>
    <col min="8720" max="8720" width="19.7109375" style="407" customWidth="1"/>
    <col min="8721" max="8721" width="2.5703125" style="407" customWidth="1"/>
    <col min="8722" max="8722" width="19.7109375" style="407" customWidth="1"/>
    <col min="8723" max="8723" width="0" style="407" hidden="1" customWidth="1"/>
    <col min="8724" max="8724" width="1" style="407" customWidth="1"/>
    <col min="8725" max="8725" width="5.7109375" style="407" customWidth="1"/>
    <col min="8726" max="8726" width="1.7109375" style="407" customWidth="1"/>
    <col min="8727" max="8727" width="6.42578125" style="407" customWidth="1"/>
    <col min="8728" max="8728" width="2.85546875" style="407" customWidth="1"/>
    <col min="8729" max="8729" width="3.85546875" style="407" customWidth="1"/>
    <col min="8730" max="8730" width="2.85546875" style="407" customWidth="1"/>
    <col min="8731" max="8731" width="2.28515625" style="407" customWidth="1"/>
    <col min="8732" max="8732" width="2.42578125" style="407" customWidth="1"/>
    <col min="8733" max="8733" width="2" style="407" customWidth="1"/>
    <col min="8734" max="8734" width="2.140625" style="407" customWidth="1"/>
    <col min="8735" max="8735" width="4" style="407" customWidth="1"/>
    <col min="8736" max="8736" width="2.140625" style="407" customWidth="1"/>
    <col min="8737" max="8737" width="2.28515625" style="407" customWidth="1"/>
    <col min="8738" max="8738" width="2.7109375" style="407" customWidth="1"/>
    <col min="8739" max="8739" width="5.85546875" style="407" customWidth="1"/>
    <col min="8740" max="8740" width="1.140625" style="407" customWidth="1"/>
    <col min="8741" max="8775" width="0" style="407" hidden="1" customWidth="1"/>
    <col min="8776" max="8776" width="1.7109375" style="407" customWidth="1"/>
    <col min="8777" max="8777" width="15.85546875" style="407" bestFit="1" customWidth="1"/>
    <col min="8778" max="8778" width="16.28515625" style="407" bestFit="1" customWidth="1"/>
    <col min="8779" max="8779" width="19.42578125" style="407" customWidth="1"/>
    <col min="8780" max="8780" width="3.42578125" style="407" bestFit="1" customWidth="1"/>
    <col min="8781" max="8962" width="2.5703125" style="407"/>
    <col min="8963" max="8963" width="3" style="407" customWidth="1"/>
    <col min="8964" max="8964" width="1.42578125" style="407" customWidth="1"/>
    <col min="8965" max="8969" width="2.5703125" style="407" customWidth="1"/>
    <col min="8970" max="8970" width="17.7109375" style="407" customWidth="1"/>
    <col min="8971" max="8971" width="18.42578125" style="407" bestFit="1" customWidth="1"/>
    <col min="8972" max="8972" width="19.140625" style="407" customWidth="1"/>
    <col min="8973" max="8973" width="16.85546875" style="407" customWidth="1"/>
    <col min="8974" max="8974" width="20.140625" style="407" customWidth="1"/>
    <col min="8975" max="8975" width="20.28515625" style="407" customWidth="1"/>
    <col min="8976" max="8976" width="19.7109375" style="407" customWidth="1"/>
    <col min="8977" max="8977" width="2.5703125" style="407" customWidth="1"/>
    <col min="8978" max="8978" width="19.7109375" style="407" customWidth="1"/>
    <col min="8979" max="8979" width="0" style="407" hidden="1" customWidth="1"/>
    <col min="8980" max="8980" width="1" style="407" customWidth="1"/>
    <col min="8981" max="8981" width="5.7109375" style="407" customWidth="1"/>
    <col min="8982" max="8982" width="1.7109375" style="407" customWidth="1"/>
    <col min="8983" max="8983" width="6.42578125" style="407" customWidth="1"/>
    <col min="8984" max="8984" width="2.85546875" style="407" customWidth="1"/>
    <col min="8985" max="8985" width="3.85546875" style="407" customWidth="1"/>
    <col min="8986" max="8986" width="2.85546875" style="407" customWidth="1"/>
    <col min="8987" max="8987" width="2.28515625" style="407" customWidth="1"/>
    <col min="8988" max="8988" width="2.42578125" style="407" customWidth="1"/>
    <col min="8989" max="8989" width="2" style="407" customWidth="1"/>
    <col min="8990" max="8990" width="2.140625" style="407" customWidth="1"/>
    <col min="8991" max="8991" width="4" style="407" customWidth="1"/>
    <col min="8992" max="8992" width="2.140625" style="407" customWidth="1"/>
    <col min="8993" max="8993" width="2.28515625" style="407" customWidth="1"/>
    <col min="8994" max="8994" width="2.7109375" style="407" customWidth="1"/>
    <col min="8995" max="8995" width="5.85546875" style="407" customWidth="1"/>
    <col min="8996" max="8996" width="1.140625" style="407" customWidth="1"/>
    <col min="8997" max="9031" width="0" style="407" hidden="1" customWidth="1"/>
    <col min="9032" max="9032" width="1.7109375" style="407" customWidth="1"/>
    <col min="9033" max="9033" width="15.85546875" style="407" bestFit="1" customWidth="1"/>
    <col min="9034" max="9034" width="16.28515625" style="407" bestFit="1" customWidth="1"/>
    <col min="9035" max="9035" width="19.42578125" style="407" customWidth="1"/>
    <col min="9036" max="9036" width="3.42578125" style="407" bestFit="1" customWidth="1"/>
    <col min="9037" max="9218" width="2.5703125" style="407"/>
    <col min="9219" max="9219" width="3" style="407" customWidth="1"/>
    <col min="9220" max="9220" width="1.42578125" style="407" customWidth="1"/>
    <col min="9221" max="9225" width="2.5703125" style="407" customWidth="1"/>
    <col min="9226" max="9226" width="17.7109375" style="407" customWidth="1"/>
    <col min="9227" max="9227" width="18.42578125" style="407" bestFit="1" customWidth="1"/>
    <col min="9228" max="9228" width="19.140625" style="407" customWidth="1"/>
    <col min="9229" max="9229" width="16.85546875" style="407" customWidth="1"/>
    <col min="9230" max="9230" width="20.140625" style="407" customWidth="1"/>
    <col min="9231" max="9231" width="20.28515625" style="407" customWidth="1"/>
    <col min="9232" max="9232" width="19.7109375" style="407" customWidth="1"/>
    <col min="9233" max="9233" width="2.5703125" style="407" customWidth="1"/>
    <col min="9234" max="9234" width="19.7109375" style="407" customWidth="1"/>
    <col min="9235" max="9235" width="0" style="407" hidden="1" customWidth="1"/>
    <col min="9236" max="9236" width="1" style="407" customWidth="1"/>
    <col min="9237" max="9237" width="5.7109375" style="407" customWidth="1"/>
    <col min="9238" max="9238" width="1.7109375" style="407" customWidth="1"/>
    <col min="9239" max="9239" width="6.42578125" style="407" customWidth="1"/>
    <col min="9240" max="9240" width="2.85546875" style="407" customWidth="1"/>
    <col min="9241" max="9241" width="3.85546875" style="407" customWidth="1"/>
    <col min="9242" max="9242" width="2.85546875" style="407" customWidth="1"/>
    <col min="9243" max="9243" width="2.28515625" style="407" customWidth="1"/>
    <col min="9244" max="9244" width="2.42578125" style="407" customWidth="1"/>
    <col min="9245" max="9245" width="2" style="407" customWidth="1"/>
    <col min="9246" max="9246" width="2.140625" style="407" customWidth="1"/>
    <col min="9247" max="9247" width="4" style="407" customWidth="1"/>
    <col min="9248" max="9248" width="2.140625" style="407" customWidth="1"/>
    <col min="9249" max="9249" width="2.28515625" style="407" customWidth="1"/>
    <col min="9250" max="9250" width="2.7109375" style="407" customWidth="1"/>
    <col min="9251" max="9251" width="5.85546875" style="407" customWidth="1"/>
    <col min="9252" max="9252" width="1.140625" style="407" customWidth="1"/>
    <col min="9253" max="9287" width="0" style="407" hidden="1" customWidth="1"/>
    <col min="9288" max="9288" width="1.7109375" style="407" customWidth="1"/>
    <col min="9289" max="9289" width="15.85546875" style="407" bestFit="1" customWidth="1"/>
    <col min="9290" max="9290" width="16.28515625" style="407" bestFit="1" customWidth="1"/>
    <col min="9291" max="9291" width="19.42578125" style="407" customWidth="1"/>
    <col min="9292" max="9292" width="3.42578125" style="407" bestFit="1" customWidth="1"/>
    <col min="9293" max="9474" width="2.5703125" style="407"/>
    <col min="9475" max="9475" width="3" style="407" customWidth="1"/>
    <col min="9476" max="9476" width="1.42578125" style="407" customWidth="1"/>
    <col min="9477" max="9481" width="2.5703125" style="407" customWidth="1"/>
    <col min="9482" max="9482" width="17.7109375" style="407" customWidth="1"/>
    <col min="9483" max="9483" width="18.42578125" style="407" bestFit="1" customWidth="1"/>
    <col min="9484" max="9484" width="19.140625" style="407" customWidth="1"/>
    <col min="9485" max="9485" width="16.85546875" style="407" customWidth="1"/>
    <col min="9486" max="9486" width="20.140625" style="407" customWidth="1"/>
    <col min="9487" max="9487" width="20.28515625" style="407" customWidth="1"/>
    <col min="9488" max="9488" width="19.7109375" style="407" customWidth="1"/>
    <col min="9489" max="9489" width="2.5703125" style="407" customWidth="1"/>
    <col min="9490" max="9490" width="19.7109375" style="407" customWidth="1"/>
    <col min="9491" max="9491" width="0" style="407" hidden="1" customWidth="1"/>
    <col min="9492" max="9492" width="1" style="407" customWidth="1"/>
    <col min="9493" max="9493" width="5.7109375" style="407" customWidth="1"/>
    <col min="9494" max="9494" width="1.7109375" style="407" customWidth="1"/>
    <col min="9495" max="9495" width="6.42578125" style="407" customWidth="1"/>
    <col min="9496" max="9496" width="2.85546875" style="407" customWidth="1"/>
    <col min="9497" max="9497" width="3.85546875" style="407" customWidth="1"/>
    <col min="9498" max="9498" width="2.85546875" style="407" customWidth="1"/>
    <col min="9499" max="9499" width="2.28515625" style="407" customWidth="1"/>
    <col min="9500" max="9500" width="2.42578125" style="407" customWidth="1"/>
    <col min="9501" max="9501" width="2" style="407" customWidth="1"/>
    <col min="9502" max="9502" width="2.140625" style="407" customWidth="1"/>
    <col min="9503" max="9503" width="4" style="407" customWidth="1"/>
    <col min="9504" max="9504" width="2.140625" style="407" customWidth="1"/>
    <col min="9505" max="9505" width="2.28515625" style="407" customWidth="1"/>
    <col min="9506" max="9506" width="2.7109375" style="407" customWidth="1"/>
    <col min="9507" max="9507" width="5.85546875" style="407" customWidth="1"/>
    <col min="9508" max="9508" width="1.140625" style="407" customWidth="1"/>
    <col min="9509" max="9543" width="0" style="407" hidden="1" customWidth="1"/>
    <col min="9544" max="9544" width="1.7109375" style="407" customWidth="1"/>
    <col min="9545" max="9545" width="15.85546875" style="407" bestFit="1" customWidth="1"/>
    <col min="9546" max="9546" width="16.28515625" style="407" bestFit="1" customWidth="1"/>
    <col min="9547" max="9547" width="19.42578125" style="407" customWidth="1"/>
    <col min="9548" max="9548" width="3.42578125" style="407" bestFit="1" customWidth="1"/>
    <col min="9549" max="9730" width="2.5703125" style="407"/>
    <col min="9731" max="9731" width="3" style="407" customWidth="1"/>
    <col min="9732" max="9732" width="1.42578125" style="407" customWidth="1"/>
    <col min="9733" max="9737" width="2.5703125" style="407" customWidth="1"/>
    <col min="9738" max="9738" width="17.7109375" style="407" customWidth="1"/>
    <col min="9739" max="9739" width="18.42578125" style="407" bestFit="1" customWidth="1"/>
    <col min="9740" max="9740" width="19.140625" style="407" customWidth="1"/>
    <col min="9741" max="9741" width="16.85546875" style="407" customWidth="1"/>
    <col min="9742" max="9742" width="20.140625" style="407" customWidth="1"/>
    <col min="9743" max="9743" width="20.28515625" style="407" customWidth="1"/>
    <col min="9744" max="9744" width="19.7109375" style="407" customWidth="1"/>
    <col min="9745" max="9745" width="2.5703125" style="407" customWidth="1"/>
    <col min="9746" max="9746" width="19.7109375" style="407" customWidth="1"/>
    <col min="9747" max="9747" width="0" style="407" hidden="1" customWidth="1"/>
    <col min="9748" max="9748" width="1" style="407" customWidth="1"/>
    <col min="9749" max="9749" width="5.7109375" style="407" customWidth="1"/>
    <col min="9750" max="9750" width="1.7109375" style="407" customWidth="1"/>
    <col min="9751" max="9751" width="6.42578125" style="407" customWidth="1"/>
    <col min="9752" max="9752" width="2.85546875" style="407" customWidth="1"/>
    <col min="9753" max="9753" width="3.85546875" style="407" customWidth="1"/>
    <col min="9754" max="9754" width="2.85546875" style="407" customWidth="1"/>
    <col min="9755" max="9755" width="2.28515625" style="407" customWidth="1"/>
    <col min="9756" max="9756" width="2.42578125" style="407" customWidth="1"/>
    <col min="9757" max="9757" width="2" style="407" customWidth="1"/>
    <col min="9758" max="9758" width="2.140625" style="407" customWidth="1"/>
    <col min="9759" max="9759" width="4" style="407" customWidth="1"/>
    <col min="9760" max="9760" width="2.140625" style="407" customWidth="1"/>
    <col min="9761" max="9761" width="2.28515625" style="407" customWidth="1"/>
    <col min="9762" max="9762" width="2.7109375" style="407" customWidth="1"/>
    <col min="9763" max="9763" width="5.85546875" style="407" customWidth="1"/>
    <col min="9764" max="9764" width="1.140625" style="407" customWidth="1"/>
    <col min="9765" max="9799" width="0" style="407" hidden="1" customWidth="1"/>
    <col min="9800" max="9800" width="1.7109375" style="407" customWidth="1"/>
    <col min="9801" max="9801" width="15.85546875" style="407" bestFit="1" customWidth="1"/>
    <col min="9802" max="9802" width="16.28515625" style="407" bestFit="1" customWidth="1"/>
    <col min="9803" max="9803" width="19.42578125" style="407" customWidth="1"/>
    <col min="9804" max="9804" width="3.42578125" style="407" bestFit="1" customWidth="1"/>
    <col min="9805" max="9986" width="2.5703125" style="407"/>
    <col min="9987" max="9987" width="3" style="407" customWidth="1"/>
    <col min="9988" max="9988" width="1.42578125" style="407" customWidth="1"/>
    <col min="9989" max="9993" width="2.5703125" style="407" customWidth="1"/>
    <col min="9994" max="9994" width="17.7109375" style="407" customWidth="1"/>
    <col min="9995" max="9995" width="18.42578125" style="407" bestFit="1" customWidth="1"/>
    <col min="9996" max="9996" width="19.140625" style="407" customWidth="1"/>
    <col min="9997" max="9997" width="16.85546875" style="407" customWidth="1"/>
    <col min="9998" max="9998" width="20.140625" style="407" customWidth="1"/>
    <col min="9999" max="9999" width="20.28515625" style="407" customWidth="1"/>
    <col min="10000" max="10000" width="19.7109375" style="407" customWidth="1"/>
    <col min="10001" max="10001" width="2.5703125" style="407" customWidth="1"/>
    <col min="10002" max="10002" width="19.7109375" style="407" customWidth="1"/>
    <col min="10003" max="10003" width="0" style="407" hidden="1" customWidth="1"/>
    <col min="10004" max="10004" width="1" style="407" customWidth="1"/>
    <col min="10005" max="10005" width="5.7109375" style="407" customWidth="1"/>
    <col min="10006" max="10006" width="1.7109375" style="407" customWidth="1"/>
    <col min="10007" max="10007" width="6.42578125" style="407" customWidth="1"/>
    <col min="10008" max="10008" width="2.85546875" style="407" customWidth="1"/>
    <col min="10009" max="10009" width="3.85546875" style="407" customWidth="1"/>
    <col min="10010" max="10010" width="2.85546875" style="407" customWidth="1"/>
    <col min="10011" max="10011" width="2.28515625" style="407" customWidth="1"/>
    <col min="10012" max="10012" width="2.42578125" style="407" customWidth="1"/>
    <col min="10013" max="10013" width="2" style="407" customWidth="1"/>
    <col min="10014" max="10014" width="2.140625" style="407" customWidth="1"/>
    <col min="10015" max="10015" width="4" style="407" customWidth="1"/>
    <col min="10016" max="10016" width="2.140625" style="407" customWidth="1"/>
    <col min="10017" max="10017" width="2.28515625" style="407" customWidth="1"/>
    <col min="10018" max="10018" width="2.7109375" style="407" customWidth="1"/>
    <col min="10019" max="10019" width="5.85546875" style="407" customWidth="1"/>
    <col min="10020" max="10020" width="1.140625" style="407" customWidth="1"/>
    <col min="10021" max="10055" width="0" style="407" hidden="1" customWidth="1"/>
    <col min="10056" max="10056" width="1.7109375" style="407" customWidth="1"/>
    <col min="10057" max="10057" width="15.85546875" style="407" bestFit="1" customWidth="1"/>
    <col min="10058" max="10058" width="16.28515625" style="407" bestFit="1" customWidth="1"/>
    <col min="10059" max="10059" width="19.42578125" style="407" customWidth="1"/>
    <col min="10060" max="10060" width="3.42578125" style="407" bestFit="1" customWidth="1"/>
    <col min="10061" max="10242" width="2.5703125" style="407"/>
    <col min="10243" max="10243" width="3" style="407" customWidth="1"/>
    <col min="10244" max="10244" width="1.42578125" style="407" customWidth="1"/>
    <col min="10245" max="10249" width="2.5703125" style="407" customWidth="1"/>
    <col min="10250" max="10250" width="17.7109375" style="407" customWidth="1"/>
    <col min="10251" max="10251" width="18.42578125" style="407" bestFit="1" customWidth="1"/>
    <col min="10252" max="10252" width="19.140625" style="407" customWidth="1"/>
    <col min="10253" max="10253" width="16.85546875" style="407" customWidth="1"/>
    <col min="10254" max="10254" width="20.140625" style="407" customWidth="1"/>
    <col min="10255" max="10255" width="20.28515625" style="407" customWidth="1"/>
    <col min="10256" max="10256" width="19.7109375" style="407" customWidth="1"/>
    <col min="10257" max="10257" width="2.5703125" style="407" customWidth="1"/>
    <col min="10258" max="10258" width="19.7109375" style="407" customWidth="1"/>
    <col min="10259" max="10259" width="0" style="407" hidden="1" customWidth="1"/>
    <col min="10260" max="10260" width="1" style="407" customWidth="1"/>
    <col min="10261" max="10261" width="5.7109375" style="407" customWidth="1"/>
    <col min="10262" max="10262" width="1.7109375" style="407" customWidth="1"/>
    <col min="10263" max="10263" width="6.42578125" style="407" customWidth="1"/>
    <col min="10264" max="10264" width="2.85546875" style="407" customWidth="1"/>
    <col min="10265" max="10265" width="3.85546875" style="407" customWidth="1"/>
    <col min="10266" max="10266" width="2.85546875" style="407" customWidth="1"/>
    <col min="10267" max="10267" width="2.28515625" style="407" customWidth="1"/>
    <col min="10268" max="10268" width="2.42578125" style="407" customWidth="1"/>
    <col min="10269" max="10269" width="2" style="407" customWidth="1"/>
    <col min="10270" max="10270" width="2.140625" style="407" customWidth="1"/>
    <col min="10271" max="10271" width="4" style="407" customWidth="1"/>
    <col min="10272" max="10272" width="2.140625" style="407" customWidth="1"/>
    <col min="10273" max="10273" width="2.28515625" style="407" customWidth="1"/>
    <col min="10274" max="10274" width="2.7109375" style="407" customWidth="1"/>
    <col min="10275" max="10275" width="5.85546875" style="407" customWidth="1"/>
    <col min="10276" max="10276" width="1.140625" style="407" customWidth="1"/>
    <col min="10277" max="10311" width="0" style="407" hidden="1" customWidth="1"/>
    <col min="10312" max="10312" width="1.7109375" style="407" customWidth="1"/>
    <col min="10313" max="10313" width="15.85546875" style="407" bestFit="1" customWidth="1"/>
    <col min="10314" max="10314" width="16.28515625" style="407" bestFit="1" customWidth="1"/>
    <col min="10315" max="10315" width="19.42578125" style="407" customWidth="1"/>
    <col min="10316" max="10316" width="3.42578125" style="407" bestFit="1" customWidth="1"/>
    <col min="10317" max="10498" width="2.5703125" style="407"/>
    <col min="10499" max="10499" width="3" style="407" customWidth="1"/>
    <col min="10500" max="10500" width="1.42578125" style="407" customWidth="1"/>
    <col min="10501" max="10505" width="2.5703125" style="407" customWidth="1"/>
    <col min="10506" max="10506" width="17.7109375" style="407" customWidth="1"/>
    <col min="10507" max="10507" width="18.42578125" style="407" bestFit="1" customWidth="1"/>
    <col min="10508" max="10508" width="19.140625" style="407" customWidth="1"/>
    <col min="10509" max="10509" width="16.85546875" style="407" customWidth="1"/>
    <col min="10510" max="10510" width="20.140625" style="407" customWidth="1"/>
    <col min="10511" max="10511" width="20.28515625" style="407" customWidth="1"/>
    <col min="10512" max="10512" width="19.7109375" style="407" customWidth="1"/>
    <col min="10513" max="10513" width="2.5703125" style="407" customWidth="1"/>
    <col min="10514" max="10514" width="19.7109375" style="407" customWidth="1"/>
    <col min="10515" max="10515" width="0" style="407" hidden="1" customWidth="1"/>
    <col min="10516" max="10516" width="1" style="407" customWidth="1"/>
    <col min="10517" max="10517" width="5.7109375" style="407" customWidth="1"/>
    <col min="10518" max="10518" width="1.7109375" style="407" customWidth="1"/>
    <col min="10519" max="10519" width="6.42578125" style="407" customWidth="1"/>
    <col min="10520" max="10520" width="2.85546875" style="407" customWidth="1"/>
    <col min="10521" max="10521" width="3.85546875" style="407" customWidth="1"/>
    <col min="10522" max="10522" width="2.85546875" style="407" customWidth="1"/>
    <col min="10523" max="10523" width="2.28515625" style="407" customWidth="1"/>
    <col min="10524" max="10524" width="2.42578125" style="407" customWidth="1"/>
    <col min="10525" max="10525" width="2" style="407" customWidth="1"/>
    <col min="10526" max="10526" width="2.140625" style="407" customWidth="1"/>
    <col min="10527" max="10527" width="4" style="407" customWidth="1"/>
    <col min="10528" max="10528" width="2.140625" style="407" customWidth="1"/>
    <col min="10529" max="10529" width="2.28515625" style="407" customWidth="1"/>
    <col min="10530" max="10530" width="2.7109375" style="407" customWidth="1"/>
    <col min="10531" max="10531" width="5.85546875" style="407" customWidth="1"/>
    <col min="10532" max="10532" width="1.140625" style="407" customWidth="1"/>
    <col min="10533" max="10567" width="0" style="407" hidden="1" customWidth="1"/>
    <col min="10568" max="10568" width="1.7109375" style="407" customWidth="1"/>
    <col min="10569" max="10569" width="15.85546875" style="407" bestFit="1" customWidth="1"/>
    <col min="10570" max="10570" width="16.28515625" style="407" bestFit="1" customWidth="1"/>
    <col min="10571" max="10571" width="19.42578125" style="407" customWidth="1"/>
    <col min="10572" max="10572" width="3.42578125" style="407" bestFit="1" customWidth="1"/>
    <col min="10573" max="10754" width="2.5703125" style="407"/>
    <col min="10755" max="10755" width="3" style="407" customWidth="1"/>
    <col min="10756" max="10756" width="1.42578125" style="407" customWidth="1"/>
    <col min="10757" max="10761" width="2.5703125" style="407" customWidth="1"/>
    <col min="10762" max="10762" width="17.7109375" style="407" customWidth="1"/>
    <col min="10763" max="10763" width="18.42578125" style="407" bestFit="1" customWidth="1"/>
    <col min="10764" max="10764" width="19.140625" style="407" customWidth="1"/>
    <col min="10765" max="10765" width="16.85546875" style="407" customWidth="1"/>
    <col min="10766" max="10766" width="20.140625" style="407" customWidth="1"/>
    <col min="10767" max="10767" width="20.28515625" style="407" customWidth="1"/>
    <col min="10768" max="10768" width="19.7109375" style="407" customWidth="1"/>
    <col min="10769" max="10769" width="2.5703125" style="407" customWidth="1"/>
    <col min="10770" max="10770" width="19.7109375" style="407" customWidth="1"/>
    <col min="10771" max="10771" width="0" style="407" hidden="1" customWidth="1"/>
    <col min="10772" max="10772" width="1" style="407" customWidth="1"/>
    <col min="10773" max="10773" width="5.7109375" style="407" customWidth="1"/>
    <col min="10774" max="10774" width="1.7109375" style="407" customWidth="1"/>
    <col min="10775" max="10775" width="6.42578125" style="407" customWidth="1"/>
    <col min="10776" max="10776" width="2.85546875" style="407" customWidth="1"/>
    <col min="10777" max="10777" width="3.85546875" style="407" customWidth="1"/>
    <col min="10778" max="10778" width="2.85546875" style="407" customWidth="1"/>
    <col min="10779" max="10779" width="2.28515625" style="407" customWidth="1"/>
    <col min="10780" max="10780" width="2.42578125" style="407" customWidth="1"/>
    <col min="10781" max="10781" width="2" style="407" customWidth="1"/>
    <col min="10782" max="10782" width="2.140625" style="407" customWidth="1"/>
    <col min="10783" max="10783" width="4" style="407" customWidth="1"/>
    <col min="10784" max="10784" width="2.140625" style="407" customWidth="1"/>
    <col min="10785" max="10785" width="2.28515625" style="407" customWidth="1"/>
    <col min="10786" max="10786" width="2.7109375" style="407" customWidth="1"/>
    <col min="10787" max="10787" width="5.85546875" style="407" customWidth="1"/>
    <col min="10788" max="10788" width="1.140625" style="407" customWidth="1"/>
    <col min="10789" max="10823" width="0" style="407" hidden="1" customWidth="1"/>
    <col min="10824" max="10824" width="1.7109375" style="407" customWidth="1"/>
    <col min="10825" max="10825" width="15.85546875" style="407" bestFit="1" customWidth="1"/>
    <col min="10826" max="10826" width="16.28515625" style="407" bestFit="1" customWidth="1"/>
    <col min="10827" max="10827" width="19.42578125" style="407" customWidth="1"/>
    <col min="10828" max="10828" width="3.42578125" style="407" bestFit="1" customWidth="1"/>
    <col min="10829" max="11010" width="2.5703125" style="407"/>
    <col min="11011" max="11011" width="3" style="407" customWidth="1"/>
    <col min="11012" max="11012" width="1.42578125" style="407" customWidth="1"/>
    <col min="11013" max="11017" width="2.5703125" style="407" customWidth="1"/>
    <col min="11018" max="11018" width="17.7109375" style="407" customWidth="1"/>
    <col min="11019" max="11019" width="18.42578125" style="407" bestFit="1" customWidth="1"/>
    <col min="11020" max="11020" width="19.140625" style="407" customWidth="1"/>
    <col min="11021" max="11021" width="16.85546875" style="407" customWidth="1"/>
    <col min="11022" max="11022" width="20.140625" style="407" customWidth="1"/>
    <col min="11023" max="11023" width="20.28515625" style="407" customWidth="1"/>
    <col min="11024" max="11024" width="19.7109375" style="407" customWidth="1"/>
    <col min="11025" max="11025" width="2.5703125" style="407" customWidth="1"/>
    <col min="11026" max="11026" width="19.7109375" style="407" customWidth="1"/>
    <col min="11027" max="11027" width="0" style="407" hidden="1" customWidth="1"/>
    <col min="11028" max="11028" width="1" style="407" customWidth="1"/>
    <col min="11029" max="11029" width="5.7109375" style="407" customWidth="1"/>
    <col min="11030" max="11030" width="1.7109375" style="407" customWidth="1"/>
    <col min="11031" max="11031" width="6.42578125" style="407" customWidth="1"/>
    <col min="11032" max="11032" width="2.85546875" style="407" customWidth="1"/>
    <col min="11033" max="11033" width="3.85546875" style="407" customWidth="1"/>
    <col min="11034" max="11034" width="2.85546875" style="407" customWidth="1"/>
    <col min="11035" max="11035" width="2.28515625" style="407" customWidth="1"/>
    <col min="11036" max="11036" width="2.42578125" style="407" customWidth="1"/>
    <col min="11037" max="11037" width="2" style="407" customWidth="1"/>
    <col min="11038" max="11038" width="2.140625" style="407" customWidth="1"/>
    <col min="11039" max="11039" width="4" style="407" customWidth="1"/>
    <col min="11040" max="11040" width="2.140625" style="407" customWidth="1"/>
    <col min="11041" max="11041" width="2.28515625" style="407" customWidth="1"/>
    <col min="11042" max="11042" width="2.7109375" style="407" customWidth="1"/>
    <col min="11043" max="11043" width="5.85546875" style="407" customWidth="1"/>
    <col min="11044" max="11044" width="1.140625" style="407" customWidth="1"/>
    <col min="11045" max="11079" width="0" style="407" hidden="1" customWidth="1"/>
    <col min="11080" max="11080" width="1.7109375" style="407" customWidth="1"/>
    <col min="11081" max="11081" width="15.85546875" style="407" bestFit="1" customWidth="1"/>
    <col min="11082" max="11082" width="16.28515625" style="407" bestFit="1" customWidth="1"/>
    <col min="11083" max="11083" width="19.42578125" style="407" customWidth="1"/>
    <col min="11084" max="11084" width="3.42578125" style="407" bestFit="1" customWidth="1"/>
    <col min="11085" max="11266" width="2.5703125" style="407"/>
    <col min="11267" max="11267" width="3" style="407" customWidth="1"/>
    <col min="11268" max="11268" width="1.42578125" style="407" customWidth="1"/>
    <col min="11269" max="11273" width="2.5703125" style="407" customWidth="1"/>
    <col min="11274" max="11274" width="17.7109375" style="407" customWidth="1"/>
    <col min="11275" max="11275" width="18.42578125" style="407" bestFit="1" customWidth="1"/>
    <col min="11276" max="11276" width="19.140625" style="407" customWidth="1"/>
    <col min="11277" max="11277" width="16.85546875" style="407" customWidth="1"/>
    <col min="11278" max="11278" width="20.140625" style="407" customWidth="1"/>
    <col min="11279" max="11279" width="20.28515625" style="407" customWidth="1"/>
    <col min="11280" max="11280" width="19.7109375" style="407" customWidth="1"/>
    <col min="11281" max="11281" width="2.5703125" style="407" customWidth="1"/>
    <col min="11282" max="11282" width="19.7109375" style="407" customWidth="1"/>
    <col min="11283" max="11283" width="0" style="407" hidden="1" customWidth="1"/>
    <col min="11284" max="11284" width="1" style="407" customWidth="1"/>
    <col min="11285" max="11285" width="5.7109375" style="407" customWidth="1"/>
    <col min="11286" max="11286" width="1.7109375" style="407" customWidth="1"/>
    <col min="11287" max="11287" width="6.42578125" style="407" customWidth="1"/>
    <col min="11288" max="11288" width="2.85546875" style="407" customWidth="1"/>
    <col min="11289" max="11289" width="3.85546875" style="407" customWidth="1"/>
    <col min="11290" max="11290" width="2.85546875" style="407" customWidth="1"/>
    <col min="11291" max="11291" width="2.28515625" style="407" customWidth="1"/>
    <col min="11292" max="11292" width="2.42578125" style="407" customWidth="1"/>
    <col min="11293" max="11293" width="2" style="407" customWidth="1"/>
    <col min="11294" max="11294" width="2.140625" style="407" customWidth="1"/>
    <col min="11295" max="11295" width="4" style="407" customWidth="1"/>
    <col min="11296" max="11296" width="2.140625" style="407" customWidth="1"/>
    <col min="11297" max="11297" width="2.28515625" style="407" customWidth="1"/>
    <col min="11298" max="11298" width="2.7109375" style="407" customWidth="1"/>
    <col min="11299" max="11299" width="5.85546875" style="407" customWidth="1"/>
    <col min="11300" max="11300" width="1.140625" style="407" customWidth="1"/>
    <col min="11301" max="11335" width="0" style="407" hidden="1" customWidth="1"/>
    <col min="11336" max="11336" width="1.7109375" style="407" customWidth="1"/>
    <col min="11337" max="11337" width="15.85546875" style="407" bestFit="1" customWidth="1"/>
    <col min="11338" max="11338" width="16.28515625" style="407" bestFit="1" customWidth="1"/>
    <col min="11339" max="11339" width="19.42578125" style="407" customWidth="1"/>
    <col min="11340" max="11340" width="3.42578125" style="407" bestFit="1" customWidth="1"/>
    <col min="11341" max="11522" width="2.5703125" style="407"/>
    <col min="11523" max="11523" width="3" style="407" customWidth="1"/>
    <col min="11524" max="11524" width="1.42578125" style="407" customWidth="1"/>
    <col min="11525" max="11529" width="2.5703125" style="407" customWidth="1"/>
    <col min="11530" max="11530" width="17.7109375" style="407" customWidth="1"/>
    <col min="11531" max="11531" width="18.42578125" style="407" bestFit="1" customWidth="1"/>
    <col min="11532" max="11532" width="19.140625" style="407" customWidth="1"/>
    <col min="11533" max="11533" width="16.85546875" style="407" customWidth="1"/>
    <col min="11534" max="11534" width="20.140625" style="407" customWidth="1"/>
    <col min="11535" max="11535" width="20.28515625" style="407" customWidth="1"/>
    <col min="11536" max="11536" width="19.7109375" style="407" customWidth="1"/>
    <col min="11537" max="11537" width="2.5703125" style="407" customWidth="1"/>
    <col min="11538" max="11538" width="19.7109375" style="407" customWidth="1"/>
    <col min="11539" max="11539" width="0" style="407" hidden="1" customWidth="1"/>
    <col min="11540" max="11540" width="1" style="407" customWidth="1"/>
    <col min="11541" max="11541" width="5.7109375" style="407" customWidth="1"/>
    <col min="11542" max="11542" width="1.7109375" style="407" customWidth="1"/>
    <col min="11543" max="11543" width="6.42578125" style="407" customWidth="1"/>
    <col min="11544" max="11544" width="2.85546875" style="407" customWidth="1"/>
    <col min="11545" max="11545" width="3.85546875" style="407" customWidth="1"/>
    <col min="11546" max="11546" width="2.85546875" style="407" customWidth="1"/>
    <col min="11547" max="11547" width="2.28515625" style="407" customWidth="1"/>
    <col min="11548" max="11548" width="2.42578125" style="407" customWidth="1"/>
    <col min="11549" max="11549" width="2" style="407" customWidth="1"/>
    <col min="11550" max="11550" width="2.140625" style="407" customWidth="1"/>
    <col min="11551" max="11551" width="4" style="407" customWidth="1"/>
    <col min="11552" max="11552" width="2.140625" style="407" customWidth="1"/>
    <col min="11553" max="11553" width="2.28515625" style="407" customWidth="1"/>
    <col min="11554" max="11554" width="2.7109375" style="407" customWidth="1"/>
    <col min="11555" max="11555" width="5.85546875" style="407" customWidth="1"/>
    <col min="11556" max="11556" width="1.140625" style="407" customWidth="1"/>
    <col min="11557" max="11591" width="0" style="407" hidden="1" customWidth="1"/>
    <col min="11592" max="11592" width="1.7109375" style="407" customWidth="1"/>
    <col min="11593" max="11593" width="15.85546875" style="407" bestFit="1" customWidth="1"/>
    <col min="11594" max="11594" width="16.28515625" style="407" bestFit="1" customWidth="1"/>
    <col min="11595" max="11595" width="19.42578125" style="407" customWidth="1"/>
    <col min="11596" max="11596" width="3.42578125" style="407" bestFit="1" customWidth="1"/>
    <col min="11597" max="11778" width="2.5703125" style="407"/>
    <col min="11779" max="11779" width="3" style="407" customWidth="1"/>
    <col min="11780" max="11780" width="1.42578125" style="407" customWidth="1"/>
    <col min="11781" max="11785" width="2.5703125" style="407" customWidth="1"/>
    <col min="11786" max="11786" width="17.7109375" style="407" customWidth="1"/>
    <col min="11787" max="11787" width="18.42578125" style="407" bestFit="1" customWidth="1"/>
    <col min="11788" max="11788" width="19.140625" style="407" customWidth="1"/>
    <col min="11789" max="11789" width="16.85546875" style="407" customWidth="1"/>
    <col min="11790" max="11790" width="20.140625" style="407" customWidth="1"/>
    <col min="11791" max="11791" width="20.28515625" style="407" customWidth="1"/>
    <col min="11792" max="11792" width="19.7109375" style="407" customWidth="1"/>
    <col min="11793" max="11793" width="2.5703125" style="407" customWidth="1"/>
    <col min="11794" max="11794" width="19.7109375" style="407" customWidth="1"/>
    <col min="11795" max="11795" width="0" style="407" hidden="1" customWidth="1"/>
    <col min="11796" max="11796" width="1" style="407" customWidth="1"/>
    <col min="11797" max="11797" width="5.7109375" style="407" customWidth="1"/>
    <col min="11798" max="11798" width="1.7109375" style="407" customWidth="1"/>
    <col min="11799" max="11799" width="6.42578125" style="407" customWidth="1"/>
    <col min="11800" max="11800" width="2.85546875" style="407" customWidth="1"/>
    <col min="11801" max="11801" width="3.85546875" style="407" customWidth="1"/>
    <col min="11802" max="11802" width="2.85546875" style="407" customWidth="1"/>
    <col min="11803" max="11803" width="2.28515625" style="407" customWidth="1"/>
    <col min="11804" max="11804" width="2.42578125" style="407" customWidth="1"/>
    <col min="11805" max="11805" width="2" style="407" customWidth="1"/>
    <col min="11806" max="11806" width="2.140625" style="407" customWidth="1"/>
    <col min="11807" max="11807" width="4" style="407" customWidth="1"/>
    <col min="11808" max="11808" width="2.140625" style="407" customWidth="1"/>
    <col min="11809" max="11809" width="2.28515625" style="407" customWidth="1"/>
    <col min="11810" max="11810" width="2.7109375" style="407" customWidth="1"/>
    <col min="11811" max="11811" width="5.85546875" style="407" customWidth="1"/>
    <col min="11812" max="11812" width="1.140625" style="407" customWidth="1"/>
    <col min="11813" max="11847" width="0" style="407" hidden="1" customWidth="1"/>
    <col min="11848" max="11848" width="1.7109375" style="407" customWidth="1"/>
    <col min="11849" max="11849" width="15.85546875" style="407" bestFit="1" customWidth="1"/>
    <col min="11850" max="11850" width="16.28515625" style="407" bestFit="1" customWidth="1"/>
    <col min="11851" max="11851" width="19.42578125" style="407" customWidth="1"/>
    <col min="11852" max="11852" width="3.42578125" style="407" bestFit="1" customWidth="1"/>
    <col min="11853" max="12034" width="2.5703125" style="407"/>
    <col min="12035" max="12035" width="3" style="407" customWidth="1"/>
    <col min="12036" max="12036" width="1.42578125" style="407" customWidth="1"/>
    <col min="12037" max="12041" width="2.5703125" style="407" customWidth="1"/>
    <col min="12042" max="12042" width="17.7109375" style="407" customWidth="1"/>
    <col min="12043" max="12043" width="18.42578125" style="407" bestFit="1" customWidth="1"/>
    <col min="12044" max="12044" width="19.140625" style="407" customWidth="1"/>
    <col min="12045" max="12045" width="16.85546875" style="407" customWidth="1"/>
    <col min="12046" max="12046" width="20.140625" style="407" customWidth="1"/>
    <col min="12047" max="12047" width="20.28515625" style="407" customWidth="1"/>
    <col min="12048" max="12048" width="19.7109375" style="407" customWidth="1"/>
    <col min="12049" max="12049" width="2.5703125" style="407" customWidth="1"/>
    <col min="12050" max="12050" width="19.7109375" style="407" customWidth="1"/>
    <col min="12051" max="12051" width="0" style="407" hidden="1" customWidth="1"/>
    <col min="12052" max="12052" width="1" style="407" customWidth="1"/>
    <col min="12053" max="12053" width="5.7109375" style="407" customWidth="1"/>
    <col min="12054" max="12054" width="1.7109375" style="407" customWidth="1"/>
    <col min="12055" max="12055" width="6.42578125" style="407" customWidth="1"/>
    <col min="12056" max="12056" width="2.85546875" style="407" customWidth="1"/>
    <col min="12057" max="12057" width="3.85546875" style="407" customWidth="1"/>
    <col min="12058" max="12058" width="2.85546875" style="407" customWidth="1"/>
    <col min="12059" max="12059" width="2.28515625" style="407" customWidth="1"/>
    <col min="12060" max="12060" width="2.42578125" style="407" customWidth="1"/>
    <col min="12061" max="12061" width="2" style="407" customWidth="1"/>
    <col min="12062" max="12062" width="2.140625" style="407" customWidth="1"/>
    <col min="12063" max="12063" width="4" style="407" customWidth="1"/>
    <col min="12064" max="12064" width="2.140625" style="407" customWidth="1"/>
    <col min="12065" max="12065" width="2.28515625" style="407" customWidth="1"/>
    <col min="12066" max="12066" width="2.7109375" style="407" customWidth="1"/>
    <col min="12067" max="12067" width="5.85546875" style="407" customWidth="1"/>
    <col min="12068" max="12068" width="1.140625" style="407" customWidth="1"/>
    <col min="12069" max="12103" width="0" style="407" hidden="1" customWidth="1"/>
    <col min="12104" max="12104" width="1.7109375" style="407" customWidth="1"/>
    <col min="12105" max="12105" width="15.85546875" style="407" bestFit="1" customWidth="1"/>
    <col min="12106" max="12106" width="16.28515625" style="407" bestFit="1" customWidth="1"/>
    <col min="12107" max="12107" width="19.42578125" style="407" customWidth="1"/>
    <col min="12108" max="12108" width="3.42578125" style="407" bestFit="1" customWidth="1"/>
    <col min="12109" max="12290" width="2.5703125" style="407"/>
    <col min="12291" max="12291" width="3" style="407" customWidth="1"/>
    <col min="12292" max="12292" width="1.42578125" style="407" customWidth="1"/>
    <col min="12293" max="12297" width="2.5703125" style="407" customWidth="1"/>
    <col min="12298" max="12298" width="17.7109375" style="407" customWidth="1"/>
    <col min="12299" max="12299" width="18.42578125" style="407" bestFit="1" customWidth="1"/>
    <col min="12300" max="12300" width="19.140625" style="407" customWidth="1"/>
    <col min="12301" max="12301" width="16.85546875" style="407" customWidth="1"/>
    <col min="12302" max="12302" width="20.140625" style="407" customWidth="1"/>
    <col min="12303" max="12303" width="20.28515625" style="407" customWidth="1"/>
    <col min="12304" max="12304" width="19.7109375" style="407" customWidth="1"/>
    <col min="12305" max="12305" width="2.5703125" style="407" customWidth="1"/>
    <col min="12306" max="12306" width="19.7109375" style="407" customWidth="1"/>
    <col min="12307" max="12307" width="0" style="407" hidden="1" customWidth="1"/>
    <col min="12308" max="12308" width="1" style="407" customWidth="1"/>
    <col min="12309" max="12309" width="5.7109375" style="407" customWidth="1"/>
    <col min="12310" max="12310" width="1.7109375" style="407" customWidth="1"/>
    <col min="12311" max="12311" width="6.42578125" style="407" customWidth="1"/>
    <col min="12312" max="12312" width="2.85546875" style="407" customWidth="1"/>
    <col min="12313" max="12313" width="3.85546875" style="407" customWidth="1"/>
    <col min="12314" max="12314" width="2.85546875" style="407" customWidth="1"/>
    <col min="12315" max="12315" width="2.28515625" style="407" customWidth="1"/>
    <col min="12316" max="12316" width="2.42578125" style="407" customWidth="1"/>
    <col min="12317" max="12317" width="2" style="407" customWidth="1"/>
    <col min="12318" max="12318" width="2.140625" style="407" customWidth="1"/>
    <col min="12319" max="12319" width="4" style="407" customWidth="1"/>
    <col min="12320" max="12320" width="2.140625" style="407" customWidth="1"/>
    <col min="12321" max="12321" width="2.28515625" style="407" customWidth="1"/>
    <col min="12322" max="12322" width="2.7109375" style="407" customWidth="1"/>
    <col min="12323" max="12323" width="5.85546875" style="407" customWidth="1"/>
    <col min="12324" max="12324" width="1.140625" style="407" customWidth="1"/>
    <col min="12325" max="12359" width="0" style="407" hidden="1" customWidth="1"/>
    <col min="12360" max="12360" width="1.7109375" style="407" customWidth="1"/>
    <col min="12361" max="12361" width="15.85546875" style="407" bestFit="1" customWidth="1"/>
    <col min="12362" max="12362" width="16.28515625" style="407" bestFit="1" customWidth="1"/>
    <col min="12363" max="12363" width="19.42578125" style="407" customWidth="1"/>
    <col min="12364" max="12364" width="3.42578125" style="407" bestFit="1" customWidth="1"/>
    <col min="12365" max="12546" width="2.5703125" style="407"/>
    <col min="12547" max="12547" width="3" style="407" customWidth="1"/>
    <col min="12548" max="12548" width="1.42578125" style="407" customWidth="1"/>
    <col min="12549" max="12553" width="2.5703125" style="407" customWidth="1"/>
    <col min="12554" max="12554" width="17.7109375" style="407" customWidth="1"/>
    <col min="12555" max="12555" width="18.42578125" style="407" bestFit="1" customWidth="1"/>
    <col min="12556" max="12556" width="19.140625" style="407" customWidth="1"/>
    <col min="12557" max="12557" width="16.85546875" style="407" customWidth="1"/>
    <col min="12558" max="12558" width="20.140625" style="407" customWidth="1"/>
    <col min="12559" max="12559" width="20.28515625" style="407" customWidth="1"/>
    <col min="12560" max="12560" width="19.7109375" style="407" customWidth="1"/>
    <col min="12561" max="12561" width="2.5703125" style="407" customWidth="1"/>
    <col min="12562" max="12562" width="19.7109375" style="407" customWidth="1"/>
    <col min="12563" max="12563" width="0" style="407" hidden="1" customWidth="1"/>
    <col min="12564" max="12564" width="1" style="407" customWidth="1"/>
    <col min="12565" max="12565" width="5.7109375" style="407" customWidth="1"/>
    <col min="12566" max="12566" width="1.7109375" style="407" customWidth="1"/>
    <col min="12567" max="12567" width="6.42578125" style="407" customWidth="1"/>
    <col min="12568" max="12568" width="2.85546875" style="407" customWidth="1"/>
    <col min="12569" max="12569" width="3.85546875" style="407" customWidth="1"/>
    <col min="12570" max="12570" width="2.85546875" style="407" customWidth="1"/>
    <col min="12571" max="12571" width="2.28515625" style="407" customWidth="1"/>
    <col min="12572" max="12572" width="2.42578125" style="407" customWidth="1"/>
    <col min="12573" max="12573" width="2" style="407" customWidth="1"/>
    <col min="12574" max="12574" width="2.140625" style="407" customWidth="1"/>
    <col min="12575" max="12575" width="4" style="407" customWidth="1"/>
    <col min="12576" max="12576" width="2.140625" style="407" customWidth="1"/>
    <col min="12577" max="12577" width="2.28515625" style="407" customWidth="1"/>
    <col min="12578" max="12578" width="2.7109375" style="407" customWidth="1"/>
    <col min="12579" max="12579" width="5.85546875" style="407" customWidth="1"/>
    <col min="12580" max="12580" width="1.140625" style="407" customWidth="1"/>
    <col min="12581" max="12615" width="0" style="407" hidden="1" customWidth="1"/>
    <col min="12616" max="12616" width="1.7109375" style="407" customWidth="1"/>
    <col min="12617" max="12617" width="15.85546875" style="407" bestFit="1" customWidth="1"/>
    <col min="12618" max="12618" width="16.28515625" style="407" bestFit="1" customWidth="1"/>
    <col min="12619" max="12619" width="19.42578125" style="407" customWidth="1"/>
    <col min="12620" max="12620" width="3.42578125" style="407" bestFit="1" customWidth="1"/>
    <col min="12621" max="12802" width="2.5703125" style="407"/>
    <col min="12803" max="12803" width="3" style="407" customWidth="1"/>
    <col min="12804" max="12804" width="1.42578125" style="407" customWidth="1"/>
    <col min="12805" max="12809" width="2.5703125" style="407" customWidth="1"/>
    <col min="12810" max="12810" width="17.7109375" style="407" customWidth="1"/>
    <col min="12811" max="12811" width="18.42578125" style="407" bestFit="1" customWidth="1"/>
    <col min="12812" max="12812" width="19.140625" style="407" customWidth="1"/>
    <col min="12813" max="12813" width="16.85546875" style="407" customWidth="1"/>
    <col min="12814" max="12814" width="20.140625" style="407" customWidth="1"/>
    <col min="12815" max="12815" width="20.28515625" style="407" customWidth="1"/>
    <col min="12816" max="12816" width="19.7109375" style="407" customWidth="1"/>
    <col min="12817" max="12817" width="2.5703125" style="407" customWidth="1"/>
    <col min="12818" max="12818" width="19.7109375" style="407" customWidth="1"/>
    <col min="12819" max="12819" width="0" style="407" hidden="1" customWidth="1"/>
    <col min="12820" max="12820" width="1" style="407" customWidth="1"/>
    <col min="12821" max="12821" width="5.7109375" style="407" customWidth="1"/>
    <col min="12822" max="12822" width="1.7109375" style="407" customWidth="1"/>
    <col min="12823" max="12823" width="6.42578125" style="407" customWidth="1"/>
    <col min="12824" max="12824" width="2.85546875" style="407" customWidth="1"/>
    <col min="12825" max="12825" width="3.85546875" style="407" customWidth="1"/>
    <col min="12826" max="12826" width="2.85546875" style="407" customWidth="1"/>
    <col min="12827" max="12827" width="2.28515625" style="407" customWidth="1"/>
    <col min="12828" max="12828" width="2.42578125" style="407" customWidth="1"/>
    <col min="12829" max="12829" width="2" style="407" customWidth="1"/>
    <col min="12830" max="12830" width="2.140625" style="407" customWidth="1"/>
    <col min="12831" max="12831" width="4" style="407" customWidth="1"/>
    <col min="12832" max="12832" width="2.140625" style="407" customWidth="1"/>
    <col min="12833" max="12833" width="2.28515625" style="407" customWidth="1"/>
    <col min="12834" max="12834" width="2.7109375" style="407" customWidth="1"/>
    <col min="12835" max="12835" width="5.85546875" style="407" customWidth="1"/>
    <col min="12836" max="12836" width="1.140625" style="407" customWidth="1"/>
    <col min="12837" max="12871" width="0" style="407" hidden="1" customWidth="1"/>
    <col min="12872" max="12872" width="1.7109375" style="407" customWidth="1"/>
    <col min="12873" max="12873" width="15.85546875" style="407" bestFit="1" customWidth="1"/>
    <col min="12874" max="12874" width="16.28515625" style="407" bestFit="1" customWidth="1"/>
    <col min="12875" max="12875" width="19.42578125" style="407" customWidth="1"/>
    <col min="12876" max="12876" width="3.42578125" style="407" bestFit="1" customWidth="1"/>
    <col min="12877" max="13058" width="2.5703125" style="407"/>
    <col min="13059" max="13059" width="3" style="407" customWidth="1"/>
    <col min="13060" max="13060" width="1.42578125" style="407" customWidth="1"/>
    <col min="13061" max="13065" width="2.5703125" style="407" customWidth="1"/>
    <col min="13066" max="13066" width="17.7109375" style="407" customWidth="1"/>
    <col min="13067" max="13067" width="18.42578125" style="407" bestFit="1" customWidth="1"/>
    <col min="13068" max="13068" width="19.140625" style="407" customWidth="1"/>
    <col min="13069" max="13069" width="16.85546875" style="407" customWidth="1"/>
    <col min="13070" max="13070" width="20.140625" style="407" customWidth="1"/>
    <col min="13071" max="13071" width="20.28515625" style="407" customWidth="1"/>
    <col min="13072" max="13072" width="19.7109375" style="407" customWidth="1"/>
    <col min="13073" max="13073" width="2.5703125" style="407" customWidth="1"/>
    <col min="13074" max="13074" width="19.7109375" style="407" customWidth="1"/>
    <col min="13075" max="13075" width="0" style="407" hidden="1" customWidth="1"/>
    <col min="13076" max="13076" width="1" style="407" customWidth="1"/>
    <col min="13077" max="13077" width="5.7109375" style="407" customWidth="1"/>
    <col min="13078" max="13078" width="1.7109375" style="407" customWidth="1"/>
    <col min="13079" max="13079" width="6.42578125" style="407" customWidth="1"/>
    <col min="13080" max="13080" width="2.85546875" style="407" customWidth="1"/>
    <col min="13081" max="13081" width="3.85546875" style="407" customWidth="1"/>
    <col min="13082" max="13082" width="2.85546875" style="407" customWidth="1"/>
    <col min="13083" max="13083" width="2.28515625" style="407" customWidth="1"/>
    <col min="13084" max="13084" width="2.42578125" style="407" customWidth="1"/>
    <col min="13085" max="13085" width="2" style="407" customWidth="1"/>
    <col min="13086" max="13086" width="2.140625" style="407" customWidth="1"/>
    <col min="13087" max="13087" width="4" style="407" customWidth="1"/>
    <col min="13088" max="13088" width="2.140625" style="407" customWidth="1"/>
    <col min="13089" max="13089" width="2.28515625" style="407" customWidth="1"/>
    <col min="13090" max="13090" width="2.7109375" style="407" customWidth="1"/>
    <col min="13091" max="13091" width="5.85546875" style="407" customWidth="1"/>
    <col min="13092" max="13092" width="1.140625" style="407" customWidth="1"/>
    <col min="13093" max="13127" width="0" style="407" hidden="1" customWidth="1"/>
    <col min="13128" max="13128" width="1.7109375" style="407" customWidth="1"/>
    <col min="13129" max="13129" width="15.85546875" style="407" bestFit="1" customWidth="1"/>
    <col min="13130" max="13130" width="16.28515625" style="407" bestFit="1" customWidth="1"/>
    <col min="13131" max="13131" width="19.42578125" style="407" customWidth="1"/>
    <col min="13132" max="13132" width="3.42578125" style="407" bestFit="1" customWidth="1"/>
    <col min="13133" max="13314" width="2.5703125" style="407"/>
    <col min="13315" max="13315" width="3" style="407" customWidth="1"/>
    <col min="13316" max="13316" width="1.42578125" style="407" customWidth="1"/>
    <col min="13317" max="13321" width="2.5703125" style="407" customWidth="1"/>
    <col min="13322" max="13322" width="17.7109375" style="407" customWidth="1"/>
    <col min="13323" max="13323" width="18.42578125" style="407" bestFit="1" customWidth="1"/>
    <col min="13324" max="13324" width="19.140625" style="407" customWidth="1"/>
    <col min="13325" max="13325" width="16.85546875" style="407" customWidth="1"/>
    <col min="13326" max="13326" width="20.140625" style="407" customWidth="1"/>
    <col min="13327" max="13327" width="20.28515625" style="407" customWidth="1"/>
    <col min="13328" max="13328" width="19.7109375" style="407" customWidth="1"/>
    <col min="13329" max="13329" width="2.5703125" style="407" customWidth="1"/>
    <col min="13330" max="13330" width="19.7109375" style="407" customWidth="1"/>
    <col min="13331" max="13331" width="0" style="407" hidden="1" customWidth="1"/>
    <col min="13332" max="13332" width="1" style="407" customWidth="1"/>
    <col min="13333" max="13333" width="5.7109375" style="407" customWidth="1"/>
    <col min="13334" max="13334" width="1.7109375" style="407" customWidth="1"/>
    <col min="13335" max="13335" width="6.42578125" style="407" customWidth="1"/>
    <col min="13336" max="13336" width="2.85546875" style="407" customWidth="1"/>
    <col min="13337" max="13337" width="3.85546875" style="407" customWidth="1"/>
    <col min="13338" max="13338" width="2.85546875" style="407" customWidth="1"/>
    <col min="13339" max="13339" width="2.28515625" style="407" customWidth="1"/>
    <col min="13340" max="13340" width="2.42578125" style="407" customWidth="1"/>
    <col min="13341" max="13341" width="2" style="407" customWidth="1"/>
    <col min="13342" max="13342" width="2.140625" style="407" customWidth="1"/>
    <col min="13343" max="13343" width="4" style="407" customWidth="1"/>
    <col min="13344" max="13344" width="2.140625" style="407" customWidth="1"/>
    <col min="13345" max="13345" width="2.28515625" style="407" customWidth="1"/>
    <col min="13346" max="13346" width="2.7109375" style="407" customWidth="1"/>
    <col min="13347" max="13347" width="5.85546875" style="407" customWidth="1"/>
    <col min="13348" max="13348" width="1.140625" style="407" customWidth="1"/>
    <col min="13349" max="13383" width="0" style="407" hidden="1" customWidth="1"/>
    <col min="13384" max="13384" width="1.7109375" style="407" customWidth="1"/>
    <col min="13385" max="13385" width="15.85546875" style="407" bestFit="1" customWidth="1"/>
    <col min="13386" max="13386" width="16.28515625" style="407" bestFit="1" customWidth="1"/>
    <col min="13387" max="13387" width="19.42578125" style="407" customWidth="1"/>
    <col min="13388" max="13388" width="3.42578125" style="407" bestFit="1" customWidth="1"/>
    <col min="13389" max="13570" width="2.5703125" style="407"/>
    <col min="13571" max="13571" width="3" style="407" customWidth="1"/>
    <col min="13572" max="13572" width="1.42578125" style="407" customWidth="1"/>
    <col min="13573" max="13577" width="2.5703125" style="407" customWidth="1"/>
    <col min="13578" max="13578" width="17.7109375" style="407" customWidth="1"/>
    <col min="13579" max="13579" width="18.42578125" style="407" bestFit="1" customWidth="1"/>
    <col min="13580" max="13580" width="19.140625" style="407" customWidth="1"/>
    <col min="13581" max="13581" width="16.85546875" style="407" customWidth="1"/>
    <col min="13582" max="13582" width="20.140625" style="407" customWidth="1"/>
    <col min="13583" max="13583" width="20.28515625" style="407" customWidth="1"/>
    <col min="13584" max="13584" width="19.7109375" style="407" customWidth="1"/>
    <col min="13585" max="13585" width="2.5703125" style="407" customWidth="1"/>
    <col min="13586" max="13586" width="19.7109375" style="407" customWidth="1"/>
    <col min="13587" max="13587" width="0" style="407" hidden="1" customWidth="1"/>
    <col min="13588" max="13588" width="1" style="407" customWidth="1"/>
    <col min="13589" max="13589" width="5.7109375" style="407" customWidth="1"/>
    <col min="13590" max="13590" width="1.7109375" style="407" customWidth="1"/>
    <col min="13591" max="13591" width="6.42578125" style="407" customWidth="1"/>
    <col min="13592" max="13592" width="2.85546875" style="407" customWidth="1"/>
    <col min="13593" max="13593" width="3.85546875" style="407" customWidth="1"/>
    <col min="13594" max="13594" width="2.85546875" style="407" customWidth="1"/>
    <col min="13595" max="13595" width="2.28515625" style="407" customWidth="1"/>
    <col min="13596" max="13596" width="2.42578125" style="407" customWidth="1"/>
    <col min="13597" max="13597" width="2" style="407" customWidth="1"/>
    <col min="13598" max="13598" width="2.140625" style="407" customWidth="1"/>
    <col min="13599" max="13599" width="4" style="407" customWidth="1"/>
    <col min="13600" max="13600" width="2.140625" style="407" customWidth="1"/>
    <col min="13601" max="13601" width="2.28515625" style="407" customWidth="1"/>
    <col min="13602" max="13602" width="2.7109375" style="407" customWidth="1"/>
    <col min="13603" max="13603" width="5.85546875" style="407" customWidth="1"/>
    <col min="13604" max="13604" width="1.140625" style="407" customWidth="1"/>
    <col min="13605" max="13639" width="0" style="407" hidden="1" customWidth="1"/>
    <col min="13640" max="13640" width="1.7109375" style="407" customWidth="1"/>
    <col min="13641" max="13641" width="15.85546875" style="407" bestFit="1" customWidth="1"/>
    <col min="13642" max="13642" width="16.28515625" style="407" bestFit="1" customWidth="1"/>
    <col min="13643" max="13643" width="19.42578125" style="407" customWidth="1"/>
    <col min="13644" max="13644" width="3.42578125" style="407" bestFit="1" customWidth="1"/>
    <col min="13645" max="13826" width="2.5703125" style="407"/>
    <col min="13827" max="13827" width="3" style="407" customWidth="1"/>
    <col min="13828" max="13828" width="1.42578125" style="407" customWidth="1"/>
    <col min="13829" max="13833" width="2.5703125" style="407" customWidth="1"/>
    <col min="13834" max="13834" width="17.7109375" style="407" customWidth="1"/>
    <col min="13835" max="13835" width="18.42578125" style="407" bestFit="1" customWidth="1"/>
    <col min="13836" max="13836" width="19.140625" style="407" customWidth="1"/>
    <col min="13837" max="13837" width="16.85546875" style="407" customWidth="1"/>
    <col min="13838" max="13838" width="20.140625" style="407" customWidth="1"/>
    <col min="13839" max="13839" width="20.28515625" style="407" customWidth="1"/>
    <col min="13840" max="13840" width="19.7109375" style="407" customWidth="1"/>
    <col min="13841" max="13841" width="2.5703125" style="407" customWidth="1"/>
    <col min="13842" max="13842" width="19.7109375" style="407" customWidth="1"/>
    <col min="13843" max="13843" width="0" style="407" hidden="1" customWidth="1"/>
    <col min="13844" max="13844" width="1" style="407" customWidth="1"/>
    <col min="13845" max="13845" width="5.7109375" style="407" customWidth="1"/>
    <col min="13846" max="13846" width="1.7109375" style="407" customWidth="1"/>
    <col min="13847" max="13847" width="6.42578125" style="407" customWidth="1"/>
    <col min="13848" max="13848" width="2.85546875" style="407" customWidth="1"/>
    <col min="13849" max="13849" width="3.85546875" style="407" customWidth="1"/>
    <col min="13850" max="13850" width="2.85546875" style="407" customWidth="1"/>
    <col min="13851" max="13851" width="2.28515625" style="407" customWidth="1"/>
    <col min="13852" max="13852" width="2.42578125" style="407" customWidth="1"/>
    <col min="13853" max="13853" width="2" style="407" customWidth="1"/>
    <col min="13854" max="13854" width="2.140625" style="407" customWidth="1"/>
    <col min="13855" max="13855" width="4" style="407" customWidth="1"/>
    <col min="13856" max="13856" width="2.140625" style="407" customWidth="1"/>
    <col min="13857" max="13857" width="2.28515625" style="407" customWidth="1"/>
    <col min="13858" max="13858" width="2.7109375" style="407" customWidth="1"/>
    <col min="13859" max="13859" width="5.85546875" style="407" customWidth="1"/>
    <col min="13860" max="13860" width="1.140625" style="407" customWidth="1"/>
    <col min="13861" max="13895" width="0" style="407" hidden="1" customWidth="1"/>
    <col min="13896" max="13896" width="1.7109375" style="407" customWidth="1"/>
    <col min="13897" max="13897" width="15.85546875" style="407" bestFit="1" customWidth="1"/>
    <col min="13898" max="13898" width="16.28515625" style="407" bestFit="1" customWidth="1"/>
    <col min="13899" max="13899" width="19.42578125" style="407" customWidth="1"/>
    <col min="13900" max="13900" width="3.42578125" style="407" bestFit="1" customWidth="1"/>
    <col min="13901" max="14082" width="2.5703125" style="407"/>
    <col min="14083" max="14083" width="3" style="407" customWidth="1"/>
    <col min="14084" max="14084" width="1.42578125" style="407" customWidth="1"/>
    <col min="14085" max="14089" width="2.5703125" style="407" customWidth="1"/>
    <col min="14090" max="14090" width="17.7109375" style="407" customWidth="1"/>
    <col min="14091" max="14091" width="18.42578125" style="407" bestFit="1" customWidth="1"/>
    <col min="14092" max="14092" width="19.140625" style="407" customWidth="1"/>
    <col min="14093" max="14093" width="16.85546875" style="407" customWidth="1"/>
    <col min="14094" max="14094" width="20.140625" style="407" customWidth="1"/>
    <col min="14095" max="14095" width="20.28515625" style="407" customWidth="1"/>
    <col min="14096" max="14096" width="19.7109375" style="407" customWidth="1"/>
    <col min="14097" max="14097" width="2.5703125" style="407" customWidth="1"/>
    <col min="14098" max="14098" width="19.7109375" style="407" customWidth="1"/>
    <col min="14099" max="14099" width="0" style="407" hidden="1" customWidth="1"/>
    <col min="14100" max="14100" width="1" style="407" customWidth="1"/>
    <col min="14101" max="14101" width="5.7109375" style="407" customWidth="1"/>
    <col min="14102" max="14102" width="1.7109375" style="407" customWidth="1"/>
    <col min="14103" max="14103" width="6.42578125" style="407" customWidth="1"/>
    <col min="14104" max="14104" width="2.85546875" style="407" customWidth="1"/>
    <col min="14105" max="14105" width="3.85546875" style="407" customWidth="1"/>
    <col min="14106" max="14106" width="2.85546875" style="407" customWidth="1"/>
    <col min="14107" max="14107" width="2.28515625" style="407" customWidth="1"/>
    <col min="14108" max="14108" width="2.42578125" style="407" customWidth="1"/>
    <col min="14109" max="14109" width="2" style="407" customWidth="1"/>
    <col min="14110" max="14110" width="2.140625" style="407" customWidth="1"/>
    <col min="14111" max="14111" width="4" style="407" customWidth="1"/>
    <col min="14112" max="14112" width="2.140625" style="407" customWidth="1"/>
    <col min="14113" max="14113" width="2.28515625" style="407" customWidth="1"/>
    <col min="14114" max="14114" width="2.7109375" style="407" customWidth="1"/>
    <col min="14115" max="14115" width="5.85546875" style="407" customWidth="1"/>
    <col min="14116" max="14116" width="1.140625" style="407" customWidth="1"/>
    <col min="14117" max="14151" width="0" style="407" hidden="1" customWidth="1"/>
    <col min="14152" max="14152" width="1.7109375" style="407" customWidth="1"/>
    <col min="14153" max="14153" width="15.85546875" style="407" bestFit="1" customWidth="1"/>
    <col min="14154" max="14154" width="16.28515625" style="407" bestFit="1" customWidth="1"/>
    <col min="14155" max="14155" width="19.42578125" style="407" customWidth="1"/>
    <col min="14156" max="14156" width="3.42578125" style="407" bestFit="1" customWidth="1"/>
    <col min="14157" max="14338" width="2.5703125" style="407"/>
    <col min="14339" max="14339" width="3" style="407" customWidth="1"/>
    <col min="14340" max="14340" width="1.42578125" style="407" customWidth="1"/>
    <col min="14341" max="14345" width="2.5703125" style="407" customWidth="1"/>
    <col min="14346" max="14346" width="17.7109375" style="407" customWidth="1"/>
    <col min="14347" max="14347" width="18.42578125" style="407" bestFit="1" customWidth="1"/>
    <col min="14348" max="14348" width="19.140625" style="407" customWidth="1"/>
    <col min="14349" max="14349" width="16.85546875" style="407" customWidth="1"/>
    <col min="14350" max="14350" width="20.140625" style="407" customWidth="1"/>
    <col min="14351" max="14351" width="20.28515625" style="407" customWidth="1"/>
    <col min="14352" max="14352" width="19.7109375" style="407" customWidth="1"/>
    <col min="14353" max="14353" width="2.5703125" style="407" customWidth="1"/>
    <col min="14354" max="14354" width="19.7109375" style="407" customWidth="1"/>
    <col min="14355" max="14355" width="0" style="407" hidden="1" customWidth="1"/>
    <col min="14356" max="14356" width="1" style="407" customWidth="1"/>
    <col min="14357" max="14357" width="5.7109375" style="407" customWidth="1"/>
    <col min="14358" max="14358" width="1.7109375" style="407" customWidth="1"/>
    <col min="14359" max="14359" width="6.42578125" style="407" customWidth="1"/>
    <col min="14360" max="14360" width="2.85546875" style="407" customWidth="1"/>
    <col min="14361" max="14361" width="3.85546875" style="407" customWidth="1"/>
    <col min="14362" max="14362" width="2.85546875" style="407" customWidth="1"/>
    <col min="14363" max="14363" width="2.28515625" style="407" customWidth="1"/>
    <col min="14364" max="14364" width="2.42578125" style="407" customWidth="1"/>
    <col min="14365" max="14365" width="2" style="407" customWidth="1"/>
    <col min="14366" max="14366" width="2.140625" style="407" customWidth="1"/>
    <col min="14367" max="14367" width="4" style="407" customWidth="1"/>
    <col min="14368" max="14368" width="2.140625" style="407" customWidth="1"/>
    <col min="14369" max="14369" width="2.28515625" style="407" customWidth="1"/>
    <col min="14370" max="14370" width="2.7109375" style="407" customWidth="1"/>
    <col min="14371" max="14371" width="5.85546875" style="407" customWidth="1"/>
    <col min="14372" max="14372" width="1.140625" style="407" customWidth="1"/>
    <col min="14373" max="14407" width="0" style="407" hidden="1" customWidth="1"/>
    <col min="14408" max="14408" width="1.7109375" style="407" customWidth="1"/>
    <col min="14409" max="14409" width="15.85546875" style="407" bestFit="1" customWidth="1"/>
    <col min="14410" max="14410" width="16.28515625" style="407" bestFit="1" customWidth="1"/>
    <col min="14411" max="14411" width="19.42578125" style="407" customWidth="1"/>
    <col min="14412" max="14412" width="3.42578125" style="407" bestFit="1" customWidth="1"/>
    <col min="14413" max="14594" width="2.5703125" style="407"/>
    <col min="14595" max="14595" width="3" style="407" customWidth="1"/>
    <col min="14596" max="14596" width="1.42578125" style="407" customWidth="1"/>
    <col min="14597" max="14601" width="2.5703125" style="407" customWidth="1"/>
    <col min="14602" max="14602" width="17.7109375" style="407" customWidth="1"/>
    <col min="14603" max="14603" width="18.42578125" style="407" bestFit="1" customWidth="1"/>
    <col min="14604" max="14604" width="19.140625" style="407" customWidth="1"/>
    <col min="14605" max="14605" width="16.85546875" style="407" customWidth="1"/>
    <col min="14606" max="14606" width="20.140625" style="407" customWidth="1"/>
    <col min="14607" max="14607" width="20.28515625" style="407" customWidth="1"/>
    <col min="14608" max="14608" width="19.7109375" style="407" customWidth="1"/>
    <col min="14609" max="14609" width="2.5703125" style="407" customWidth="1"/>
    <col min="14610" max="14610" width="19.7109375" style="407" customWidth="1"/>
    <col min="14611" max="14611" width="0" style="407" hidden="1" customWidth="1"/>
    <col min="14612" max="14612" width="1" style="407" customWidth="1"/>
    <col min="14613" max="14613" width="5.7109375" style="407" customWidth="1"/>
    <col min="14614" max="14614" width="1.7109375" style="407" customWidth="1"/>
    <col min="14615" max="14615" width="6.42578125" style="407" customWidth="1"/>
    <col min="14616" max="14616" width="2.85546875" style="407" customWidth="1"/>
    <col min="14617" max="14617" width="3.85546875" style="407" customWidth="1"/>
    <col min="14618" max="14618" width="2.85546875" style="407" customWidth="1"/>
    <col min="14619" max="14619" width="2.28515625" style="407" customWidth="1"/>
    <col min="14620" max="14620" width="2.42578125" style="407" customWidth="1"/>
    <col min="14621" max="14621" width="2" style="407" customWidth="1"/>
    <col min="14622" max="14622" width="2.140625" style="407" customWidth="1"/>
    <col min="14623" max="14623" width="4" style="407" customWidth="1"/>
    <col min="14624" max="14624" width="2.140625" style="407" customWidth="1"/>
    <col min="14625" max="14625" width="2.28515625" style="407" customWidth="1"/>
    <col min="14626" max="14626" width="2.7109375" style="407" customWidth="1"/>
    <col min="14627" max="14627" width="5.85546875" style="407" customWidth="1"/>
    <col min="14628" max="14628" width="1.140625" style="407" customWidth="1"/>
    <col min="14629" max="14663" width="0" style="407" hidden="1" customWidth="1"/>
    <col min="14664" max="14664" width="1.7109375" style="407" customWidth="1"/>
    <col min="14665" max="14665" width="15.85546875" style="407" bestFit="1" customWidth="1"/>
    <col min="14666" max="14666" width="16.28515625" style="407" bestFit="1" customWidth="1"/>
    <col min="14667" max="14667" width="19.42578125" style="407" customWidth="1"/>
    <col min="14668" max="14668" width="3.42578125" style="407" bestFit="1" customWidth="1"/>
    <col min="14669" max="14850" width="2.5703125" style="407"/>
    <col min="14851" max="14851" width="3" style="407" customWidth="1"/>
    <col min="14852" max="14852" width="1.42578125" style="407" customWidth="1"/>
    <col min="14853" max="14857" width="2.5703125" style="407" customWidth="1"/>
    <col min="14858" max="14858" width="17.7109375" style="407" customWidth="1"/>
    <col min="14859" max="14859" width="18.42578125" style="407" bestFit="1" customWidth="1"/>
    <col min="14860" max="14860" width="19.140625" style="407" customWidth="1"/>
    <col min="14861" max="14861" width="16.85546875" style="407" customWidth="1"/>
    <col min="14862" max="14862" width="20.140625" style="407" customWidth="1"/>
    <col min="14863" max="14863" width="20.28515625" style="407" customWidth="1"/>
    <col min="14864" max="14864" width="19.7109375" style="407" customWidth="1"/>
    <col min="14865" max="14865" width="2.5703125" style="407" customWidth="1"/>
    <col min="14866" max="14866" width="19.7109375" style="407" customWidth="1"/>
    <col min="14867" max="14867" width="0" style="407" hidden="1" customWidth="1"/>
    <col min="14868" max="14868" width="1" style="407" customWidth="1"/>
    <col min="14869" max="14869" width="5.7109375" style="407" customWidth="1"/>
    <col min="14870" max="14870" width="1.7109375" style="407" customWidth="1"/>
    <col min="14871" max="14871" width="6.42578125" style="407" customWidth="1"/>
    <col min="14872" max="14872" width="2.85546875" style="407" customWidth="1"/>
    <col min="14873" max="14873" width="3.85546875" style="407" customWidth="1"/>
    <col min="14874" max="14874" width="2.85546875" style="407" customWidth="1"/>
    <col min="14875" max="14875" width="2.28515625" style="407" customWidth="1"/>
    <col min="14876" max="14876" width="2.42578125" style="407" customWidth="1"/>
    <col min="14877" max="14877" width="2" style="407" customWidth="1"/>
    <col min="14878" max="14878" width="2.140625" style="407" customWidth="1"/>
    <col min="14879" max="14879" width="4" style="407" customWidth="1"/>
    <col min="14880" max="14880" width="2.140625" style="407" customWidth="1"/>
    <col min="14881" max="14881" width="2.28515625" style="407" customWidth="1"/>
    <col min="14882" max="14882" width="2.7109375" style="407" customWidth="1"/>
    <col min="14883" max="14883" width="5.85546875" style="407" customWidth="1"/>
    <col min="14884" max="14884" width="1.140625" style="407" customWidth="1"/>
    <col min="14885" max="14919" width="0" style="407" hidden="1" customWidth="1"/>
    <col min="14920" max="14920" width="1.7109375" style="407" customWidth="1"/>
    <col min="14921" max="14921" width="15.85546875" style="407" bestFit="1" customWidth="1"/>
    <col min="14922" max="14922" width="16.28515625" style="407" bestFit="1" customWidth="1"/>
    <col min="14923" max="14923" width="19.42578125" style="407" customWidth="1"/>
    <col min="14924" max="14924" width="3.42578125" style="407" bestFit="1" customWidth="1"/>
    <col min="14925" max="15106" width="2.5703125" style="407"/>
    <col min="15107" max="15107" width="3" style="407" customWidth="1"/>
    <col min="15108" max="15108" width="1.42578125" style="407" customWidth="1"/>
    <col min="15109" max="15113" width="2.5703125" style="407" customWidth="1"/>
    <col min="15114" max="15114" width="17.7109375" style="407" customWidth="1"/>
    <col min="15115" max="15115" width="18.42578125" style="407" bestFit="1" customWidth="1"/>
    <col min="15116" max="15116" width="19.140625" style="407" customWidth="1"/>
    <col min="15117" max="15117" width="16.85546875" style="407" customWidth="1"/>
    <col min="15118" max="15118" width="20.140625" style="407" customWidth="1"/>
    <col min="15119" max="15119" width="20.28515625" style="407" customWidth="1"/>
    <col min="15120" max="15120" width="19.7109375" style="407" customWidth="1"/>
    <col min="15121" max="15121" width="2.5703125" style="407" customWidth="1"/>
    <col min="15122" max="15122" width="19.7109375" style="407" customWidth="1"/>
    <col min="15123" max="15123" width="0" style="407" hidden="1" customWidth="1"/>
    <col min="15124" max="15124" width="1" style="407" customWidth="1"/>
    <col min="15125" max="15125" width="5.7109375" style="407" customWidth="1"/>
    <col min="15126" max="15126" width="1.7109375" style="407" customWidth="1"/>
    <col min="15127" max="15127" width="6.42578125" style="407" customWidth="1"/>
    <col min="15128" max="15128" width="2.85546875" style="407" customWidth="1"/>
    <col min="15129" max="15129" width="3.85546875" style="407" customWidth="1"/>
    <col min="15130" max="15130" width="2.85546875" style="407" customWidth="1"/>
    <col min="15131" max="15131" width="2.28515625" style="407" customWidth="1"/>
    <col min="15132" max="15132" width="2.42578125" style="407" customWidth="1"/>
    <col min="15133" max="15133" width="2" style="407" customWidth="1"/>
    <col min="15134" max="15134" width="2.140625" style="407" customWidth="1"/>
    <col min="15135" max="15135" width="4" style="407" customWidth="1"/>
    <col min="15136" max="15136" width="2.140625" style="407" customWidth="1"/>
    <col min="15137" max="15137" width="2.28515625" style="407" customWidth="1"/>
    <col min="15138" max="15138" width="2.7109375" style="407" customWidth="1"/>
    <col min="15139" max="15139" width="5.85546875" style="407" customWidth="1"/>
    <col min="15140" max="15140" width="1.140625" style="407" customWidth="1"/>
    <col min="15141" max="15175" width="0" style="407" hidden="1" customWidth="1"/>
    <col min="15176" max="15176" width="1.7109375" style="407" customWidth="1"/>
    <col min="15177" max="15177" width="15.85546875" style="407" bestFit="1" customWidth="1"/>
    <col min="15178" max="15178" width="16.28515625" style="407" bestFit="1" customWidth="1"/>
    <col min="15179" max="15179" width="19.42578125" style="407" customWidth="1"/>
    <col min="15180" max="15180" width="3.42578125" style="407" bestFit="1" customWidth="1"/>
    <col min="15181" max="15362" width="2.5703125" style="407"/>
    <col min="15363" max="15363" width="3" style="407" customWidth="1"/>
    <col min="15364" max="15364" width="1.42578125" style="407" customWidth="1"/>
    <col min="15365" max="15369" width="2.5703125" style="407" customWidth="1"/>
    <col min="15370" max="15370" width="17.7109375" style="407" customWidth="1"/>
    <col min="15371" max="15371" width="18.42578125" style="407" bestFit="1" customWidth="1"/>
    <col min="15372" max="15372" width="19.140625" style="407" customWidth="1"/>
    <col min="15373" max="15373" width="16.85546875" style="407" customWidth="1"/>
    <col min="15374" max="15374" width="20.140625" style="407" customWidth="1"/>
    <col min="15375" max="15375" width="20.28515625" style="407" customWidth="1"/>
    <col min="15376" max="15376" width="19.7109375" style="407" customWidth="1"/>
    <col min="15377" max="15377" width="2.5703125" style="407" customWidth="1"/>
    <col min="15378" max="15378" width="19.7109375" style="407" customWidth="1"/>
    <col min="15379" max="15379" width="0" style="407" hidden="1" customWidth="1"/>
    <col min="15380" max="15380" width="1" style="407" customWidth="1"/>
    <col min="15381" max="15381" width="5.7109375" style="407" customWidth="1"/>
    <col min="15382" max="15382" width="1.7109375" style="407" customWidth="1"/>
    <col min="15383" max="15383" width="6.42578125" style="407" customWidth="1"/>
    <col min="15384" max="15384" width="2.85546875" style="407" customWidth="1"/>
    <col min="15385" max="15385" width="3.85546875" style="407" customWidth="1"/>
    <col min="15386" max="15386" width="2.85546875" style="407" customWidth="1"/>
    <col min="15387" max="15387" width="2.28515625" style="407" customWidth="1"/>
    <col min="15388" max="15388" width="2.42578125" style="407" customWidth="1"/>
    <col min="15389" max="15389" width="2" style="407" customWidth="1"/>
    <col min="15390" max="15390" width="2.140625" style="407" customWidth="1"/>
    <col min="15391" max="15391" width="4" style="407" customWidth="1"/>
    <col min="15392" max="15392" width="2.140625" style="407" customWidth="1"/>
    <col min="15393" max="15393" width="2.28515625" style="407" customWidth="1"/>
    <col min="15394" max="15394" width="2.7109375" style="407" customWidth="1"/>
    <col min="15395" max="15395" width="5.85546875" style="407" customWidth="1"/>
    <col min="15396" max="15396" width="1.140625" style="407" customWidth="1"/>
    <col min="15397" max="15431" width="0" style="407" hidden="1" customWidth="1"/>
    <col min="15432" max="15432" width="1.7109375" style="407" customWidth="1"/>
    <col min="15433" max="15433" width="15.85546875" style="407" bestFit="1" customWidth="1"/>
    <col min="15434" max="15434" width="16.28515625" style="407" bestFit="1" customWidth="1"/>
    <col min="15435" max="15435" width="19.42578125" style="407" customWidth="1"/>
    <col min="15436" max="15436" width="3.42578125" style="407" bestFit="1" customWidth="1"/>
    <col min="15437" max="15618" width="2.5703125" style="407"/>
    <col min="15619" max="15619" width="3" style="407" customWidth="1"/>
    <col min="15620" max="15620" width="1.42578125" style="407" customWidth="1"/>
    <col min="15621" max="15625" width="2.5703125" style="407" customWidth="1"/>
    <col min="15626" max="15626" width="17.7109375" style="407" customWidth="1"/>
    <col min="15627" max="15627" width="18.42578125" style="407" bestFit="1" customWidth="1"/>
    <col min="15628" max="15628" width="19.140625" style="407" customWidth="1"/>
    <col min="15629" max="15629" width="16.85546875" style="407" customWidth="1"/>
    <col min="15630" max="15630" width="20.140625" style="407" customWidth="1"/>
    <col min="15631" max="15631" width="20.28515625" style="407" customWidth="1"/>
    <col min="15632" max="15632" width="19.7109375" style="407" customWidth="1"/>
    <col min="15633" max="15633" width="2.5703125" style="407" customWidth="1"/>
    <col min="15634" max="15634" width="19.7109375" style="407" customWidth="1"/>
    <col min="15635" max="15635" width="0" style="407" hidden="1" customWidth="1"/>
    <col min="15636" max="15636" width="1" style="407" customWidth="1"/>
    <col min="15637" max="15637" width="5.7109375" style="407" customWidth="1"/>
    <col min="15638" max="15638" width="1.7109375" style="407" customWidth="1"/>
    <col min="15639" max="15639" width="6.42578125" style="407" customWidth="1"/>
    <col min="15640" max="15640" width="2.85546875" style="407" customWidth="1"/>
    <col min="15641" max="15641" width="3.85546875" style="407" customWidth="1"/>
    <col min="15642" max="15642" width="2.85546875" style="407" customWidth="1"/>
    <col min="15643" max="15643" width="2.28515625" style="407" customWidth="1"/>
    <col min="15644" max="15644" width="2.42578125" style="407" customWidth="1"/>
    <col min="15645" max="15645" width="2" style="407" customWidth="1"/>
    <col min="15646" max="15646" width="2.140625" style="407" customWidth="1"/>
    <col min="15647" max="15647" width="4" style="407" customWidth="1"/>
    <col min="15648" max="15648" width="2.140625" style="407" customWidth="1"/>
    <col min="15649" max="15649" width="2.28515625" style="407" customWidth="1"/>
    <col min="15650" max="15650" width="2.7109375" style="407" customWidth="1"/>
    <col min="15651" max="15651" width="5.85546875" style="407" customWidth="1"/>
    <col min="15652" max="15652" width="1.140625" style="407" customWidth="1"/>
    <col min="15653" max="15687" width="0" style="407" hidden="1" customWidth="1"/>
    <col min="15688" max="15688" width="1.7109375" style="407" customWidth="1"/>
    <col min="15689" max="15689" width="15.85546875" style="407" bestFit="1" customWidth="1"/>
    <col min="15690" max="15690" width="16.28515625" style="407" bestFit="1" customWidth="1"/>
    <col min="15691" max="15691" width="19.42578125" style="407" customWidth="1"/>
    <col min="15692" max="15692" width="3.42578125" style="407" bestFit="1" customWidth="1"/>
    <col min="15693" max="15874" width="2.5703125" style="407"/>
    <col min="15875" max="15875" width="3" style="407" customWidth="1"/>
    <col min="15876" max="15876" width="1.42578125" style="407" customWidth="1"/>
    <col min="15877" max="15881" width="2.5703125" style="407" customWidth="1"/>
    <col min="15882" max="15882" width="17.7109375" style="407" customWidth="1"/>
    <col min="15883" max="15883" width="18.42578125" style="407" bestFit="1" customWidth="1"/>
    <col min="15884" max="15884" width="19.140625" style="407" customWidth="1"/>
    <col min="15885" max="15885" width="16.85546875" style="407" customWidth="1"/>
    <col min="15886" max="15886" width="20.140625" style="407" customWidth="1"/>
    <col min="15887" max="15887" width="20.28515625" style="407" customWidth="1"/>
    <col min="15888" max="15888" width="19.7109375" style="407" customWidth="1"/>
    <col min="15889" max="15889" width="2.5703125" style="407" customWidth="1"/>
    <col min="15890" max="15890" width="19.7109375" style="407" customWidth="1"/>
    <col min="15891" max="15891" width="0" style="407" hidden="1" customWidth="1"/>
    <col min="15892" max="15892" width="1" style="407" customWidth="1"/>
    <col min="15893" max="15893" width="5.7109375" style="407" customWidth="1"/>
    <col min="15894" max="15894" width="1.7109375" style="407" customWidth="1"/>
    <col min="15895" max="15895" width="6.42578125" style="407" customWidth="1"/>
    <col min="15896" max="15896" width="2.85546875" style="407" customWidth="1"/>
    <col min="15897" max="15897" width="3.85546875" style="407" customWidth="1"/>
    <col min="15898" max="15898" width="2.85546875" style="407" customWidth="1"/>
    <col min="15899" max="15899" width="2.28515625" style="407" customWidth="1"/>
    <col min="15900" max="15900" width="2.42578125" style="407" customWidth="1"/>
    <col min="15901" max="15901" width="2" style="407" customWidth="1"/>
    <col min="15902" max="15902" width="2.140625" style="407" customWidth="1"/>
    <col min="15903" max="15903" width="4" style="407" customWidth="1"/>
    <col min="15904" max="15904" width="2.140625" style="407" customWidth="1"/>
    <col min="15905" max="15905" width="2.28515625" style="407" customWidth="1"/>
    <col min="15906" max="15906" width="2.7109375" style="407" customWidth="1"/>
    <col min="15907" max="15907" width="5.85546875" style="407" customWidth="1"/>
    <col min="15908" max="15908" width="1.140625" style="407" customWidth="1"/>
    <col min="15909" max="15943" width="0" style="407" hidden="1" customWidth="1"/>
    <col min="15944" max="15944" width="1.7109375" style="407" customWidth="1"/>
    <col min="15945" max="15945" width="15.85546875" style="407" bestFit="1" customWidth="1"/>
    <col min="15946" max="15946" width="16.28515625" style="407" bestFit="1" customWidth="1"/>
    <col min="15947" max="15947" width="19.42578125" style="407" customWidth="1"/>
    <col min="15948" max="15948" width="3.42578125" style="407" bestFit="1" customWidth="1"/>
    <col min="15949" max="16130" width="2.5703125" style="407"/>
    <col min="16131" max="16131" width="3" style="407" customWidth="1"/>
    <col min="16132" max="16132" width="1.42578125" style="407" customWidth="1"/>
    <col min="16133" max="16137" width="2.5703125" style="407" customWidth="1"/>
    <col min="16138" max="16138" width="17.7109375" style="407" customWidth="1"/>
    <col min="16139" max="16139" width="18.42578125" style="407" bestFit="1" customWidth="1"/>
    <col min="16140" max="16140" width="19.140625" style="407" customWidth="1"/>
    <col min="16141" max="16141" width="16.85546875" style="407" customWidth="1"/>
    <col min="16142" max="16142" width="20.140625" style="407" customWidth="1"/>
    <col min="16143" max="16143" width="20.28515625" style="407" customWidth="1"/>
    <col min="16144" max="16144" width="19.7109375" style="407" customWidth="1"/>
    <col min="16145" max="16145" width="2.5703125" style="407" customWidth="1"/>
    <col min="16146" max="16146" width="19.7109375" style="407" customWidth="1"/>
    <col min="16147" max="16147" width="0" style="407" hidden="1" customWidth="1"/>
    <col min="16148" max="16148" width="1" style="407" customWidth="1"/>
    <col min="16149" max="16149" width="5.7109375" style="407" customWidth="1"/>
    <col min="16150" max="16150" width="1.7109375" style="407" customWidth="1"/>
    <col min="16151" max="16151" width="6.42578125" style="407" customWidth="1"/>
    <col min="16152" max="16152" width="2.85546875" style="407" customWidth="1"/>
    <col min="16153" max="16153" width="3.85546875" style="407" customWidth="1"/>
    <col min="16154" max="16154" width="2.85546875" style="407" customWidth="1"/>
    <col min="16155" max="16155" width="2.28515625" style="407" customWidth="1"/>
    <col min="16156" max="16156" width="2.42578125" style="407" customWidth="1"/>
    <col min="16157" max="16157" width="2" style="407" customWidth="1"/>
    <col min="16158" max="16158" width="2.140625" style="407" customWidth="1"/>
    <col min="16159" max="16159" width="4" style="407" customWidth="1"/>
    <col min="16160" max="16160" width="2.140625" style="407" customWidth="1"/>
    <col min="16161" max="16161" width="2.28515625" style="407" customWidth="1"/>
    <col min="16162" max="16162" width="2.7109375" style="407" customWidth="1"/>
    <col min="16163" max="16163" width="5.85546875" style="407" customWidth="1"/>
    <col min="16164" max="16164" width="1.140625" style="407" customWidth="1"/>
    <col min="16165" max="16199" width="0" style="407" hidden="1" customWidth="1"/>
    <col min="16200" max="16200" width="1.7109375" style="407" customWidth="1"/>
    <col min="16201" max="16201" width="15.85546875" style="407" bestFit="1" customWidth="1"/>
    <col min="16202" max="16202" width="16.28515625" style="407" bestFit="1" customWidth="1"/>
    <col min="16203" max="16203" width="19.42578125" style="407" customWidth="1"/>
    <col min="16204" max="16204" width="3.42578125" style="407" bestFit="1" customWidth="1"/>
    <col min="16205" max="16384" width="2.5703125" style="407"/>
  </cols>
  <sheetData>
    <row r="1" spans="1:76" s="390" customFormat="1">
      <c r="A1" s="388" t="s">
        <v>1395</v>
      </c>
      <c r="B1" s="388"/>
      <c r="C1" s="388"/>
      <c r="D1" s="388"/>
      <c r="E1" s="388"/>
      <c r="F1" s="388"/>
      <c r="G1" s="388"/>
      <c r="H1" s="388"/>
      <c r="I1" s="388"/>
      <c r="J1" s="388"/>
      <c r="K1" s="388"/>
      <c r="L1" s="388"/>
      <c r="M1" s="388"/>
      <c r="N1" s="388"/>
      <c r="O1" s="389" t="s">
        <v>2054</v>
      </c>
      <c r="P1" s="388"/>
      <c r="R1" s="388"/>
      <c r="S1" s="388"/>
      <c r="T1" s="388"/>
      <c r="U1" s="391"/>
      <c r="V1" s="391"/>
      <c r="W1" s="392"/>
      <c r="X1" s="392"/>
      <c r="Y1" s="392"/>
      <c r="Z1" s="392"/>
      <c r="AA1" s="392"/>
      <c r="AB1" s="392"/>
      <c r="AC1" s="392"/>
      <c r="AD1" s="392"/>
      <c r="AE1" s="392"/>
      <c r="AF1" s="392"/>
      <c r="AG1" s="392"/>
      <c r="AH1" s="392"/>
      <c r="AK1" s="387"/>
      <c r="AL1" s="388"/>
      <c r="AM1" s="388"/>
      <c r="AN1" s="388"/>
      <c r="AO1" s="388"/>
      <c r="AP1" s="388"/>
      <c r="AQ1" s="388"/>
      <c r="AR1" s="388"/>
      <c r="AS1" s="388"/>
      <c r="AT1" s="388"/>
      <c r="AU1" s="388"/>
      <c r="AV1" s="388"/>
      <c r="AW1" s="388"/>
      <c r="AX1" s="388"/>
      <c r="AY1" s="388"/>
      <c r="AZ1" s="388"/>
      <c r="BA1" s="388"/>
      <c r="BB1" s="388"/>
      <c r="BC1" s="388"/>
      <c r="BD1" s="388"/>
      <c r="BE1" s="391"/>
      <c r="BF1" s="391"/>
      <c r="BG1" s="391"/>
      <c r="BH1" s="391"/>
      <c r="BI1" s="391"/>
      <c r="BJ1" s="391"/>
      <c r="BK1" s="391"/>
      <c r="BL1" s="391"/>
      <c r="BM1" s="391"/>
      <c r="BN1" s="391"/>
      <c r="BO1" s="391"/>
      <c r="BP1" s="391"/>
      <c r="BQ1" s="391"/>
      <c r="BR1" s="391"/>
      <c r="BS1" s="393"/>
      <c r="BT1" s="394"/>
      <c r="BU1" s="395"/>
      <c r="BV1" s="389"/>
      <c r="BW1" s="396"/>
    </row>
    <row r="2" spans="1:76" s="390" customFormat="1">
      <c r="A2" s="398" t="s">
        <v>1701</v>
      </c>
      <c r="B2" s="397"/>
      <c r="C2" s="398"/>
      <c r="D2" s="398"/>
      <c r="E2" s="398"/>
      <c r="F2" s="398"/>
      <c r="G2" s="398"/>
      <c r="H2" s="398"/>
      <c r="I2" s="398"/>
      <c r="J2" s="398"/>
      <c r="K2" s="974"/>
      <c r="L2" s="398"/>
      <c r="M2" s="398"/>
      <c r="N2" s="398"/>
      <c r="O2" s="399" t="s">
        <v>2031</v>
      </c>
      <c r="P2" s="398"/>
      <c r="R2" s="391"/>
      <c r="S2" s="391"/>
      <c r="T2" s="391"/>
      <c r="U2" s="391"/>
      <c r="V2" s="391"/>
      <c r="W2" s="392"/>
      <c r="X2" s="392"/>
      <c r="Y2" s="392"/>
      <c r="Z2" s="392"/>
      <c r="AA2" s="392"/>
      <c r="AB2" s="392"/>
      <c r="AC2" s="392"/>
      <c r="AD2" s="392"/>
      <c r="AE2" s="392"/>
      <c r="AF2" s="392"/>
      <c r="AG2" s="392"/>
      <c r="AH2" s="392"/>
      <c r="AK2" s="400"/>
      <c r="AL2" s="388"/>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401"/>
      <c r="BT2" s="402"/>
      <c r="BU2" s="395"/>
      <c r="BV2" s="403"/>
      <c r="BW2" s="395"/>
    </row>
    <row r="3" spans="1:76">
      <c r="A3" s="1420" t="s">
        <v>1933</v>
      </c>
      <c r="B3" s="404"/>
      <c r="C3" s="405"/>
      <c r="D3" s="405"/>
      <c r="E3" s="405"/>
      <c r="F3" s="405"/>
      <c r="G3" s="405"/>
      <c r="H3" s="405"/>
      <c r="I3" s="405"/>
      <c r="J3" s="405"/>
      <c r="K3" s="970"/>
      <c r="L3" s="405"/>
      <c r="M3" s="405"/>
      <c r="N3" s="405"/>
      <c r="O3" s="405"/>
      <c r="P3" s="405"/>
      <c r="Q3" s="405"/>
      <c r="R3" s="405"/>
      <c r="S3" s="405"/>
      <c r="T3" s="404"/>
      <c r="W3" s="386"/>
      <c r="X3" s="386"/>
      <c r="Y3" s="386"/>
      <c r="Z3" s="386"/>
      <c r="AA3" s="386"/>
      <c r="AB3" s="386"/>
      <c r="AD3" s="386"/>
      <c r="AE3" s="386"/>
      <c r="AF3" s="386"/>
      <c r="AG3" s="386"/>
      <c r="AH3" s="386"/>
      <c r="AI3" s="386"/>
      <c r="AM3" s="404"/>
      <c r="AN3" s="404"/>
      <c r="AO3" s="404"/>
      <c r="AP3" s="404"/>
      <c r="AQ3" s="404"/>
      <c r="AR3" s="404"/>
      <c r="AS3" s="404"/>
      <c r="AT3" s="404"/>
      <c r="AU3" s="404"/>
      <c r="AV3" s="404"/>
      <c r="AW3" s="404"/>
      <c r="AX3" s="404"/>
      <c r="AY3" s="404"/>
      <c r="AZ3" s="404"/>
      <c r="BA3" s="404"/>
      <c r="BB3" s="404"/>
      <c r="BC3" s="404"/>
      <c r="BD3" s="404"/>
      <c r="BG3" s="284"/>
      <c r="BH3" s="284"/>
      <c r="BI3" s="284"/>
      <c r="BJ3" s="284"/>
      <c r="BK3" s="284"/>
      <c r="BL3" s="284"/>
      <c r="BN3" s="284"/>
      <c r="BO3" s="284"/>
      <c r="BP3" s="284"/>
      <c r="BQ3" s="284"/>
      <c r="BR3" s="284"/>
      <c r="BS3" s="284"/>
      <c r="BT3" s="284"/>
      <c r="BU3" s="380"/>
      <c r="BV3" s="385"/>
      <c r="BW3" s="385"/>
      <c r="BX3" s="408"/>
    </row>
    <row r="4" spans="1:76">
      <c r="A4" s="1062">
        <v>20</v>
      </c>
      <c r="B4" s="1062" t="s">
        <v>537</v>
      </c>
      <c r="C4" s="1016" t="s">
        <v>389</v>
      </c>
      <c r="AM4" s="409"/>
    </row>
    <row r="5" spans="1:76">
      <c r="B5" s="134" t="s">
        <v>886</v>
      </c>
      <c r="C5" s="285"/>
      <c r="AC5" s="3602"/>
      <c r="AD5" s="3602"/>
      <c r="AE5" s="3602"/>
      <c r="AF5" s="3602"/>
      <c r="AG5" s="3602"/>
      <c r="AH5" s="3602"/>
      <c r="AI5" s="3602"/>
      <c r="AM5" s="409"/>
    </row>
    <row r="6" spans="1:76">
      <c r="N6" s="3603" t="s">
        <v>390</v>
      </c>
      <c r="O6" s="3603"/>
    </row>
    <row r="7" spans="1:76">
      <c r="C7" s="3604"/>
      <c r="D7" s="3604"/>
      <c r="E7" s="3604"/>
      <c r="F7" s="3604"/>
      <c r="G7" s="3604"/>
      <c r="H7" s="3604"/>
      <c r="I7" s="3428" t="s">
        <v>884</v>
      </c>
      <c r="J7" s="2645"/>
      <c r="K7" s="3605"/>
      <c r="L7" s="2645"/>
      <c r="M7" s="2645"/>
      <c r="N7" s="2645"/>
      <c r="O7" s="3429"/>
      <c r="P7" s="286"/>
      <c r="Q7" s="286"/>
      <c r="R7" s="286"/>
      <c r="S7" s="286"/>
      <c r="T7" s="286"/>
      <c r="U7" s="286"/>
      <c r="V7" s="286"/>
      <c r="W7" s="412"/>
      <c r="X7" s="412"/>
      <c r="Y7" s="412"/>
      <c r="Z7" s="412"/>
      <c r="AA7" s="412"/>
      <c r="AC7" s="287"/>
      <c r="AD7" s="287"/>
      <c r="AE7" s="287"/>
      <c r="AF7" s="287"/>
      <c r="AH7" s="287"/>
      <c r="AI7" s="287"/>
      <c r="AM7" s="381"/>
      <c r="AN7" s="381"/>
      <c r="AO7" s="381"/>
      <c r="AP7" s="381"/>
      <c r="AQ7" s="381"/>
      <c r="AR7" s="381"/>
      <c r="AS7" s="381"/>
      <c r="AT7" s="381"/>
      <c r="AU7" s="3600"/>
      <c r="AV7" s="3600"/>
      <c r="AW7" s="3600"/>
      <c r="AX7" s="3600"/>
      <c r="AY7" s="3600"/>
      <c r="AZ7" s="3600"/>
      <c r="BA7" s="3600"/>
      <c r="BB7" s="3600"/>
      <c r="BC7" s="3600"/>
      <c r="BD7" s="3600"/>
      <c r="BE7" s="3600"/>
      <c r="BF7" s="3600"/>
      <c r="BG7" s="3600"/>
      <c r="BH7" s="3600"/>
      <c r="BI7" s="3600"/>
      <c r="BJ7" s="3600"/>
      <c r="BK7" s="3600"/>
      <c r="BL7" s="3600"/>
      <c r="BM7" s="3600"/>
      <c r="BN7" s="3600"/>
      <c r="BO7" s="3266"/>
      <c r="BP7" s="3266"/>
      <c r="BQ7" s="3266"/>
      <c r="BR7" s="3266"/>
      <c r="BS7" s="3266"/>
      <c r="BT7" s="413"/>
    </row>
    <row r="8" spans="1:76" ht="46.5" customHeight="1">
      <c r="C8" s="3604" t="s">
        <v>881</v>
      </c>
      <c r="D8" s="3604"/>
      <c r="E8" s="3604"/>
      <c r="F8" s="3604"/>
      <c r="G8" s="3604"/>
      <c r="H8" s="3604"/>
      <c r="I8" s="410" t="s">
        <v>885</v>
      </c>
      <c r="J8" s="410" t="s">
        <v>556</v>
      </c>
      <c r="K8" s="975" t="s">
        <v>1286</v>
      </c>
      <c r="L8" s="411" t="s">
        <v>432</v>
      </c>
      <c r="M8" s="968" t="s">
        <v>1486</v>
      </c>
      <c r="N8" s="375" t="s">
        <v>915</v>
      </c>
      <c r="O8" s="375" t="s">
        <v>167</v>
      </c>
      <c r="P8" s="286"/>
      <c r="Q8" s="286"/>
      <c r="R8" s="286"/>
      <c r="S8" s="286"/>
      <c r="T8" s="286"/>
      <c r="U8" s="286"/>
      <c r="V8" s="286"/>
      <c r="W8" s="412"/>
      <c r="X8" s="412"/>
      <c r="Y8" s="412"/>
      <c r="Z8" s="412"/>
      <c r="AA8" s="412"/>
      <c r="AC8" s="287"/>
      <c r="AD8" s="287"/>
      <c r="AE8" s="287"/>
      <c r="AF8" s="287"/>
      <c r="AH8" s="287"/>
      <c r="AI8" s="287"/>
      <c r="AM8" s="381"/>
      <c r="AN8" s="381"/>
      <c r="AO8" s="381"/>
      <c r="AP8" s="381"/>
      <c r="AQ8" s="381"/>
      <c r="AR8" s="381"/>
      <c r="AS8" s="381"/>
      <c r="AT8" s="381"/>
      <c r="AU8" s="3600"/>
      <c r="AV8" s="3600"/>
      <c r="AW8" s="3600"/>
      <c r="AX8" s="3600"/>
      <c r="AY8" s="3600"/>
      <c r="AZ8" s="3600"/>
      <c r="BA8" s="3600"/>
      <c r="BB8" s="3600"/>
      <c r="BC8" s="3600"/>
      <c r="BD8" s="3600"/>
      <c r="BE8" s="3600"/>
      <c r="BF8" s="3600"/>
      <c r="BG8" s="3600"/>
      <c r="BH8" s="3600"/>
      <c r="BI8" s="3600"/>
      <c r="BJ8" s="3600"/>
      <c r="BK8" s="3600"/>
      <c r="BL8" s="3600"/>
      <c r="BM8" s="3600"/>
      <c r="BN8" s="3600"/>
      <c r="BO8" s="3266"/>
      <c r="BP8" s="3266"/>
      <c r="BQ8" s="3266"/>
      <c r="BR8" s="3266"/>
      <c r="BS8" s="3266"/>
      <c r="BT8" s="413"/>
    </row>
    <row r="9" spans="1:76" s="418" customFormat="1" ht="21.75" customHeight="1">
      <c r="A9" s="414"/>
      <c r="B9" s="414"/>
      <c r="C9" s="3606" t="s">
        <v>391</v>
      </c>
      <c r="D9" s="3606"/>
      <c r="E9" s="3606"/>
      <c r="F9" s="3606"/>
      <c r="G9" s="3606"/>
      <c r="H9" s="3606"/>
      <c r="I9" s="976">
        <v>435980320000</v>
      </c>
      <c r="J9" s="2178">
        <v>-717950000</v>
      </c>
      <c r="K9" s="1086">
        <v>-12034773335</v>
      </c>
      <c r="L9" s="976">
        <v>6858725761</v>
      </c>
      <c r="M9" s="1421">
        <v>3075621544</v>
      </c>
      <c r="N9" s="976"/>
      <c r="O9" s="981">
        <v>433161943970</v>
      </c>
      <c r="P9" s="415"/>
      <c r="Q9" s="415"/>
      <c r="R9" s="415"/>
      <c r="S9" s="415"/>
      <c r="T9" s="416"/>
      <c r="U9" s="416"/>
      <c r="V9" s="416"/>
      <c r="W9" s="417"/>
      <c r="Y9" s="417"/>
      <c r="Z9" s="417"/>
      <c r="AA9" s="417"/>
      <c r="AC9" s="417"/>
      <c r="AD9" s="417"/>
      <c r="AE9" s="417"/>
      <c r="AF9" s="417"/>
      <c r="AG9" s="417"/>
      <c r="AH9" s="417"/>
      <c r="AI9" s="417"/>
      <c r="AK9" s="419"/>
      <c r="AL9" s="419"/>
      <c r="AM9" s="420"/>
      <c r="AN9" s="421"/>
      <c r="AO9" s="421"/>
      <c r="AP9" s="421"/>
      <c r="AQ9" s="421"/>
      <c r="AR9" s="421"/>
      <c r="AS9" s="421"/>
      <c r="AT9" s="421"/>
      <c r="AU9" s="3589"/>
      <c r="AV9" s="3589"/>
      <c r="AW9" s="3589"/>
      <c r="AX9" s="3589"/>
      <c r="AY9" s="3589"/>
      <c r="AZ9" s="3589"/>
      <c r="BA9" s="3589"/>
      <c r="BB9" s="3589"/>
      <c r="BC9" s="3589"/>
      <c r="BD9" s="3589"/>
      <c r="BE9" s="3589"/>
      <c r="BF9" s="3589"/>
      <c r="BG9" s="3589"/>
      <c r="BH9" s="3589"/>
      <c r="BI9" s="3589"/>
      <c r="BJ9" s="3589"/>
      <c r="BK9" s="3589"/>
      <c r="BL9" s="3589"/>
      <c r="BM9" s="3589"/>
      <c r="BN9" s="3589"/>
      <c r="BO9" s="3601"/>
      <c r="BP9" s="3601"/>
      <c r="BQ9" s="3601"/>
      <c r="BR9" s="3601"/>
      <c r="BS9" s="3601"/>
      <c r="BT9" s="926"/>
      <c r="BU9" s="422"/>
      <c r="BV9" s="422"/>
      <c r="BW9" s="422"/>
    </row>
    <row r="10" spans="1:76" ht="17.25" customHeight="1">
      <c r="A10" s="382"/>
      <c r="B10" s="382"/>
      <c r="C10" s="3590" t="s">
        <v>882</v>
      </c>
      <c r="D10" s="3590"/>
      <c r="E10" s="3590"/>
      <c r="F10" s="3590"/>
      <c r="G10" s="3590"/>
      <c r="H10" s="3590"/>
      <c r="I10" s="423"/>
      <c r="J10" s="423"/>
      <c r="K10" s="423"/>
      <c r="L10" s="423"/>
      <c r="M10" s="967"/>
      <c r="N10" s="423"/>
      <c r="O10" s="424">
        <v>0</v>
      </c>
      <c r="P10" s="425"/>
      <c r="Q10" s="425"/>
      <c r="R10" s="425"/>
      <c r="S10" s="425"/>
      <c r="T10" s="426"/>
      <c r="U10" s="426"/>
      <c r="V10" s="426"/>
      <c r="W10" s="929"/>
      <c r="Y10" s="929"/>
      <c r="Z10" s="929"/>
      <c r="AA10" s="929"/>
      <c r="AC10" s="929"/>
      <c r="AD10" s="929"/>
      <c r="AE10" s="929"/>
      <c r="AF10" s="929"/>
      <c r="AH10" s="929"/>
      <c r="AI10" s="929"/>
      <c r="AK10" s="427"/>
      <c r="AL10" s="427"/>
      <c r="AM10" s="428"/>
      <c r="AN10" s="381"/>
      <c r="AO10" s="381"/>
      <c r="AP10" s="381"/>
      <c r="AQ10" s="381"/>
      <c r="AR10" s="381"/>
      <c r="AS10" s="381"/>
      <c r="AT10" s="381"/>
      <c r="AU10" s="3587"/>
      <c r="AV10" s="3587"/>
      <c r="AW10" s="3587"/>
      <c r="AX10" s="3587"/>
      <c r="AY10" s="3587"/>
      <c r="AZ10" s="3587"/>
      <c r="BA10" s="3587"/>
      <c r="BB10" s="3587"/>
      <c r="BC10" s="3587"/>
      <c r="BD10" s="3587"/>
      <c r="BE10" s="3587"/>
      <c r="BF10" s="3587"/>
      <c r="BG10" s="3587"/>
      <c r="BH10" s="3587"/>
      <c r="BI10" s="3587"/>
      <c r="BJ10" s="3587"/>
      <c r="BK10" s="3587"/>
      <c r="BL10" s="3587"/>
      <c r="BM10" s="3587"/>
      <c r="BN10" s="3587"/>
      <c r="BO10" s="3587"/>
      <c r="BP10" s="3587"/>
      <c r="BQ10" s="3587"/>
      <c r="BR10" s="3587"/>
      <c r="BS10" s="3587"/>
      <c r="BT10" s="927"/>
      <c r="BU10" s="400"/>
      <c r="BV10" s="925"/>
      <c r="BW10" s="925"/>
    </row>
    <row r="11" spans="1:76" ht="17.25" customHeight="1">
      <c r="A11" s="382"/>
      <c r="B11" s="382"/>
      <c r="C11" s="3590" t="s">
        <v>1353</v>
      </c>
      <c r="D11" s="3590"/>
      <c r="E11" s="3590"/>
      <c r="F11" s="3590"/>
      <c r="G11" s="3590"/>
      <c r="H11" s="3590"/>
      <c r="I11" s="429"/>
      <c r="J11" s="430"/>
      <c r="K11" s="430"/>
      <c r="L11" s="430"/>
      <c r="M11" s="969">
        <v>6386808272</v>
      </c>
      <c r="N11" s="431"/>
      <c r="O11" s="424">
        <v>6386808272</v>
      </c>
      <c r="P11" s="425"/>
      <c r="Q11" s="425"/>
      <c r="R11" s="425"/>
      <c r="S11" s="425"/>
      <c r="T11" s="426"/>
      <c r="U11" s="426"/>
      <c r="V11" s="426"/>
      <c r="W11" s="929"/>
      <c r="Y11" s="929"/>
      <c r="Z11" s="929"/>
      <c r="AA11" s="929"/>
      <c r="AC11" s="929"/>
      <c r="AD11" s="929"/>
      <c r="AE11" s="929"/>
      <c r="AF11" s="929"/>
      <c r="AH11" s="929"/>
      <c r="AI11" s="929"/>
      <c r="AK11" s="427"/>
      <c r="AL11" s="427"/>
      <c r="AM11" s="428"/>
      <c r="AN11" s="381"/>
      <c r="AO11" s="381"/>
      <c r="AP11" s="381"/>
      <c r="AQ11" s="381"/>
      <c r="AR11" s="381"/>
      <c r="AS11" s="381"/>
      <c r="AT11" s="381"/>
      <c r="AU11" s="927"/>
      <c r="AV11" s="927"/>
      <c r="AW11" s="927"/>
      <c r="AX11" s="927"/>
      <c r="AY11" s="927"/>
      <c r="AZ11" s="927"/>
      <c r="BA11" s="927"/>
      <c r="BB11" s="927"/>
      <c r="BC11" s="927"/>
      <c r="BD11" s="927"/>
      <c r="BE11" s="927"/>
      <c r="BF11" s="927"/>
      <c r="BG11" s="927"/>
      <c r="BH11" s="927"/>
      <c r="BI11" s="927"/>
      <c r="BJ11" s="927"/>
      <c r="BK11" s="927"/>
      <c r="BL11" s="927"/>
      <c r="BM11" s="927"/>
      <c r="BN11" s="927"/>
      <c r="BO11" s="927"/>
      <c r="BP11" s="927"/>
      <c r="BQ11" s="927"/>
      <c r="BR11" s="927"/>
      <c r="BS11" s="927"/>
      <c r="BT11" s="927"/>
      <c r="BU11" s="400"/>
      <c r="BV11" s="925"/>
      <c r="BW11" s="925"/>
    </row>
    <row r="12" spans="1:76" ht="17.25" customHeight="1">
      <c r="A12" s="382"/>
      <c r="B12" s="382"/>
      <c r="C12" s="3590" t="s">
        <v>1355</v>
      </c>
      <c r="D12" s="3590"/>
      <c r="E12" s="3590"/>
      <c r="F12" s="3590"/>
      <c r="G12" s="3590"/>
      <c r="H12" s="3590"/>
      <c r="I12" s="429"/>
      <c r="J12" s="429"/>
      <c r="K12" s="429"/>
      <c r="L12" s="431"/>
      <c r="M12" s="967"/>
      <c r="N12" s="431"/>
      <c r="O12" s="424">
        <v>0</v>
      </c>
      <c r="P12" s="425"/>
      <c r="Q12" s="425"/>
      <c r="R12" s="425"/>
      <c r="S12" s="381"/>
      <c r="T12" s="426"/>
      <c r="U12" s="426"/>
      <c r="V12" s="426"/>
      <c r="W12" s="929"/>
      <c r="Y12" s="929"/>
      <c r="Z12" s="929"/>
      <c r="AA12" s="929"/>
      <c r="AC12" s="929"/>
      <c r="AD12" s="929"/>
      <c r="AE12" s="929"/>
      <c r="AF12" s="929"/>
      <c r="AH12" s="929"/>
      <c r="AI12" s="929"/>
      <c r="AK12" s="427"/>
      <c r="AL12" s="427"/>
      <c r="AM12" s="428"/>
      <c r="AN12" s="381"/>
      <c r="AO12" s="381"/>
      <c r="AP12" s="381"/>
      <c r="AQ12" s="381"/>
      <c r="AR12" s="381"/>
      <c r="AS12" s="381"/>
      <c r="AT12" s="381"/>
      <c r="AU12" s="927"/>
      <c r="AV12" s="927"/>
      <c r="AW12" s="927"/>
      <c r="AX12" s="927"/>
      <c r="AY12" s="927"/>
      <c r="AZ12" s="927"/>
      <c r="BA12" s="927"/>
      <c r="BB12" s="927"/>
      <c r="BC12" s="927"/>
      <c r="BD12" s="927"/>
      <c r="BE12" s="927"/>
      <c r="BF12" s="927"/>
      <c r="BG12" s="927"/>
      <c r="BH12" s="927"/>
      <c r="BI12" s="927"/>
      <c r="BJ12" s="927"/>
      <c r="BK12" s="927"/>
      <c r="BL12" s="927"/>
      <c r="BM12" s="927"/>
      <c r="BN12" s="927"/>
      <c r="BO12" s="927"/>
      <c r="BP12" s="927"/>
      <c r="BQ12" s="927"/>
      <c r="BR12" s="927"/>
      <c r="BS12" s="927"/>
      <c r="BT12" s="927"/>
      <c r="BU12" s="378"/>
      <c r="BV12" s="925"/>
      <c r="BW12" s="925"/>
    </row>
    <row r="13" spans="1:76" ht="17.25" customHeight="1">
      <c r="A13" s="382"/>
      <c r="B13" s="382"/>
      <c r="C13" s="3590" t="s">
        <v>392</v>
      </c>
      <c r="D13" s="3590"/>
      <c r="E13" s="3590"/>
      <c r="F13" s="3590"/>
      <c r="G13" s="3590"/>
      <c r="H13" s="3590"/>
      <c r="I13" s="429"/>
      <c r="J13" s="429"/>
      <c r="K13" s="429"/>
      <c r="L13" s="983"/>
      <c r="M13" s="967"/>
      <c r="N13" s="431"/>
      <c r="O13" s="424">
        <v>0</v>
      </c>
      <c r="P13" s="425"/>
      <c r="Q13" s="425"/>
      <c r="R13" s="425"/>
      <c r="S13" s="381"/>
      <c r="T13" s="426"/>
      <c r="U13" s="426"/>
      <c r="V13" s="426"/>
      <c r="W13" s="929"/>
      <c r="Y13" s="929"/>
      <c r="Z13" s="929"/>
      <c r="AA13" s="929"/>
      <c r="AC13" s="929"/>
      <c r="AD13" s="929"/>
      <c r="AE13" s="929"/>
      <c r="AF13" s="929"/>
      <c r="AH13" s="929"/>
      <c r="AI13" s="929"/>
      <c r="AK13" s="427"/>
      <c r="AL13" s="427"/>
      <c r="AM13" s="428"/>
      <c r="AN13" s="381"/>
      <c r="AO13" s="381"/>
      <c r="AP13" s="381"/>
      <c r="AQ13" s="381"/>
      <c r="AR13" s="381"/>
      <c r="AS13" s="381"/>
      <c r="AT13" s="381"/>
      <c r="AU13" s="927"/>
      <c r="AV13" s="927"/>
      <c r="AW13" s="927"/>
      <c r="AX13" s="927"/>
      <c r="AY13" s="927"/>
      <c r="AZ13" s="927"/>
      <c r="BA13" s="927"/>
      <c r="BB13" s="927"/>
      <c r="BC13" s="927"/>
      <c r="BD13" s="927"/>
      <c r="BE13" s="927"/>
      <c r="BF13" s="927"/>
      <c r="BG13" s="927"/>
      <c r="BH13" s="927"/>
      <c r="BI13" s="927"/>
      <c r="BJ13" s="927"/>
      <c r="BK13" s="927"/>
      <c r="BL13" s="927"/>
      <c r="BM13" s="927"/>
      <c r="BN13" s="927"/>
      <c r="BO13" s="927"/>
      <c r="BP13" s="927"/>
      <c r="BQ13" s="927"/>
      <c r="BR13" s="927"/>
      <c r="BS13" s="927"/>
      <c r="BT13" s="927"/>
      <c r="BU13" s="925"/>
      <c r="BV13" s="925"/>
      <c r="BW13" s="925"/>
    </row>
    <row r="14" spans="1:76" s="434" customFormat="1" ht="21" customHeight="1">
      <c r="A14" s="432"/>
      <c r="B14" s="432"/>
      <c r="C14" s="3597" t="s">
        <v>1354</v>
      </c>
      <c r="D14" s="3598"/>
      <c r="E14" s="3598"/>
      <c r="F14" s="3598"/>
      <c r="G14" s="3598"/>
      <c r="H14" s="3599"/>
      <c r="I14" s="429"/>
      <c r="J14" s="433"/>
      <c r="K14" s="1087"/>
      <c r="L14" s="431">
        <v>814571000</v>
      </c>
      <c r="M14" s="967">
        <v>-1086094213</v>
      </c>
      <c r="N14" s="431"/>
      <c r="O14" s="424">
        <v>-271523213</v>
      </c>
      <c r="P14" s="425"/>
      <c r="Q14" s="425"/>
      <c r="R14" s="425"/>
      <c r="S14" s="381"/>
      <c r="T14" s="426"/>
      <c r="U14" s="426"/>
      <c r="V14" s="426"/>
      <c r="W14" s="929"/>
      <c r="Y14" s="929"/>
      <c r="Z14" s="929"/>
      <c r="AA14" s="929"/>
      <c r="AC14" s="929"/>
      <c r="AD14" s="929"/>
      <c r="AE14" s="929"/>
      <c r="AF14" s="929"/>
      <c r="AH14" s="929"/>
      <c r="AI14" s="929"/>
      <c r="AK14" s="435"/>
      <c r="AL14" s="435"/>
      <c r="AM14" s="436"/>
      <c r="AN14" s="437"/>
      <c r="AO14" s="437"/>
      <c r="AP14" s="437"/>
      <c r="AQ14" s="437"/>
      <c r="AR14" s="437"/>
      <c r="AS14" s="437"/>
      <c r="AT14" s="437"/>
      <c r="AU14" s="3585"/>
      <c r="AV14" s="3585"/>
      <c r="AW14" s="3585"/>
      <c r="AX14" s="3585"/>
      <c r="AY14" s="3585"/>
      <c r="AZ14" s="3585"/>
      <c r="BA14" s="3585"/>
      <c r="BB14" s="3585"/>
      <c r="BC14" s="3585"/>
      <c r="BD14" s="3585"/>
      <c r="BE14" s="3585"/>
      <c r="BF14" s="3585"/>
      <c r="BG14" s="3585"/>
      <c r="BH14" s="3585"/>
      <c r="BI14" s="3585"/>
      <c r="BJ14" s="3585"/>
      <c r="BK14" s="3585"/>
      <c r="BL14" s="3585"/>
      <c r="BM14" s="3585"/>
      <c r="BN14" s="3585"/>
      <c r="BO14" s="3586"/>
      <c r="BP14" s="3586"/>
      <c r="BQ14" s="3586"/>
      <c r="BR14" s="3586"/>
      <c r="BS14" s="3586"/>
      <c r="BT14" s="928"/>
      <c r="BU14" s="438"/>
      <c r="BV14" s="438"/>
      <c r="BW14" s="438"/>
    </row>
    <row r="15" spans="1:76" s="438" customFormat="1" ht="16.5" customHeight="1">
      <c r="A15" s="432"/>
      <c r="B15" s="432"/>
      <c r="C15" s="3592" t="s">
        <v>1355</v>
      </c>
      <c r="D15" s="3593"/>
      <c r="E15" s="3593"/>
      <c r="F15" s="3593"/>
      <c r="G15" s="3593"/>
      <c r="H15" s="3594"/>
      <c r="I15" s="429"/>
      <c r="J15" s="429"/>
      <c r="K15" s="429"/>
      <c r="L15" s="429"/>
      <c r="M15" s="967"/>
      <c r="N15" s="431"/>
      <c r="O15" s="424">
        <v>0</v>
      </c>
      <c r="P15" s="425"/>
      <c r="Q15" s="425"/>
      <c r="R15" s="425"/>
      <c r="S15" s="426"/>
      <c r="T15" s="426"/>
      <c r="U15" s="426"/>
      <c r="V15" s="426"/>
      <c r="W15" s="948"/>
      <c r="Y15" s="948"/>
      <c r="Z15" s="948"/>
      <c r="AA15" s="948"/>
      <c r="AC15" s="1436"/>
      <c r="AD15" s="1436"/>
      <c r="AE15" s="1436"/>
      <c r="AF15" s="1436"/>
      <c r="AH15" s="1436"/>
      <c r="AI15" s="1436"/>
      <c r="AK15" s="435"/>
      <c r="AL15" s="435"/>
      <c r="AM15" s="1433"/>
      <c r="AN15" s="437"/>
      <c r="AO15" s="437"/>
      <c r="AP15" s="437"/>
      <c r="AQ15" s="437"/>
      <c r="AR15" s="437"/>
      <c r="AS15" s="437"/>
      <c r="AT15" s="437"/>
      <c r="AU15" s="3585"/>
      <c r="AV15" s="3585"/>
      <c r="AW15" s="3585"/>
      <c r="AX15" s="3585"/>
      <c r="AY15" s="3585"/>
      <c r="AZ15" s="3585"/>
      <c r="BA15" s="3585"/>
      <c r="BB15" s="3585"/>
      <c r="BC15" s="3585"/>
      <c r="BD15" s="3585"/>
      <c r="BE15" s="3585"/>
      <c r="BF15" s="3585"/>
      <c r="BG15" s="3585"/>
      <c r="BH15" s="3585"/>
      <c r="BI15" s="3585"/>
      <c r="BJ15" s="3585"/>
      <c r="BK15" s="3585"/>
      <c r="BL15" s="3585"/>
      <c r="BM15" s="3585"/>
      <c r="BN15" s="3585"/>
      <c r="BO15" s="3586"/>
      <c r="BP15" s="3586"/>
      <c r="BQ15" s="3586"/>
      <c r="BR15" s="3586"/>
      <c r="BS15" s="3586"/>
      <c r="BT15" s="1437"/>
      <c r="BW15" s="949"/>
    </row>
    <row r="16" spans="1:76" ht="16.5" customHeight="1">
      <c r="A16" s="382"/>
      <c r="B16" s="382"/>
      <c r="C16" s="3597" t="s">
        <v>393</v>
      </c>
      <c r="D16" s="3598"/>
      <c r="E16" s="3598"/>
      <c r="F16" s="3598"/>
      <c r="G16" s="3598"/>
      <c r="H16" s="3599"/>
      <c r="I16" s="429"/>
      <c r="J16" s="1425"/>
      <c r="K16" s="1423"/>
      <c r="L16" s="431"/>
      <c r="M16" s="967">
        <v>-1918951</v>
      </c>
      <c r="N16" s="431"/>
      <c r="O16" s="424">
        <v>-1918951</v>
      </c>
      <c r="P16" s="425"/>
      <c r="Q16" s="425"/>
      <c r="R16" s="425"/>
      <c r="S16" s="381"/>
      <c r="T16" s="426"/>
      <c r="U16" s="426"/>
      <c r="V16" s="426"/>
      <c r="W16" s="929"/>
      <c r="Y16" s="929"/>
      <c r="Z16" s="929"/>
      <c r="AA16" s="929"/>
      <c r="AC16" s="929"/>
      <c r="AD16" s="929"/>
      <c r="AE16" s="929"/>
      <c r="AF16" s="929"/>
      <c r="AH16" s="929"/>
      <c r="AI16" s="929"/>
      <c r="AK16" s="427"/>
      <c r="AL16" s="427"/>
      <c r="AM16" s="428"/>
      <c r="AN16" s="381"/>
      <c r="AO16" s="381"/>
      <c r="AP16" s="381"/>
      <c r="AQ16" s="381"/>
      <c r="AR16" s="381"/>
      <c r="AS16" s="381"/>
      <c r="AT16" s="381"/>
      <c r="AU16" s="927"/>
      <c r="AV16" s="927"/>
      <c r="AW16" s="927"/>
      <c r="AX16" s="927"/>
      <c r="AY16" s="927"/>
      <c r="AZ16" s="927"/>
      <c r="BA16" s="927"/>
      <c r="BB16" s="927"/>
      <c r="BC16" s="927"/>
      <c r="BD16" s="927"/>
      <c r="BE16" s="927"/>
      <c r="BF16" s="927"/>
      <c r="BG16" s="927"/>
      <c r="BH16" s="927"/>
      <c r="BI16" s="927"/>
      <c r="BJ16" s="927"/>
      <c r="BK16" s="927"/>
      <c r="BL16" s="927"/>
      <c r="BM16" s="927"/>
      <c r="BN16" s="927"/>
      <c r="BO16" s="927"/>
      <c r="BP16" s="927"/>
      <c r="BQ16" s="927"/>
      <c r="BR16" s="927"/>
      <c r="BS16" s="927"/>
      <c r="BT16" s="927"/>
      <c r="BU16" s="925"/>
      <c r="BV16" s="380"/>
      <c r="BW16" s="925"/>
    </row>
    <row r="17" spans="1:75" s="439" customFormat="1" ht="16.5" customHeight="1">
      <c r="A17" s="134"/>
      <c r="B17" s="134"/>
      <c r="C17" s="3595" t="s">
        <v>883</v>
      </c>
      <c r="D17" s="3595"/>
      <c r="E17" s="3595"/>
      <c r="F17" s="3595"/>
      <c r="G17" s="3595"/>
      <c r="H17" s="3595"/>
      <c r="I17" s="977">
        <v>435980320000</v>
      </c>
      <c r="J17" s="1427">
        <v>-717950000</v>
      </c>
      <c r="K17" s="1427">
        <v>-12034773335</v>
      </c>
      <c r="L17" s="977">
        <v>7673296761</v>
      </c>
      <c r="M17" s="977">
        <v>8374416652</v>
      </c>
      <c r="N17" s="977"/>
      <c r="O17" s="978">
        <v>439275310078</v>
      </c>
      <c r="P17" s="415">
        <v>439275310078</v>
      </c>
      <c r="Q17" s="415"/>
      <c r="R17" s="950">
        <v>0</v>
      </c>
      <c r="S17" s="415"/>
      <c r="T17" s="416"/>
      <c r="U17" s="416"/>
      <c r="V17" s="416"/>
      <c r="W17" s="417"/>
      <c r="X17" s="386"/>
      <c r="Y17" s="417"/>
      <c r="Z17" s="417"/>
      <c r="AA17" s="417"/>
      <c r="AB17" s="386"/>
      <c r="AC17" s="417"/>
      <c r="AD17" s="417"/>
      <c r="AE17" s="417"/>
      <c r="AF17" s="417"/>
      <c r="AG17" s="386"/>
      <c r="AH17" s="417"/>
      <c r="AI17" s="417"/>
      <c r="AK17" s="404"/>
      <c r="AL17" s="404"/>
      <c r="AM17" s="440"/>
      <c r="AN17" s="441"/>
      <c r="AO17" s="441"/>
      <c r="AP17" s="441"/>
      <c r="AQ17" s="441"/>
      <c r="AR17" s="441"/>
      <c r="AS17" s="441"/>
      <c r="AT17" s="441"/>
      <c r="AU17" s="3596"/>
      <c r="AV17" s="3596"/>
      <c r="AW17" s="3596"/>
      <c r="AX17" s="3596"/>
      <c r="AY17" s="3596"/>
      <c r="AZ17" s="3596"/>
      <c r="BA17" s="3596"/>
      <c r="BB17" s="3596"/>
      <c r="BC17" s="3596"/>
      <c r="BD17" s="3596"/>
      <c r="BE17" s="3596"/>
      <c r="BF17" s="3596"/>
      <c r="BG17" s="3596"/>
      <c r="BH17" s="3596"/>
      <c r="BI17" s="3596"/>
      <c r="BJ17" s="3596"/>
      <c r="BK17" s="3596"/>
      <c r="BL17" s="3596"/>
      <c r="BM17" s="3596"/>
      <c r="BN17" s="3596"/>
      <c r="BO17" s="3596"/>
      <c r="BP17" s="3596"/>
      <c r="BQ17" s="3596"/>
      <c r="BR17" s="3596"/>
      <c r="BS17" s="3596"/>
      <c r="BT17" s="442"/>
      <c r="BU17" s="293"/>
      <c r="BV17" s="284"/>
      <c r="BW17" s="409"/>
    </row>
    <row r="18" spans="1:75" s="935" customFormat="1" ht="16.5" customHeight="1">
      <c r="A18" s="382"/>
      <c r="B18" s="382"/>
      <c r="C18" s="3591" t="s">
        <v>2063</v>
      </c>
      <c r="D18" s="3591"/>
      <c r="E18" s="3591"/>
      <c r="F18" s="3591"/>
      <c r="G18" s="3591"/>
      <c r="H18" s="3591"/>
      <c r="I18" s="423"/>
      <c r="J18" s="423"/>
      <c r="K18" s="423"/>
      <c r="L18" s="423"/>
      <c r="M18" s="973"/>
      <c r="N18" s="423"/>
      <c r="O18" s="424">
        <v>0</v>
      </c>
      <c r="P18" s="425"/>
      <c r="Q18" s="425"/>
      <c r="R18" s="425"/>
      <c r="S18" s="425"/>
      <c r="T18" s="426"/>
      <c r="U18" s="426"/>
      <c r="V18" s="426"/>
      <c r="W18" s="938"/>
      <c r="X18" s="378"/>
      <c r="Y18" s="938"/>
      <c r="Z18" s="938"/>
      <c r="AA18" s="938"/>
      <c r="AB18" s="378"/>
      <c r="AC18" s="938"/>
      <c r="AD18" s="938"/>
      <c r="AE18" s="938"/>
      <c r="AF18" s="938"/>
      <c r="AG18" s="378"/>
      <c r="AH18" s="938"/>
      <c r="AI18" s="938"/>
      <c r="AK18" s="427"/>
      <c r="AL18" s="427"/>
      <c r="AM18" s="428"/>
      <c r="AN18" s="381"/>
      <c r="AO18" s="381"/>
      <c r="AP18" s="381"/>
      <c r="AQ18" s="381"/>
      <c r="AR18" s="381"/>
      <c r="AS18" s="381"/>
      <c r="AT18" s="381"/>
      <c r="AU18" s="3587"/>
      <c r="AV18" s="3587"/>
      <c r="AW18" s="3587"/>
      <c r="AX18" s="3587"/>
      <c r="AY18" s="3587"/>
      <c r="AZ18" s="3587"/>
      <c r="BA18" s="3587"/>
      <c r="BB18" s="3587"/>
      <c r="BC18" s="3587"/>
      <c r="BD18" s="3587"/>
      <c r="BE18" s="3587"/>
      <c r="BF18" s="3587"/>
      <c r="BG18" s="3587"/>
      <c r="BH18" s="3587"/>
      <c r="BI18" s="3587"/>
      <c r="BJ18" s="3587"/>
      <c r="BK18" s="3587"/>
      <c r="BL18" s="3587"/>
      <c r="BM18" s="3587"/>
      <c r="BN18" s="3587"/>
      <c r="BO18" s="3587"/>
      <c r="BP18" s="3587"/>
      <c r="BQ18" s="3587"/>
      <c r="BR18" s="3587"/>
      <c r="BS18" s="3587"/>
      <c r="BT18" s="940"/>
      <c r="BU18" s="934"/>
    </row>
    <row r="19" spans="1:75" s="438" customFormat="1" ht="16.5" customHeight="1">
      <c r="A19" s="432"/>
      <c r="B19" s="432"/>
      <c r="C19" s="3590" t="s">
        <v>2064</v>
      </c>
      <c r="D19" s="3590"/>
      <c r="E19" s="3590"/>
      <c r="F19" s="3590"/>
      <c r="G19" s="3590"/>
      <c r="H19" s="3590"/>
      <c r="I19" s="979"/>
      <c r="J19" s="979"/>
      <c r="K19" s="979"/>
      <c r="L19" s="431"/>
      <c r="M19" s="967">
        <v>2578181476</v>
      </c>
      <c r="N19" s="431"/>
      <c r="O19" s="424">
        <v>2578181476</v>
      </c>
      <c r="P19" s="946"/>
      <c r="Q19" s="946"/>
      <c r="R19" s="946"/>
      <c r="S19" s="947"/>
      <c r="T19" s="947"/>
      <c r="U19" s="947"/>
      <c r="V19" s="947"/>
      <c r="W19" s="948"/>
      <c r="X19" s="949"/>
      <c r="Y19" s="948"/>
      <c r="Z19" s="948"/>
      <c r="AA19" s="948"/>
      <c r="AB19" s="949"/>
      <c r="AC19" s="948"/>
      <c r="AD19" s="948"/>
      <c r="AE19" s="948"/>
      <c r="AF19" s="948"/>
      <c r="AG19" s="949"/>
      <c r="AH19" s="948"/>
      <c r="AI19" s="948"/>
      <c r="AK19" s="435"/>
      <c r="AL19" s="435"/>
      <c r="AM19" s="436"/>
      <c r="AN19" s="437"/>
      <c r="AO19" s="437"/>
      <c r="AP19" s="437"/>
      <c r="AQ19" s="437"/>
      <c r="AR19" s="437"/>
      <c r="AS19" s="437"/>
      <c r="AT19" s="437"/>
      <c r="AU19" s="3585"/>
      <c r="AV19" s="3585"/>
      <c r="AW19" s="3585"/>
      <c r="AX19" s="3585"/>
      <c r="AY19" s="3585"/>
      <c r="AZ19" s="3585"/>
      <c r="BA19" s="3585"/>
      <c r="BB19" s="3585"/>
      <c r="BC19" s="3585"/>
      <c r="BD19" s="3585"/>
      <c r="BE19" s="3585"/>
      <c r="BF19" s="3585"/>
      <c r="BG19" s="3585"/>
      <c r="BH19" s="3585"/>
      <c r="BI19" s="3585"/>
      <c r="BJ19" s="3585"/>
      <c r="BK19" s="3585"/>
      <c r="BL19" s="3585"/>
      <c r="BM19" s="3585"/>
      <c r="BN19" s="3585"/>
      <c r="BO19" s="3586"/>
      <c r="BP19" s="3586"/>
      <c r="BQ19" s="3586"/>
      <c r="BR19" s="3586"/>
      <c r="BS19" s="3586"/>
      <c r="BT19" s="942"/>
    </row>
    <row r="20" spans="1:75" s="438" customFormat="1" ht="16.5" customHeight="1">
      <c r="A20" s="432"/>
      <c r="B20" s="432"/>
      <c r="C20" s="3590" t="s">
        <v>392</v>
      </c>
      <c r="D20" s="3590"/>
      <c r="E20" s="3590"/>
      <c r="F20" s="3590"/>
      <c r="G20" s="3590"/>
      <c r="H20" s="3590"/>
      <c r="I20" s="979"/>
      <c r="J20" s="979"/>
      <c r="K20" s="979"/>
      <c r="L20" s="983"/>
      <c r="M20" s="1404"/>
      <c r="N20" s="979"/>
      <c r="O20" s="424">
        <v>0</v>
      </c>
      <c r="P20" s="982"/>
      <c r="Q20" s="946"/>
      <c r="R20" s="946"/>
      <c r="S20" s="947"/>
      <c r="T20" s="947"/>
      <c r="U20" s="947"/>
      <c r="V20" s="947"/>
      <c r="W20" s="948"/>
      <c r="X20" s="949"/>
      <c r="Y20" s="948"/>
      <c r="Z20" s="948"/>
      <c r="AA20" s="948"/>
      <c r="AB20" s="949"/>
      <c r="AC20" s="948"/>
      <c r="AD20" s="948"/>
      <c r="AE20" s="948"/>
      <c r="AF20" s="948"/>
      <c r="AG20" s="949"/>
      <c r="AH20" s="948"/>
      <c r="AI20" s="948"/>
      <c r="AK20" s="435"/>
      <c r="AL20" s="435"/>
      <c r="AM20" s="436"/>
      <c r="AN20" s="437"/>
      <c r="AO20" s="437"/>
      <c r="AP20" s="437"/>
      <c r="AQ20" s="437"/>
      <c r="AR20" s="437"/>
      <c r="AS20" s="437"/>
      <c r="AT20" s="437"/>
      <c r="AU20" s="939"/>
      <c r="AV20" s="939"/>
      <c r="AW20" s="939"/>
      <c r="AX20" s="939"/>
      <c r="AY20" s="939"/>
      <c r="AZ20" s="939"/>
      <c r="BA20" s="939"/>
      <c r="BB20" s="939"/>
      <c r="BC20" s="939"/>
      <c r="BD20" s="939"/>
      <c r="BE20" s="939"/>
      <c r="BF20" s="939"/>
      <c r="BG20" s="939"/>
      <c r="BH20" s="939"/>
      <c r="BI20" s="939"/>
      <c r="BJ20" s="939"/>
      <c r="BK20" s="939"/>
      <c r="BL20" s="939"/>
      <c r="BM20" s="939"/>
      <c r="BN20" s="939"/>
      <c r="BO20" s="942"/>
      <c r="BP20" s="942"/>
      <c r="BQ20" s="942"/>
      <c r="BR20" s="942"/>
      <c r="BS20" s="942"/>
      <c r="BT20" s="942"/>
    </row>
    <row r="21" spans="1:75" s="438" customFormat="1" ht="16.5" customHeight="1">
      <c r="A21" s="432"/>
      <c r="B21" s="432"/>
      <c r="C21" s="3590" t="s">
        <v>1354</v>
      </c>
      <c r="D21" s="3590"/>
      <c r="E21" s="3590"/>
      <c r="F21" s="3590"/>
      <c r="G21" s="3590"/>
      <c r="H21" s="3590"/>
      <c r="I21" s="979"/>
      <c r="J21" s="979"/>
      <c r="K21" s="979"/>
      <c r="L21" s="431">
        <v>958021241</v>
      </c>
      <c r="M21" s="967">
        <v>-1277361655</v>
      </c>
      <c r="N21" s="431"/>
      <c r="O21" s="424">
        <v>-319340414</v>
      </c>
      <c r="P21" s="946"/>
      <c r="Q21" s="946"/>
      <c r="R21" s="946"/>
      <c r="S21" s="947"/>
      <c r="T21" s="947"/>
      <c r="U21" s="947"/>
      <c r="V21" s="947"/>
      <c r="W21" s="948"/>
      <c r="X21" s="949"/>
      <c r="Y21" s="948"/>
      <c r="Z21" s="948"/>
      <c r="AA21" s="948"/>
      <c r="AB21" s="949"/>
      <c r="AC21" s="948"/>
      <c r="AD21" s="948"/>
      <c r="AE21" s="948"/>
      <c r="AF21" s="948"/>
      <c r="AG21" s="949"/>
      <c r="AH21" s="948"/>
      <c r="AI21" s="948"/>
      <c r="AK21" s="435"/>
      <c r="AL21" s="435"/>
      <c r="AM21" s="436"/>
      <c r="AN21" s="437"/>
      <c r="AO21" s="437"/>
      <c r="AP21" s="437"/>
      <c r="AQ21" s="437"/>
      <c r="AR21" s="437"/>
      <c r="AS21" s="437"/>
      <c r="AT21" s="437"/>
      <c r="AU21" s="939"/>
      <c r="AV21" s="939"/>
      <c r="AW21" s="939"/>
      <c r="AX21" s="939"/>
      <c r="AY21" s="939"/>
      <c r="AZ21" s="939"/>
      <c r="BA21" s="939"/>
      <c r="BB21" s="939"/>
      <c r="BC21" s="939"/>
      <c r="BD21" s="939"/>
      <c r="BE21" s="939"/>
      <c r="BF21" s="939"/>
      <c r="BG21" s="939"/>
      <c r="BH21" s="939"/>
      <c r="BI21" s="939"/>
      <c r="BJ21" s="939"/>
      <c r="BK21" s="939"/>
      <c r="BL21" s="939"/>
      <c r="BM21" s="939"/>
      <c r="BN21" s="939"/>
      <c r="BO21" s="942"/>
      <c r="BP21" s="942"/>
      <c r="BQ21" s="942"/>
      <c r="BR21" s="942"/>
      <c r="BS21" s="942"/>
      <c r="BT21" s="942"/>
    </row>
    <row r="22" spans="1:75" s="438" customFormat="1" ht="16.5" customHeight="1">
      <c r="A22" s="432"/>
      <c r="B22" s="432"/>
      <c r="C22" s="3592" t="s">
        <v>1355</v>
      </c>
      <c r="D22" s="3593"/>
      <c r="E22" s="3593"/>
      <c r="F22" s="3593"/>
      <c r="G22" s="3593"/>
      <c r="H22" s="3594"/>
      <c r="I22" s="429"/>
      <c r="J22" s="429"/>
      <c r="K22" s="429"/>
      <c r="L22" s="429"/>
      <c r="M22" s="967"/>
      <c r="N22" s="431"/>
      <c r="O22" s="424">
        <v>0</v>
      </c>
      <c r="P22" s="425"/>
      <c r="Q22" s="425"/>
      <c r="R22" s="425"/>
      <c r="S22" s="426"/>
      <c r="T22" s="426"/>
      <c r="U22" s="426"/>
      <c r="V22" s="426"/>
      <c r="W22" s="948"/>
      <c r="Y22" s="948"/>
      <c r="Z22" s="948"/>
      <c r="AA22" s="948"/>
      <c r="AC22" s="938"/>
      <c r="AD22" s="938"/>
      <c r="AE22" s="938"/>
      <c r="AF22" s="938"/>
      <c r="AH22" s="938"/>
      <c r="AI22" s="938"/>
      <c r="AK22" s="435"/>
      <c r="AL22" s="435"/>
      <c r="AM22" s="436"/>
      <c r="AN22" s="437"/>
      <c r="AO22" s="437"/>
      <c r="AP22" s="437"/>
      <c r="AQ22" s="437"/>
      <c r="AR22" s="437"/>
      <c r="AS22" s="437"/>
      <c r="AT22" s="437"/>
      <c r="AU22" s="3585"/>
      <c r="AV22" s="3585"/>
      <c r="AW22" s="3585"/>
      <c r="AX22" s="3585"/>
      <c r="AY22" s="3585"/>
      <c r="AZ22" s="3585"/>
      <c r="BA22" s="3585"/>
      <c r="BB22" s="3585"/>
      <c r="BC22" s="3585"/>
      <c r="BD22" s="3585"/>
      <c r="BE22" s="3585"/>
      <c r="BF22" s="3585"/>
      <c r="BG22" s="3585"/>
      <c r="BH22" s="3585"/>
      <c r="BI22" s="3585"/>
      <c r="BJ22" s="3585"/>
      <c r="BK22" s="3585"/>
      <c r="BL22" s="3585"/>
      <c r="BM22" s="3585"/>
      <c r="BN22" s="3585"/>
      <c r="BO22" s="3586"/>
      <c r="BP22" s="3586"/>
      <c r="BQ22" s="3586"/>
      <c r="BR22" s="3586"/>
      <c r="BS22" s="3586"/>
      <c r="BT22" s="942"/>
      <c r="BW22" s="949"/>
    </row>
    <row r="23" spans="1:75" s="438" customFormat="1" ht="16.5" customHeight="1">
      <c r="A23" s="432"/>
      <c r="B23" s="432"/>
      <c r="C23" s="3590" t="s">
        <v>393</v>
      </c>
      <c r="D23" s="3590"/>
      <c r="E23" s="3590"/>
      <c r="F23" s="3590"/>
      <c r="G23" s="3590"/>
      <c r="H23" s="3590"/>
      <c r="I23" s="979"/>
      <c r="J23" s="1425"/>
      <c r="K23" s="979"/>
      <c r="L23" s="1091"/>
      <c r="M23" s="967"/>
      <c r="N23" s="431"/>
      <c r="O23" s="424">
        <v>0</v>
      </c>
      <c r="P23" s="946"/>
      <c r="Q23" s="946"/>
      <c r="R23" s="946"/>
      <c r="S23" s="947"/>
      <c r="T23" s="947"/>
      <c r="U23" s="947"/>
      <c r="V23" s="947"/>
      <c r="W23" s="948"/>
      <c r="X23" s="949"/>
      <c r="Y23" s="948"/>
      <c r="Z23" s="948"/>
      <c r="AA23" s="948"/>
      <c r="AB23" s="949"/>
      <c r="AC23" s="948"/>
      <c r="AD23" s="948"/>
      <c r="AE23" s="948"/>
      <c r="AF23" s="948"/>
      <c r="AG23" s="949"/>
      <c r="AH23" s="948"/>
      <c r="AI23" s="948"/>
      <c r="AK23" s="435"/>
      <c r="AL23" s="435"/>
      <c r="AM23" s="436"/>
      <c r="AN23" s="437"/>
      <c r="AO23" s="437"/>
      <c r="AP23" s="437"/>
      <c r="AQ23" s="437"/>
      <c r="AR23" s="437"/>
      <c r="AS23" s="437"/>
      <c r="AT23" s="437"/>
      <c r="AU23" s="939"/>
      <c r="AV23" s="939"/>
      <c r="AW23" s="939"/>
      <c r="AX23" s="939"/>
      <c r="AY23" s="939"/>
      <c r="AZ23" s="939"/>
      <c r="BA23" s="939"/>
      <c r="BB23" s="939"/>
      <c r="BC23" s="939"/>
      <c r="BD23" s="939"/>
      <c r="BE23" s="939"/>
      <c r="BF23" s="939"/>
      <c r="BG23" s="939"/>
      <c r="BH23" s="939"/>
      <c r="BI23" s="939"/>
      <c r="BJ23" s="939"/>
      <c r="BK23" s="939"/>
      <c r="BL23" s="939"/>
      <c r="BM23" s="939"/>
      <c r="BN23" s="939"/>
      <c r="BO23" s="939"/>
      <c r="BP23" s="939"/>
      <c r="BQ23" s="939"/>
      <c r="BR23" s="939"/>
      <c r="BS23" s="939"/>
      <c r="BT23" s="939"/>
    </row>
    <row r="24" spans="1:75" s="422" customFormat="1" ht="16.5" customHeight="1">
      <c r="A24" s="414"/>
      <c r="B24" s="414"/>
      <c r="C24" s="3595" t="s">
        <v>266</v>
      </c>
      <c r="D24" s="3595"/>
      <c r="E24" s="3595"/>
      <c r="F24" s="3595"/>
      <c r="G24" s="3595"/>
      <c r="H24" s="3595"/>
      <c r="I24" s="1422">
        <v>435980320000</v>
      </c>
      <c r="J24" s="984">
        <v>-717950000</v>
      </c>
      <c r="K24" s="1424">
        <v>-12034773335</v>
      </c>
      <c r="L24" s="980">
        <v>8631318002</v>
      </c>
      <c r="M24" s="980">
        <v>9675236473</v>
      </c>
      <c r="N24" s="980"/>
      <c r="O24" s="978">
        <v>441534151140</v>
      </c>
      <c r="P24" s="415">
        <v>441534151140</v>
      </c>
      <c r="Q24" s="415"/>
      <c r="R24" s="950">
        <v>0</v>
      </c>
      <c r="S24" s="415"/>
      <c r="T24" s="416"/>
      <c r="U24" s="416"/>
      <c r="V24" s="416"/>
      <c r="W24" s="417"/>
      <c r="Y24" s="417"/>
      <c r="Z24" s="417"/>
      <c r="AA24" s="417"/>
      <c r="AC24" s="417"/>
      <c r="AD24" s="417"/>
      <c r="AE24" s="417"/>
      <c r="AF24" s="417"/>
      <c r="AH24" s="417"/>
      <c r="AI24" s="417"/>
      <c r="AK24" s="419"/>
      <c r="AL24" s="419"/>
      <c r="AM24" s="420"/>
      <c r="AN24" s="421"/>
      <c r="AO24" s="421"/>
      <c r="AP24" s="421"/>
      <c r="AQ24" s="421"/>
      <c r="AR24" s="421"/>
      <c r="AS24" s="421"/>
      <c r="AT24" s="421"/>
      <c r="AU24" s="3589"/>
      <c r="AV24" s="3589"/>
      <c r="AW24" s="3589"/>
      <c r="AX24" s="3589"/>
      <c r="AY24" s="3589"/>
      <c r="AZ24" s="3589"/>
      <c r="BA24" s="3589"/>
      <c r="BB24" s="3589"/>
      <c r="BC24" s="3589"/>
      <c r="BD24" s="3589"/>
      <c r="BE24" s="3589"/>
      <c r="BF24" s="3589"/>
      <c r="BG24" s="3589"/>
      <c r="BH24" s="3589"/>
      <c r="BI24" s="3589"/>
      <c r="BJ24" s="3589"/>
      <c r="BK24" s="3589"/>
      <c r="BL24" s="3589"/>
      <c r="BM24" s="3589"/>
      <c r="BN24" s="3589"/>
      <c r="BO24" s="3589"/>
      <c r="BP24" s="3589"/>
      <c r="BQ24" s="3589"/>
      <c r="BR24" s="3589"/>
      <c r="BS24" s="3589"/>
      <c r="BT24" s="941"/>
      <c r="BU24" s="293"/>
      <c r="BV24" s="444"/>
      <c r="BW24" s="445"/>
    </row>
    <row r="25" spans="1:75" s="422" customFormat="1" ht="14.25" customHeight="1">
      <c r="A25" s="414"/>
      <c r="B25" s="414"/>
      <c r="C25" s="1948"/>
      <c r="D25" s="1948"/>
      <c r="E25" s="1948"/>
      <c r="F25" s="1948"/>
      <c r="G25" s="1948"/>
      <c r="H25" s="1948"/>
      <c r="I25" s="1949"/>
      <c r="J25" s="1882"/>
      <c r="K25" s="1950"/>
      <c r="L25" s="1951"/>
      <c r="M25" s="1951"/>
      <c r="N25" s="1951"/>
      <c r="O25" s="1952"/>
      <c r="P25" s="415"/>
      <c r="Q25" s="415"/>
      <c r="R25" s="950"/>
      <c r="S25" s="415"/>
      <c r="T25" s="416"/>
      <c r="U25" s="416"/>
      <c r="V25" s="416"/>
      <c r="W25" s="417"/>
      <c r="Y25" s="417"/>
      <c r="Z25" s="417"/>
      <c r="AA25" s="417"/>
      <c r="AC25" s="417"/>
      <c r="AD25" s="417"/>
      <c r="AE25" s="417"/>
      <c r="AF25" s="417"/>
      <c r="AH25" s="417"/>
      <c r="AI25" s="417"/>
      <c r="AK25" s="419"/>
      <c r="AL25" s="419"/>
      <c r="AM25" s="420"/>
      <c r="AN25" s="421"/>
      <c r="AO25" s="421"/>
      <c r="AP25" s="421"/>
      <c r="AQ25" s="421"/>
      <c r="AR25" s="421"/>
      <c r="AS25" s="421"/>
      <c r="AT25" s="421"/>
      <c r="AU25" s="1897"/>
      <c r="AV25" s="1897"/>
      <c r="AW25" s="1897"/>
      <c r="AX25" s="1897"/>
      <c r="AY25" s="1897"/>
      <c r="AZ25" s="1897"/>
      <c r="BA25" s="1897"/>
      <c r="BB25" s="1897"/>
      <c r="BC25" s="1897"/>
      <c r="BD25" s="1897"/>
      <c r="BE25" s="1897"/>
      <c r="BF25" s="1897"/>
      <c r="BG25" s="1897"/>
      <c r="BH25" s="1897"/>
      <c r="BI25" s="1897"/>
      <c r="BJ25" s="1897"/>
      <c r="BK25" s="1897"/>
      <c r="BL25" s="1897"/>
      <c r="BM25" s="1897"/>
      <c r="BN25" s="1897"/>
      <c r="BO25" s="1897"/>
      <c r="BP25" s="1897"/>
      <c r="BQ25" s="1897"/>
      <c r="BR25" s="1897"/>
      <c r="BS25" s="1897"/>
      <c r="BT25" s="1897"/>
      <c r="BU25" s="293"/>
      <c r="BV25" s="444"/>
      <c r="BW25" s="1893"/>
    </row>
    <row r="26" spans="1:75" s="418" customFormat="1" ht="18" customHeight="1">
      <c r="A26" s="414"/>
      <c r="B26" s="414"/>
      <c r="C26" s="440"/>
      <c r="D26" s="441"/>
      <c r="E26" s="441"/>
      <c r="F26" s="441"/>
      <c r="G26" s="441"/>
      <c r="H26" s="441"/>
      <c r="I26" s="415"/>
      <c r="J26" s="415"/>
      <c r="K26" s="415"/>
      <c r="L26" s="415"/>
      <c r="M26" s="415"/>
      <c r="N26" s="415"/>
      <c r="O26" s="415"/>
      <c r="P26" s="415"/>
      <c r="Q26" s="415"/>
      <c r="R26" s="415"/>
      <c r="S26" s="415"/>
      <c r="T26" s="416"/>
      <c r="U26" s="416"/>
      <c r="V26" s="416"/>
      <c r="W26" s="417"/>
      <c r="Y26" s="417"/>
      <c r="Z26" s="417"/>
      <c r="AA26" s="417"/>
      <c r="AC26" s="417"/>
      <c r="AD26" s="417"/>
      <c r="AE26" s="417"/>
      <c r="AF26" s="417"/>
      <c r="AH26" s="417"/>
      <c r="AI26" s="417"/>
      <c r="AK26" s="419"/>
      <c r="AL26" s="419"/>
      <c r="AM26" s="420"/>
      <c r="AN26" s="421"/>
      <c r="AO26" s="421"/>
      <c r="AP26" s="421"/>
      <c r="AQ26" s="421"/>
      <c r="AR26" s="421"/>
      <c r="AS26" s="421"/>
      <c r="AT26" s="421"/>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293"/>
      <c r="BV26" s="444"/>
      <c r="BW26" s="445"/>
    </row>
    <row r="27" spans="1:75" hidden="1">
      <c r="C27" s="379" t="s">
        <v>1367</v>
      </c>
      <c r="BV27" s="446"/>
    </row>
    <row r="28" spans="1:75" hidden="1">
      <c r="I28" s="384"/>
      <c r="J28" s="384"/>
      <c r="K28" s="384"/>
      <c r="L28" s="384"/>
      <c r="M28" s="951"/>
      <c r="N28" s="384"/>
      <c r="O28" s="384"/>
      <c r="BV28" s="446"/>
    </row>
    <row r="29" spans="1:75" hidden="1">
      <c r="C29" s="285"/>
      <c r="M29" s="507"/>
      <c r="AE29" s="3588"/>
      <c r="AF29" s="3588"/>
      <c r="AG29" s="3588"/>
      <c r="AH29" s="3588"/>
      <c r="AI29" s="3588"/>
      <c r="AM29" s="409"/>
    </row>
    <row r="30" spans="1:75" hidden="1">
      <c r="C30" s="377"/>
      <c r="D30" s="377"/>
      <c r="E30" s="377"/>
      <c r="F30" s="377"/>
      <c r="G30" s="377"/>
      <c r="H30" s="377"/>
      <c r="I30" s="377"/>
      <c r="J30" s="407"/>
      <c r="K30" s="407"/>
      <c r="L30" s="447"/>
      <c r="M30" s="447"/>
      <c r="N30" s="448"/>
      <c r="O30" s="377"/>
      <c r="P30" s="377"/>
      <c r="Q30" s="377"/>
      <c r="R30" s="381"/>
      <c r="S30" s="2356"/>
      <c r="T30" s="2356"/>
      <c r="U30" s="381"/>
      <c r="V30" s="381"/>
      <c r="W30" s="386"/>
      <c r="X30" s="386"/>
      <c r="Y30" s="386"/>
      <c r="Z30" s="386"/>
      <c r="AA30" s="386"/>
      <c r="AB30" s="386"/>
      <c r="AC30" s="386"/>
      <c r="AD30" s="449"/>
      <c r="AE30" s="386"/>
      <c r="AF30" s="386"/>
      <c r="AG30" s="386"/>
      <c r="AH30" s="386"/>
      <c r="AI30" s="386"/>
    </row>
    <row r="31" spans="1:75" hidden="1">
      <c r="C31" s="377"/>
      <c r="D31" s="377"/>
      <c r="E31" s="377"/>
      <c r="F31" s="377"/>
      <c r="G31" s="377"/>
      <c r="H31" s="377"/>
      <c r="I31" s="377"/>
      <c r="J31" s="407"/>
      <c r="K31" s="407"/>
      <c r="L31" s="450"/>
      <c r="M31" s="450"/>
      <c r="N31" s="450"/>
      <c r="O31" s="377"/>
      <c r="P31" s="377"/>
      <c r="Q31" s="377"/>
      <c r="R31" s="381"/>
      <c r="S31" s="405"/>
      <c r="T31" s="405"/>
      <c r="U31" s="381"/>
      <c r="V31" s="381"/>
      <c r="W31" s="386"/>
      <c r="X31" s="451"/>
      <c r="Y31" s="451"/>
      <c r="Z31" s="451"/>
      <c r="AA31" s="451"/>
      <c r="AB31" s="451"/>
      <c r="AC31" s="452"/>
      <c r="AD31" s="386"/>
      <c r="AE31" s="451"/>
      <c r="AF31" s="451"/>
      <c r="AG31" s="451"/>
      <c r="AH31" s="451"/>
      <c r="AI31" s="451"/>
    </row>
    <row r="32" spans="1:75" hidden="1">
      <c r="C32" s="453"/>
      <c r="D32" s="134"/>
      <c r="E32" s="134"/>
      <c r="F32" s="134"/>
      <c r="G32" s="134"/>
      <c r="H32" s="134"/>
      <c r="I32" s="134"/>
      <c r="J32" s="407"/>
      <c r="K32" s="407"/>
      <c r="L32" s="454"/>
      <c r="M32" s="952"/>
      <c r="N32" s="454"/>
      <c r="O32" s="134"/>
      <c r="P32" s="134"/>
      <c r="Q32" s="134"/>
      <c r="R32" s="404"/>
      <c r="S32" s="409"/>
      <c r="T32" s="409"/>
    </row>
    <row r="33" spans="1:76" hidden="1">
      <c r="C33" s="382"/>
      <c r="D33" s="134"/>
      <c r="E33" s="134"/>
      <c r="F33" s="134"/>
      <c r="G33" s="134"/>
      <c r="H33" s="134"/>
      <c r="I33" s="134"/>
      <c r="J33" s="407"/>
      <c r="K33" s="407"/>
      <c r="L33" s="455"/>
      <c r="M33" s="953"/>
      <c r="N33" s="455"/>
      <c r="O33" s="134"/>
      <c r="P33" s="134"/>
      <c r="Q33" s="134"/>
      <c r="R33" s="404"/>
    </row>
    <row r="34" spans="1:76" ht="15.75" hidden="1" thickBot="1">
      <c r="C34" s="285"/>
      <c r="D34" s="285"/>
      <c r="E34" s="285"/>
      <c r="F34" s="285"/>
      <c r="G34" s="285"/>
      <c r="H34" s="285"/>
      <c r="I34" s="285"/>
      <c r="J34" s="407"/>
      <c r="K34" s="407"/>
      <c r="L34" s="456"/>
      <c r="M34" s="954"/>
      <c r="N34" s="456"/>
      <c r="O34" s="285"/>
      <c r="P34" s="285"/>
      <c r="Q34" s="285"/>
      <c r="R34" s="409"/>
      <c r="S34" s="409"/>
      <c r="T34" s="404"/>
      <c r="W34" s="386"/>
      <c r="X34" s="386"/>
      <c r="Y34" s="386"/>
      <c r="Z34" s="386"/>
      <c r="AA34" s="386"/>
      <c r="AB34" s="386"/>
      <c r="AD34" s="386"/>
      <c r="AE34" s="386"/>
      <c r="AF34" s="386"/>
      <c r="AG34" s="386"/>
      <c r="AH34" s="386"/>
      <c r="AI34" s="386"/>
    </row>
    <row r="35" spans="1:76" hidden="1">
      <c r="C35" s="457"/>
      <c r="D35" s="457"/>
      <c r="E35" s="457"/>
      <c r="F35" s="457"/>
      <c r="G35" s="457"/>
      <c r="H35" s="457"/>
      <c r="I35" s="457"/>
      <c r="J35" s="457"/>
      <c r="K35" s="457"/>
      <c r="L35" s="457"/>
      <c r="M35" s="507"/>
      <c r="N35" s="457"/>
      <c r="O35" s="457"/>
      <c r="P35" s="457"/>
      <c r="Q35" s="457"/>
      <c r="R35" s="405"/>
      <c r="S35" s="405"/>
      <c r="T35" s="404"/>
      <c r="W35" s="386"/>
      <c r="X35" s="386"/>
      <c r="Y35" s="386"/>
      <c r="Z35" s="386"/>
      <c r="AA35" s="386"/>
      <c r="AB35" s="386"/>
      <c r="AD35" s="386"/>
      <c r="AE35" s="386"/>
      <c r="AF35" s="386"/>
      <c r="AG35" s="386"/>
      <c r="AH35" s="386"/>
      <c r="AI35" s="386"/>
    </row>
    <row r="36" spans="1:76" s="379" customFormat="1" hidden="1">
      <c r="A36" s="134"/>
      <c r="B36" s="134"/>
      <c r="C36" s="379" t="s">
        <v>1368</v>
      </c>
      <c r="I36" s="383"/>
      <c r="J36" s="383"/>
      <c r="K36" s="383"/>
      <c r="L36" s="383"/>
      <c r="M36" s="383"/>
      <c r="N36" s="383"/>
      <c r="O36" s="383"/>
      <c r="R36" s="406"/>
      <c r="S36" s="406"/>
      <c r="T36" s="406"/>
      <c r="U36" s="406"/>
      <c r="V36" s="406"/>
      <c r="W36" s="378"/>
      <c r="X36" s="378"/>
      <c r="Y36" s="378"/>
      <c r="Z36" s="378"/>
      <c r="AA36" s="378"/>
      <c r="AB36" s="378"/>
      <c r="AC36" s="378"/>
      <c r="AD36" s="378"/>
      <c r="AE36" s="378"/>
      <c r="AF36" s="378"/>
      <c r="AG36" s="378"/>
      <c r="AH36" s="378"/>
      <c r="AI36" s="378"/>
      <c r="AJ36" s="407"/>
      <c r="AK36" s="404"/>
      <c r="AL36" s="404"/>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7"/>
    </row>
    <row r="37" spans="1:76" hidden="1">
      <c r="C37" s="379" t="s">
        <v>1366</v>
      </c>
    </row>
    <row r="38" spans="1:76" hidden="1">
      <c r="C38" s="379" t="s">
        <v>1369</v>
      </c>
    </row>
    <row r="39" spans="1:76" hidden="1">
      <c r="C39" s="379" t="s">
        <v>1370</v>
      </c>
    </row>
    <row r="40" spans="1:76" hidden="1">
      <c r="C40" s="379" t="s">
        <v>430</v>
      </c>
    </row>
    <row r="41" spans="1:76" hidden="1">
      <c r="I41" s="384">
        <v>435980320000</v>
      </c>
      <c r="J41" s="384">
        <v>-717950000</v>
      </c>
      <c r="K41" s="384">
        <v>-12034773335</v>
      </c>
      <c r="L41" s="384">
        <v>8631318002</v>
      </c>
      <c r="M41" s="384">
        <v>9675236473</v>
      </c>
      <c r="O41" s="384">
        <v>441534151140</v>
      </c>
    </row>
    <row r="42" spans="1:76" hidden="1">
      <c r="I42" s="384">
        <v>0</v>
      </c>
      <c r="J42" s="384">
        <v>0</v>
      </c>
      <c r="K42" s="384">
        <v>0</v>
      </c>
      <c r="L42" s="384">
        <v>0</v>
      </c>
      <c r="M42" s="384">
        <v>0</v>
      </c>
      <c r="N42" s="384">
        <v>0</v>
      </c>
      <c r="O42" s="384">
        <v>0</v>
      </c>
    </row>
    <row r="43" spans="1:76" hidden="1">
      <c r="M43" s="383"/>
    </row>
    <row r="447" spans="3:49" ht="22.5" customHeight="1">
      <c r="C447" s="1685" t="s">
        <v>1948</v>
      </c>
      <c r="AE447" s="1644">
        <v>0</v>
      </c>
      <c r="AF447" s="1644"/>
      <c r="AG447" s="1644"/>
      <c r="AH447" s="1644"/>
      <c r="AI447" s="1644"/>
      <c r="AJ447" s="439"/>
      <c r="AK447" s="1543"/>
      <c r="AL447" s="1543"/>
      <c r="AM447" s="1654"/>
      <c r="AN447" s="1654"/>
      <c r="AO447" s="1654">
        <v>0</v>
      </c>
      <c r="AP447" s="1654"/>
      <c r="AQ447" s="1654"/>
      <c r="AR447" s="1654"/>
      <c r="AS447" s="1654"/>
      <c r="AT447" s="1654"/>
      <c r="AU447" s="1654"/>
      <c r="AV447" s="1654"/>
      <c r="AW447" s="1654"/>
    </row>
    <row r="448" spans="3:49">
      <c r="C448" s="379" t="s">
        <v>1949</v>
      </c>
    </row>
    <row r="459" spans="3:3">
      <c r="C459" s="379" t="s">
        <v>1950</v>
      </c>
    </row>
    <row r="466" spans="3:90">
      <c r="C466" s="379" t="s">
        <v>1364</v>
      </c>
    </row>
    <row r="475" spans="3:90">
      <c r="AE475" s="378">
        <v>0</v>
      </c>
      <c r="CI475" s="407">
        <v>433574829750</v>
      </c>
      <c r="CJ475" s="407">
        <v>391295946732</v>
      </c>
      <c r="CK475" s="1785">
        <v>-433574829750</v>
      </c>
      <c r="CL475" s="407">
        <v>-391295946732</v>
      </c>
    </row>
    <row r="484" spans="1:75" ht="16.5" customHeight="1">
      <c r="A484" s="1559"/>
      <c r="B484" s="1559"/>
      <c r="C484" s="2530" t="s">
        <v>1952</v>
      </c>
      <c r="D484" s="2530"/>
      <c r="E484" s="2530"/>
      <c r="F484" s="2530"/>
      <c r="G484" s="2530"/>
      <c r="H484" s="2530"/>
      <c r="I484" s="2530"/>
      <c r="J484" s="2530"/>
      <c r="K484" s="2530"/>
      <c r="L484" s="2530"/>
      <c r="M484" s="2530"/>
      <c r="N484" s="2530"/>
      <c r="O484" s="2530"/>
      <c r="P484" s="2530"/>
      <c r="Q484" s="2530"/>
      <c r="R484" s="2530"/>
      <c r="S484" s="2530"/>
      <c r="T484" s="2530"/>
      <c r="U484" s="2530"/>
      <c r="V484" s="2530"/>
      <c r="W484" s="2530"/>
      <c r="X484" s="2530"/>
      <c r="Y484" s="2530"/>
      <c r="Z484" s="2530"/>
      <c r="AA484" s="2530"/>
      <c r="AB484" s="2530"/>
      <c r="AC484" s="2530"/>
      <c r="AD484" s="2530"/>
      <c r="AE484" s="2530"/>
      <c r="AF484" s="2530"/>
      <c r="AG484" s="2530"/>
      <c r="AH484" s="2530"/>
      <c r="AI484" s="2530"/>
      <c r="AJ484" s="2530"/>
      <c r="AK484" s="2530"/>
      <c r="AL484" s="2530"/>
      <c r="AM484" s="2530"/>
      <c r="AN484" s="2530"/>
      <c r="AO484" s="2530"/>
      <c r="AP484" s="2530"/>
      <c r="AQ484" s="2530"/>
      <c r="AR484" s="2530"/>
      <c r="AS484" s="2530"/>
      <c r="AT484" s="2530"/>
      <c r="AU484" s="2530"/>
      <c r="AV484" s="2530"/>
      <c r="AW484" s="2530"/>
      <c r="AX484" s="1619"/>
      <c r="AY484" s="1619"/>
      <c r="AZ484" s="1619"/>
      <c r="BA484" s="1619"/>
      <c r="BB484" s="1619"/>
      <c r="BC484" s="1619"/>
      <c r="BD484" s="1619"/>
      <c r="BE484" s="1619"/>
      <c r="BF484" s="1619"/>
      <c r="BG484" s="1619"/>
      <c r="BH484" s="1619"/>
      <c r="BI484" s="1619"/>
      <c r="BJ484" s="1619"/>
      <c r="BK484" s="1619"/>
      <c r="BL484" s="1619"/>
      <c r="BM484" s="1619"/>
      <c r="BN484" s="1619"/>
      <c r="BO484" s="1619"/>
      <c r="BP484" s="1619"/>
      <c r="BQ484" s="1619"/>
      <c r="BR484" s="1619"/>
      <c r="BS484" s="1619"/>
      <c r="BT484" s="1619"/>
      <c r="BU484" s="1619"/>
      <c r="BV484" s="1619"/>
      <c r="BW484" s="1619"/>
    </row>
    <row r="492" spans="1:75" ht="15" customHeight="1">
      <c r="A492" s="1559"/>
      <c r="B492" s="1559"/>
      <c r="C492" s="2530" t="s">
        <v>1953</v>
      </c>
      <c r="D492" s="2530"/>
      <c r="E492" s="2530"/>
      <c r="F492" s="2530"/>
      <c r="G492" s="2530"/>
      <c r="H492" s="2530"/>
      <c r="I492" s="2530"/>
      <c r="J492" s="2530"/>
      <c r="K492" s="2530"/>
      <c r="L492" s="2530"/>
      <c r="M492" s="2530"/>
      <c r="N492" s="2530"/>
      <c r="O492" s="2530"/>
      <c r="P492" s="2530"/>
      <c r="Q492" s="2530"/>
      <c r="R492" s="2530"/>
      <c r="S492" s="2530"/>
      <c r="T492" s="2530"/>
      <c r="U492" s="2530"/>
      <c r="V492" s="2530"/>
      <c r="W492" s="2530"/>
      <c r="X492" s="2530"/>
      <c r="Y492" s="2530"/>
      <c r="Z492" s="2530"/>
      <c r="AA492" s="2530"/>
      <c r="AB492" s="2530"/>
      <c r="AC492" s="2530"/>
      <c r="AD492" s="2530"/>
      <c r="AE492" s="2530"/>
      <c r="AF492" s="2530"/>
      <c r="AG492" s="2530"/>
      <c r="AH492" s="2530"/>
      <c r="AI492" s="2530"/>
      <c r="AJ492" s="2530"/>
      <c r="AK492" s="2530"/>
      <c r="AL492" s="2530"/>
      <c r="AM492" s="2530"/>
      <c r="AN492" s="2530"/>
      <c r="AO492" s="2530"/>
      <c r="AP492" s="2530"/>
      <c r="AQ492" s="2530"/>
      <c r="AR492" s="2530"/>
      <c r="AS492" s="2530"/>
      <c r="AT492" s="2530"/>
      <c r="AU492" s="2530"/>
      <c r="AV492" s="2530"/>
      <c r="AW492" s="2530"/>
      <c r="AX492" s="1619"/>
      <c r="AY492" s="1619"/>
      <c r="AZ492" s="1619"/>
      <c r="BA492" s="1619"/>
      <c r="BB492" s="1619"/>
      <c r="BC492" s="1619"/>
      <c r="BD492" s="1619"/>
      <c r="BE492" s="1619"/>
      <c r="BF492" s="1619"/>
      <c r="BG492" s="1619"/>
      <c r="BH492" s="1619"/>
      <c r="BI492" s="1619"/>
      <c r="BJ492" s="1619"/>
      <c r="BK492" s="1619"/>
      <c r="BL492" s="1619"/>
      <c r="BM492" s="1619"/>
      <c r="BN492" s="1619"/>
      <c r="BO492" s="1619"/>
      <c r="BP492" s="1619"/>
      <c r="BQ492" s="1619"/>
      <c r="BR492" s="1619"/>
      <c r="BS492" s="1619"/>
      <c r="BT492" s="1619"/>
      <c r="BU492" s="1619"/>
      <c r="BV492" s="1619"/>
      <c r="BW492" s="1619"/>
    </row>
    <row r="499" spans="1:75" ht="51" customHeight="1"/>
    <row r="500" spans="1:75" ht="18" customHeight="1">
      <c r="A500" s="1559"/>
      <c r="B500" s="1559"/>
      <c r="C500" s="2530" t="s">
        <v>1954</v>
      </c>
      <c r="D500" s="2530"/>
      <c r="E500" s="2530"/>
      <c r="F500" s="2530"/>
      <c r="G500" s="2530"/>
      <c r="H500" s="2530"/>
      <c r="I500" s="2530"/>
      <c r="J500" s="2530"/>
      <c r="K500" s="2530"/>
      <c r="L500" s="2530"/>
      <c r="M500" s="2530"/>
      <c r="N500" s="2530"/>
      <c r="O500" s="2530"/>
      <c r="P500" s="2530"/>
      <c r="Q500" s="2530"/>
      <c r="R500" s="2530"/>
      <c r="S500" s="2530"/>
      <c r="T500" s="2530"/>
      <c r="U500" s="2530"/>
      <c r="V500" s="2530"/>
      <c r="W500" s="2530"/>
      <c r="X500" s="2530"/>
      <c r="Y500" s="2530"/>
      <c r="Z500" s="2530"/>
      <c r="AA500" s="2530"/>
      <c r="AB500" s="2530"/>
      <c r="AC500" s="2530"/>
      <c r="AD500" s="2530"/>
      <c r="AE500" s="2530"/>
      <c r="AF500" s="2530"/>
      <c r="AG500" s="2530"/>
      <c r="AH500" s="2530"/>
      <c r="AI500" s="2530"/>
      <c r="AJ500" s="2530"/>
      <c r="AK500" s="2530"/>
      <c r="AL500" s="2530"/>
      <c r="AM500" s="2530"/>
      <c r="AN500" s="2530"/>
      <c r="AO500" s="2530"/>
      <c r="AP500" s="2530"/>
      <c r="AQ500" s="2530"/>
      <c r="AR500" s="2530"/>
      <c r="AS500" s="2530"/>
      <c r="AT500" s="2530"/>
      <c r="AU500" s="2530"/>
      <c r="AV500" s="2530"/>
      <c r="AW500" s="2530"/>
      <c r="AX500" s="1619"/>
      <c r="AY500" s="1619"/>
      <c r="AZ500" s="1619"/>
      <c r="BA500" s="1619"/>
      <c r="BB500" s="1619"/>
      <c r="BC500" s="1619"/>
      <c r="BD500" s="1619"/>
      <c r="BE500" s="1619"/>
      <c r="BF500" s="1619"/>
      <c r="BG500" s="1619"/>
      <c r="BH500" s="1619"/>
      <c r="BI500" s="1619"/>
      <c r="BJ500" s="1619"/>
      <c r="BK500" s="1619"/>
      <c r="BL500" s="1619"/>
      <c r="BM500" s="1619"/>
      <c r="BN500" s="1619"/>
      <c r="BO500" s="1619"/>
      <c r="BP500" s="1619"/>
      <c r="BQ500" s="1619"/>
      <c r="BR500" s="1619"/>
      <c r="BS500" s="1619"/>
      <c r="BT500" s="1619"/>
      <c r="BU500" s="1619"/>
      <c r="BV500" s="1619"/>
      <c r="BW500" s="1619"/>
    </row>
    <row r="509" spans="1:75">
      <c r="A509" s="1559"/>
      <c r="B509" s="1559"/>
      <c r="C509" s="1544" t="s">
        <v>1955</v>
      </c>
      <c r="D509" s="1620"/>
      <c r="E509" s="1620"/>
      <c r="F509" s="1620"/>
      <c r="G509" s="1620"/>
      <c r="H509" s="1620"/>
      <c r="I509" s="1620"/>
      <c r="J509" s="1620"/>
      <c r="K509" s="1620"/>
      <c r="L509" s="1620"/>
      <c r="M509" s="1620"/>
      <c r="N509" s="1620"/>
      <c r="O509" s="1620"/>
      <c r="P509" s="1620"/>
      <c r="Q509" s="1620"/>
      <c r="R509" s="1619"/>
      <c r="S509" s="1619"/>
      <c r="T509" s="1619"/>
      <c r="U509" s="1619"/>
      <c r="V509" s="1619"/>
      <c r="W509" s="1504"/>
      <c r="X509" s="1504"/>
      <c r="Y509" s="1504"/>
      <c r="Z509" s="1504"/>
      <c r="AA509" s="1504"/>
      <c r="AB509" s="1504"/>
      <c r="AC509" s="1504"/>
      <c r="AD509" s="1504"/>
      <c r="AE509" s="1504"/>
      <c r="AF509" s="1504"/>
      <c r="AG509" s="1504"/>
      <c r="AH509" s="1504"/>
      <c r="AI509" s="1504"/>
      <c r="AK509" s="1543"/>
      <c r="AL509" s="1543"/>
      <c r="AM509" s="1619"/>
      <c r="AN509" s="1619"/>
      <c r="AO509" s="1619"/>
      <c r="AP509" s="1619"/>
      <c r="AQ509" s="1619"/>
      <c r="AR509" s="1619"/>
      <c r="AS509" s="1619"/>
      <c r="AT509" s="1619"/>
      <c r="AU509" s="1619"/>
      <c r="AV509" s="1619"/>
      <c r="AW509" s="1619"/>
      <c r="AX509" s="1619"/>
      <c r="AY509" s="1619"/>
      <c r="AZ509" s="1619"/>
      <c r="BA509" s="1619"/>
      <c r="BB509" s="1619"/>
      <c r="BC509" s="1619"/>
      <c r="BD509" s="1619"/>
      <c r="BE509" s="1619"/>
      <c r="BF509" s="1619"/>
      <c r="BG509" s="1619"/>
      <c r="BH509" s="1619"/>
      <c r="BI509" s="1619"/>
      <c r="BJ509" s="1619"/>
      <c r="BK509" s="1619"/>
      <c r="BL509" s="1619"/>
      <c r="BM509" s="1619"/>
      <c r="BN509" s="1619"/>
      <c r="BO509" s="1619"/>
      <c r="BP509" s="1619"/>
      <c r="BQ509" s="1619"/>
      <c r="BR509" s="1619"/>
      <c r="BS509" s="1619"/>
      <c r="BT509" s="1619"/>
      <c r="BU509" s="1619"/>
      <c r="BV509" s="1619"/>
      <c r="BW509" s="1619"/>
    </row>
    <row r="510" spans="1:75">
      <c r="C510" s="379" t="s">
        <v>1490</v>
      </c>
    </row>
    <row r="517" spans="1:75">
      <c r="A517" s="1559"/>
      <c r="B517" s="1559"/>
      <c r="C517" s="1544" t="s">
        <v>1956</v>
      </c>
      <c r="D517" s="1620"/>
      <c r="E517" s="1620"/>
      <c r="F517" s="1620"/>
      <c r="G517" s="1620"/>
      <c r="H517" s="1620"/>
      <c r="I517" s="1620"/>
      <c r="J517" s="1620"/>
      <c r="K517" s="1620"/>
      <c r="L517" s="1620"/>
      <c r="M517" s="1620"/>
      <c r="N517" s="1620"/>
      <c r="O517" s="1620"/>
      <c r="P517" s="1620"/>
      <c r="Q517" s="1620"/>
      <c r="R517" s="1619"/>
      <c r="S517" s="1619"/>
      <c r="T517" s="1619"/>
      <c r="U517" s="1619"/>
      <c r="V517" s="1619"/>
      <c r="W517" s="1504"/>
      <c r="X517" s="1504"/>
      <c r="Y517" s="1504"/>
      <c r="Z517" s="1504"/>
      <c r="AA517" s="1504"/>
      <c r="AB517" s="1504"/>
      <c r="AC517" s="1504"/>
      <c r="AD517" s="1504"/>
      <c r="AE517" s="1504"/>
      <c r="AF517" s="1504"/>
      <c r="AG517" s="1504"/>
      <c r="AH517" s="1504"/>
      <c r="AI517" s="1504"/>
      <c r="AK517" s="1543"/>
      <c r="AL517" s="1543"/>
      <c r="AM517" s="1619"/>
      <c r="AN517" s="1619"/>
      <c r="AO517" s="1619"/>
      <c r="AP517" s="1619"/>
      <c r="AQ517" s="1619"/>
      <c r="AR517" s="1619"/>
      <c r="AS517" s="1619"/>
      <c r="AT517" s="1619"/>
      <c r="AU517" s="1619"/>
      <c r="AV517" s="1619"/>
      <c r="AW517" s="1619"/>
      <c r="AX517" s="1619"/>
      <c r="AY517" s="1619"/>
      <c r="AZ517" s="1619"/>
      <c r="BA517" s="1619"/>
      <c r="BB517" s="1619"/>
      <c r="BC517" s="1619"/>
      <c r="BD517" s="1619"/>
      <c r="BE517" s="1619"/>
      <c r="BF517" s="1619"/>
      <c r="BG517" s="1619"/>
      <c r="BH517" s="1619"/>
      <c r="BI517" s="1619"/>
      <c r="BJ517" s="1619"/>
      <c r="BK517" s="1619"/>
      <c r="BL517" s="1619"/>
      <c r="BM517" s="1619"/>
      <c r="BN517" s="1619"/>
      <c r="BO517" s="1619"/>
      <c r="BP517" s="1619"/>
      <c r="BQ517" s="1619"/>
      <c r="BR517" s="1619"/>
      <c r="BS517" s="1619"/>
      <c r="BT517" s="1619"/>
      <c r="BU517" s="1619"/>
      <c r="BV517" s="1619"/>
      <c r="BW517" s="1619"/>
    </row>
    <row r="527" spans="1:75">
      <c r="C527" s="1544" t="s">
        <v>1957</v>
      </c>
      <c r="D527" s="1620"/>
      <c r="E527" s="1620"/>
      <c r="F527" s="1620"/>
      <c r="G527" s="1620"/>
      <c r="H527" s="1620"/>
      <c r="I527" s="1620"/>
      <c r="J527" s="1620"/>
      <c r="K527" s="1620"/>
      <c r="L527" s="1620"/>
      <c r="M527" s="1620"/>
      <c r="N527" s="1620"/>
      <c r="O527" s="1620"/>
      <c r="P527" s="1620"/>
      <c r="Q527" s="1620"/>
      <c r="R527" s="1619"/>
      <c r="S527" s="1619"/>
      <c r="T527" s="1619"/>
      <c r="U527" s="1619"/>
      <c r="V527" s="1619"/>
      <c r="W527" s="1504"/>
      <c r="X527" s="1504"/>
      <c r="Y527" s="1504"/>
      <c r="Z527" s="1504"/>
      <c r="AA527" s="1504"/>
      <c r="AB527" s="1504"/>
      <c r="AC527" s="1504"/>
      <c r="AD527" s="1504"/>
      <c r="AE527" s="1504"/>
      <c r="AF527" s="1504"/>
      <c r="AG527" s="1504"/>
      <c r="AH527" s="1504"/>
      <c r="AI527" s="1504"/>
      <c r="AK527" s="1543"/>
      <c r="AL527" s="1543"/>
      <c r="AM527" s="1619"/>
      <c r="AN527" s="1619"/>
      <c r="AO527" s="1619"/>
      <c r="AP527" s="1619"/>
      <c r="AQ527" s="1619"/>
      <c r="AR527" s="1619"/>
      <c r="AS527" s="1619"/>
      <c r="AT527" s="1619"/>
      <c r="AU527" s="1619"/>
      <c r="AV527" s="1619"/>
      <c r="AW527" s="1619"/>
    </row>
    <row r="561" spans="1:75">
      <c r="A561" s="1559"/>
      <c r="B561" s="1559"/>
      <c r="C561" s="1620"/>
      <c r="D561" s="1620"/>
      <c r="E561" s="1620"/>
      <c r="F561" s="1620"/>
      <c r="G561" s="1620"/>
      <c r="H561" s="1620"/>
      <c r="I561" s="1620"/>
      <c r="J561" s="1620"/>
      <c r="K561" s="1620"/>
      <c r="L561" s="1620"/>
      <c r="M561" s="1620"/>
      <c r="N561" s="1620"/>
      <c r="O561" s="1620"/>
      <c r="P561" s="1620"/>
      <c r="Q561" s="1620"/>
      <c r="R561" s="1619"/>
      <c r="S561" s="1619"/>
      <c r="T561" s="1619"/>
      <c r="U561" s="1619"/>
      <c r="V561" s="1619"/>
      <c r="W561" s="1504"/>
      <c r="X561" s="1504"/>
      <c r="Y561" s="1504"/>
      <c r="Z561" s="1504"/>
      <c r="AA561" s="1504"/>
      <c r="AB561" s="1504"/>
      <c r="AC561" s="1504"/>
      <c r="AD561" s="1504"/>
      <c r="AE561" s="1504"/>
      <c r="AF561" s="1504"/>
      <c r="AG561" s="1504"/>
      <c r="AH561" s="1504"/>
      <c r="AI561" s="1504"/>
      <c r="AK561" s="1543"/>
      <c r="AL561" s="1543"/>
      <c r="AM561" s="1619"/>
      <c r="AN561" s="1619"/>
      <c r="AO561" s="1619"/>
      <c r="AP561" s="1619"/>
      <c r="AQ561" s="1619"/>
      <c r="AR561" s="1619"/>
      <c r="AS561" s="1619"/>
      <c r="AT561" s="1619"/>
      <c r="AU561" s="1619"/>
      <c r="AV561" s="1619"/>
      <c r="AW561" s="1619"/>
      <c r="AX561" s="1619"/>
      <c r="AY561" s="1619"/>
      <c r="AZ561" s="1619"/>
      <c r="BA561" s="1619"/>
      <c r="BB561" s="1619"/>
      <c r="BC561" s="1619"/>
      <c r="BD561" s="1619"/>
      <c r="BE561" s="1619"/>
      <c r="BF561" s="1619"/>
      <c r="BG561" s="1619"/>
      <c r="BH561" s="1619"/>
      <c r="BI561" s="1619"/>
      <c r="BJ561" s="1619"/>
      <c r="BK561" s="1619"/>
      <c r="BL561" s="1619"/>
      <c r="BM561" s="1619"/>
      <c r="BN561" s="1619"/>
      <c r="BO561" s="1619"/>
      <c r="BP561" s="1619"/>
      <c r="BQ561" s="1619"/>
      <c r="BR561" s="1619"/>
      <c r="BS561" s="1619"/>
      <c r="BT561" s="1619"/>
      <c r="BU561" s="1619"/>
      <c r="BV561" s="1619"/>
      <c r="BW561" s="1619"/>
    </row>
    <row r="587" spans="3:49" ht="15.75" thickBot="1">
      <c r="C587" s="3581"/>
      <c r="D587" s="3581"/>
      <c r="E587" s="3581"/>
      <c r="F587" s="3581"/>
      <c r="G587" s="3581"/>
      <c r="H587" s="3581"/>
      <c r="I587" s="3581"/>
      <c r="J587" s="3581"/>
      <c r="K587" s="3581"/>
      <c r="L587" s="3581"/>
      <c r="M587" s="1620"/>
      <c r="N587" s="3584">
        <v>0</v>
      </c>
      <c r="O587" s="3584"/>
      <c r="P587" s="3584"/>
      <c r="Q587" s="3584"/>
      <c r="R587" s="3584"/>
      <c r="S587" s="3584"/>
      <c r="T587" s="3584"/>
      <c r="U587" s="3584"/>
      <c r="V587" s="3584"/>
      <c r="W587" s="3584">
        <v>0</v>
      </c>
      <c r="X587" s="3584"/>
      <c r="Y587" s="3584"/>
      <c r="Z587" s="3584"/>
      <c r="AA587" s="3584"/>
      <c r="AB587" s="3584"/>
      <c r="AC587" s="3584"/>
      <c r="AD587" s="3584"/>
      <c r="AE587" s="1504"/>
      <c r="AF587" s="3583">
        <v>0</v>
      </c>
      <c r="AG587" s="3583"/>
      <c r="AH587" s="3583"/>
      <c r="AI587" s="3583"/>
      <c r="AJ587" s="3583"/>
      <c r="AK587" s="3583"/>
      <c r="AL587" s="3583"/>
      <c r="AM587" s="3583"/>
      <c r="AN587" s="3583"/>
      <c r="AO587" s="3582">
        <v>0</v>
      </c>
      <c r="AP587" s="3582"/>
      <c r="AQ587" s="3582"/>
      <c r="AR587" s="3582"/>
      <c r="AS587" s="3582"/>
      <c r="AT587" s="3582"/>
      <c r="AU587" s="3582"/>
      <c r="AV587" s="3582"/>
      <c r="AW587" s="3582"/>
    </row>
    <row r="588" spans="3:49" ht="15.75" thickTop="1"/>
  </sheetData>
  <mergeCells count="86">
    <mergeCell ref="C8:H8"/>
    <mergeCell ref="AU8:AY8"/>
    <mergeCell ref="AZ8:BD8"/>
    <mergeCell ref="C10:H10"/>
    <mergeCell ref="AU10:AY10"/>
    <mergeCell ref="AZ10:BD10"/>
    <mergeCell ref="C9:H9"/>
    <mergeCell ref="AU9:AY9"/>
    <mergeCell ref="AZ9:BD9"/>
    <mergeCell ref="AC5:AI5"/>
    <mergeCell ref="N6:O6"/>
    <mergeCell ref="C7:H7"/>
    <mergeCell ref="AU7:AY7"/>
    <mergeCell ref="AZ7:BD7"/>
    <mergeCell ref="I7:O7"/>
    <mergeCell ref="BO7:BS7"/>
    <mergeCell ref="BE7:BI7"/>
    <mergeCell ref="BE8:BI8"/>
    <mergeCell ref="BE14:BI14"/>
    <mergeCell ref="BJ14:BN14"/>
    <mergeCell ref="BO14:BS14"/>
    <mergeCell ref="BO9:BS9"/>
    <mergeCell ref="BJ8:BN8"/>
    <mergeCell ref="BO8:BS8"/>
    <mergeCell ref="BE10:BI10"/>
    <mergeCell ref="BJ10:BN10"/>
    <mergeCell ref="BO10:BS10"/>
    <mergeCell ref="BE9:BI9"/>
    <mergeCell ref="BJ9:BN9"/>
    <mergeCell ref="BJ7:BN7"/>
    <mergeCell ref="BJ17:BN17"/>
    <mergeCell ref="BO17:BS17"/>
    <mergeCell ref="C14:H14"/>
    <mergeCell ref="AU14:AY14"/>
    <mergeCell ref="AZ14:BD14"/>
    <mergeCell ref="C15:H15"/>
    <mergeCell ref="AU15:AY15"/>
    <mergeCell ref="AZ15:BD15"/>
    <mergeCell ref="BO15:BS15"/>
    <mergeCell ref="BE15:BI15"/>
    <mergeCell ref="C16:H16"/>
    <mergeCell ref="C17:H17"/>
    <mergeCell ref="AU17:AY17"/>
    <mergeCell ref="AZ17:BD17"/>
    <mergeCell ref="BE17:BI17"/>
    <mergeCell ref="BJ15:BN15"/>
    <mergeCell ref="C23:H23"/>
    <mergeCell ref="C24:H24"/>
    <mergeCell ref="AU24:AY24"/>
    <mergeCell ref="AZ24:BD24"/>
    <mergeCell ref="BE24:BI24"/>
    <mergeCell ref="C20:H20"/>
    <mergeCell ref="C21:H21"/>
    <mergeCell ref="C22:H22"/>
    <mergeCell ref="AU22:AY22"/>
    <mergeCell ref="AZ22:BD22"/>
    <mergeCell ref="C19:H19"/>
    <mergeCell ref="AU19:AY19"/>
    <mergeCell ref="AZ19:BD19"/>
    <mergeCell ref="C11:H11"/>
    <mergeCell ref="C12:H12"/>
    <mergeCell ref="C13:H13"/>
    <mergeCell ref="C18:H18"/>
    <mergeCell ref="AU18:AY18"/>
    <mergeCell ref="AE29:AI29"/>
    <mergeCell ref="S30:T30"/>
    <mergeCell ref="BJ22:BN22"/>
    <mergeCell ref="BO22:BS22"/>
    <mergeCell ref="BJ24:BN24"/>
    <mergeCell ref="BO24:BS24"/>
    <mergeCell ref="BE22:BI22"/>
    <mergeCell ref="BE19:BI19"/>
    <mergeCell ref="BJ19:BN19"/>
    <mergeCell ref="BO19:BS19"/>
    <mergeCell ref="AZ18:BD18"/>
    <mergeCell ref="BE18:BI18"/>
    <mergeCell ref="BJ18:BN18"/>
    <mergeCell ref="BO18:BS18"/>
    <mergeCell ref="C484:AW484"/>
    <mergeCell ref="C492:AW492"/>
    <mergeCell ref="C500:AW500"/>
    <mergeCell ref="C587:L587"/>
    <mergeCell ref="AO587:AW587"/>
    <mergeCell ref="AF587:AN587"/>
    <mergeCell ref="N587:V587"/>
    <mergeCell ref="W587:AD587"/>
  </mergeCells>
  <pageMargins left="0.47244094488188981" right="0" top="0.74803149606299213" bottom="0.74803149606299213" header="0.31496062992125984" footer="0.31496062992125984"/>
  <pageSetup paperSize="9" scale="95" firstPageNumber="41"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CD31"/>
  <sheetViews>
    <sheetView topLeftCell="A18" workbookViewId="0">
      <selection activeCell="AF32" sqref="AF32"/>
    </sheetView>
  </sheetViews>
  <sheetFormatPr defaultRowHeight="15"/>
  <cols>
    <col min="1" max="1" width="2.140625" customWidth="1"/>
    <col min="2" max="2" width="1.42578125" customWidth="1"/>
    <col min="3" max="79" width="1.7109375" customWidth="1"/>
    <col min="81" max="81" width="15.42578125" customWidth="1"/>
    <col min="82" max="82" width="14.28515625" bestFit="1" customWidth="1"/>
  </cols>
  <sheetData>
    <row r="1" spans="1:79" ht="15" customHeight="1">
      <c r="A1" s="1005" t="e">
        <f>#REF!</f>
        <v>#REF!</v>
      </c>
      <c r="B1" s="996"/>
      <c r="C1" s="996"/>
      <c r="D1" s="996"/>
      <c r="E1" s="996"/>
      <c r="F1" s="996"/>
      <c r="G1" s="996"/>
      <c r="H1" s="996"/>
      <c r="I1" s="996"/>
      <c r="J1" s="490"/>
      <c r="K1" s="490"/>
      <c r="L1" s="490"/>
      <c r="M1" s="490"/>
      <c r="N1" s="490"/>
      <c r="O1" s="490"/>
      <c r="P1" s="490"/>
      <c r="Q1" s="490"/>
      <c r="R1" s="490"/>
      <c r="S1" s="490"/>
      <c r="T1" s="490"/>
      <c r="U1" s="490"/>
      <c r="V1" s="490"/>
      <c r="W1" s="490"/>
      <c r="X1" s="490"/>
      <c r="Y1" s="490"/>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CA1" s="988" t="str">
        <f>'Bao cao'!Z1</f>
        <v>Báo cáo tài chính riêng giữa niên độ</v>
      </c>
    </row>
    <row r="2" spans="1:79">
      <c r="A2" s="37" t="e">
        <f>#REF!</f>
        <v>#REF!</v>
      </c>
      <c r="B2" s="479"/>
      <c r="C2" s="37"/>
      <c r="D2" s="37"/>
      <c r="E2" s="37"/>
      <c r="F2" s="37"/>
      <c r="G2" s="37"/>
      <c r="H2" s="37"/>
      <c r="I2" s="37"/>
      <c r="J2" s="37"/>
      <c r="K2" s="37"/>
      <c r="L2" s="37"/>
      <c r="M2" s="37"/>
      <c r="N2" s="37"/>
      <c r="O2" s="37"/>
      <c r="P2" s="37"/>
      <c r="Q2" s="37"/>
      <c r="R2" s="37"/>
      <c r="S2" s="37"/>
      <c r="T2" s="37"/>
      <c r="U2" s="37"/>
      <c r="W2" s="986"/>
      <c r="X2" s="986"/>
      <c r="Y2" s="986"/>
      <c r="Z2" s="986"/>
      <c r="AA2" s="986"/>
      <c r="AB2" s="986"/>
      <c r="AC2" s="986"/>
      <c r="AD2" s="986"/>
      <c r="AE2" s="986"/>
      <c r="AF2" s="986"/>
      <c r="AG2" s="986"/>
      <c r="AH2" s="986"/>
      <c r="AI2" s="986"/>
      <c r="AJ2" s="986"/>
      <c r="AK2" s="986"/>
      <c r="AL2" s="986"/>
      <c r="AM2" s="986"/>
      <c r="AN2" s="986"/>
      <c r="AO2" s="986"/>
      <c r="AP2" s="986"/>
      <c r="AQ2" s="986"/>
      <c r="AR2" s="986"/>
      <c r="AS2" s="986"/>
      <c r="AT2" s="986"/>
      <c r="AU2" s="986"/>
      <c r="AV2" s="986"/>
      <c r="AW2" s="986"/>
      <c r="AX2" s="986"/>
      <c r="AY2" s="986"/>
      <c r="AZ2" s="986"/>
      <c r="BA2" s="986"/>
      <c r="BB2" s="986"/>
      <c r="BC2" s="986"/>
      <c r="CA2" s="987" t="e">
        <f>#REF!</f>
        <v>#REF!</v>
      </c>
    </row>
    <row r="3" spans="1:79" ht="3.75" customHeight="1">
      <c r="A3" s="40"/>
      <c r="B3" s="40"/>
      <c r="C3" s="39"/>
      <c r="D3" s="39"/>
      <c r="E3" s="39"/>
      <c r="F3" s="39"/>
      <c r="G3" s="39"/>
      <c r="H3" s="39"/>
      <c r="I3" s="39"/>
      <c r="J3" s="39"/>
      <c r="K3" s="39"/>
      <c r="L3" s="1000"/>
      <c r="M3" s="1000"/>
      <c r="N3" s="1000"/>
      <c r="O3" s="39"/>
      <c r="P3" s="39"/>
      <c r="Q3" s="39"/>
      <c r="R3" s="39"/>
      <c r="S3" s="39"/>
      <c r="T3" s="39"/>
      <c r="U3" s="39"/>
      <c r="V3" s="39"/>
      <c r="W3" s="39"/>
      <c r="X3" s="39"/>
      <c r="Y3" s="489"/>
      <c r="Z3" s="489"/>
      <c r="AA3" s="1001"/>
      <c r="AB3" s="39"/>
      <c r="AC3" s="39"/>
      <c r="AD3" s="39"/>
      <c r="AE3" s="39"/>
      <c r="AF3" s="39"/>
      <c r="AG3" s="1000"/>
      <c r="AH3" s="1000"/>
      <c r="AI3" s="1000"/>
      <c r="AJ3" s="1000"/>
      <c r="AK3" s="1000"/>
      <c r="AL3" s="1000"/>
      <c r="AM3" s="1000"/>
      <c r="AN3" s="1000"/>
      <c r="AO3" s="1000"/>
      <c r="AP3" s="1000"/>
      <c r="AQ3" s="1000"/>
      <c r="AR3" s="1000"/>
      <c r="AS3" s="1000"/>
      <c r="AT3" s="1000"/>
      <c r="AU3" s="1000"/>
      <c r="AV3" s="1000"/>
      <c r="AW3" s="1000"/>
      <c r="AX3" s="1000"/>
      <c r="AY3" s="1000"/>
      <c r="AZ3" s="1000"/>
      <c r="BA3" s="1000"/>
      <c r="BB3" s="1000"/>
      <c r="BC3" s="1000"/>
      <c r="BD3" s="1001"/>
      <c r="BE3" s="1001"/>
      <c r="BF3" s="1001"/>
      <c r="BG3" s="1001"/>
      <c r="BH3" s="1001"/>
      <c r="BI3" s="1001"/>
      <c r="BJ3" s="1001"/>
      <c r="BK3" s="1001"/>
      <c r="BL3" s="1001"/>
      <c r="BM3" s="1001"/>
      <c r="BN3" s="1001"/>
      <c r="BO3" s="1001"/>
      <c r="BP3" s="1001"/>
      <c r="BQ3" s="1001"/>
      <c r="BR3" s="1001"/>
      <c r="BS3" s="1001"/>
      <c r="BT3" s="1001"/>
      <c r="BU3" s="1001"/>
      <c r="BV3" s="1001"/>
      <c r="BW3" s="1001"/>
      <c r="BX3" s="1001"/>
      <c r="BY3" s="1001"/>
      <c r="BZ3" s="1001"/>
      <c r="CA3" s="1001"/>
    </row>
    <row r="5" spans="1:79" s="1140" customFormat="1" ht="20.25" customHeight="1">
      <c r="A5" s="958">
        <f>'Bao cao'!$W$77</f>
        <v>11</v>
      </c>
      <c r="B5" s="958" t="s">
        <v>537</v>
      </c>
      <c r="C5" s="477" t="s">
        <v>918</v>
      </c>
      <c r="D5" s="1138"/>
      <c r="E5" s="1138"/>
      <c r="F5" s="1138"/>
      <c r="G5" s="1138"/>
      <c r="H5" s="1138"/>
      <c r="I5" s="1138"/>
      <c r="J5" s="1138"/>
      <c r="K5" s="1138"/>
      <c r="L5" s="1138"/>
      <c r="M5" s="1138"/>
      <c r="N5" s="1138"/>
      <c r="O5" s="1138"/>
      <c r="P5" s="1138"/>
      <c r="Q5" s="1138"/>
      <c r="R5" s="1137"/>
      <c r="S5" s="1137"/>
      <c r="T5" s="1138"/>
      <c r="U5" s="1139"/>
      <c r="V5" s="1139"/>
      <c r="W5" s="1139"/>
      <c r="X5" s="1139"/>
      <c r="Y5" s="1139"/>
      <c r="Z5" s="1138"/>
      <c r="AA5" s="1138"/>
      <c r="AB5" s="1138"/>
      <c r="AC5" s="1139"/>
      <c r="AD5" s="1139"/>
      <c r="AE5" s="1139"/>
      <c r="AF5" s="1139"/>
      <c r="AG5" s="1139"/>
      <c r="AH5" s="1139"/>
      <c r="AI5" s="1139"/>
      <c r="AJ5" s="1139"/>
      <c r="AK5" s="1139"/>
      <c r="AL5" s="1139"/>
      <c r="AM5" s="1139"/>
      <c r="AN5" s="1139"/>
      <c r="AO5" s="1139"/>
      <c r="AP5" s="1139"/>
      <c r="AQ5" s="1139"/>
      <c r="AR5" s="1139"/>
      <c r="AS5" s="1139"/>
      <c r="AT5" s="1139"/>
      <c r="AU5" s="1139"/>
      <c r="AV5" s="1139"/>
      <c r="AW5" s="1139"/>
      <c r="AX5" s="1139"/>
      <c r="AY5" s="1139"/>
      <c r="AZ5" s="1139"/>
      <c r="BA5" s="1139"/>
      <c r="BB5" s="1139"/>
      <c r="BC5" s="1139"/>
    </row>
    <row r="6" spans="1:79" hidden="1">
      <c r="A6" s="50"/>
      <c r="B6" s="50"/>
      <c r="C6" s="481" t="s">
        <v>920</v>
      </c>
      <c r="D6" s="484"/>
      <c r="E6" s="484"/>
      <c r="F6" s="484"/>
      <c r="G6" s="3610" t="e">
        <f>#REF!</f>
        <v>#REF!</v>
      </c>
      <c r="H6" s="3610"/>
      <c r="I6" s="3610"/>
      <c r="J6" s="3610"/>
      <c r="K6" s="3610"/>
      <c r="L6" s="3403"/>
      <c r="M6" s="3403"/>
      <c r="N6" s="3403"/>
      <c r="O6" s="3610"/>
      <c r="P6" s="3610"/>
      <c r="Q6" s="3610"/>
      <c r="R6" s="3610"/>
      <c r="S6" s="3610"/>
      <c r="T6" s="3610"/>
      <c r="U6" s="482"/>
      <c r="V6" s="3611" t="e">
        <f>#REF!</f>
        <v>#REF!</v>
      </c>
      <c r="W6" s="3611"/>
      <c r="X6" s="3611"/>
      <c r="Y6" s="3611"/>
      <c r="Z6" s="3611"/>
      <c r="AA6" s="3612"/>
      <c r="AB6" s="3611"/>
      <c r="AC6" s="3611"/>
      <c r="AD6" s="3611"/>
      <c r="AE6" s="3611"/>
      <c r="AF6" s="3611"/>
      <c r="AG6" s="3612"/>
      <c r="AH6" s="3611"/>
      <c r="AI6" s="1002"/>
      <c r="AJ6" s="1002"/>
      <c r="AK6" s="1002"/>
      <c r="AL6" s="1002"/>
      <c r="AM6" s="1002"/>
      <c r="AN6" s="1002"/>
      <c r="AO6" s="1002"/>
      <c r="AP6" s="1002"/>
      <c r="AQ6" s="1002"/>
      <c r="AR6" s="1002"/>
      <c r="AS6" s="1002"/>
      <c r="AT6" s="1002"/>
      <c r="AU6" s="1002"/>
      <c r="AV6" s="1002"/>
      <c r="AW6" s="1002"/>
      <c r="AX6" s="1002"/>
      <c r="AY6" s="1002"/>
      <c r="AZ6" s="1002"/>
      <c r="BA6" s="1002"/>
      <c r="BB6" s="1002"/>
      <c r="BC6" s="1002"/>
    </row>
    <row r="7" spans="1:79" s="113" customFormat="1" ht="15" hidden="1" customHeight="1">
      <c r="A7" s="480"/>
      <c r="B7" s="480"/>
      <c r="C7" s="480"/>
      <c r="D7" s="480"/>
      <c r="E7" s="480"/>
      <c r="F7" s="480"/>
      <c r="G7" s="3617" t="s">
        <v>924</v>
      </c>
      <c r="H7" s="3617"/>
      <c r="I7" s="3617"/>
      <c r="J7" s="481"/>
      <c r="K7" s="3617" t="s">
        <v>925</v>
      </c>
      <c r="L7" s="3618"/>
      <c r="M7" s="3618"/>
      <c r="N7" s="3618"/>
      <c r="O7" s="3617"/>
      <c r="P7" s="3617"/>
      <c r="Q7" s="481"/>
      <c r="R7" s="3617" t="s">
        <v>926</v>
      </c>
      <c r="S7" s="3617"/>
      <c r="T7" s="3617"/>
      <c r="U7" s="487"/>
      <c r="V7" s="482" t="str">
        <f>G7</f>
        <v>Giá gốc</v>
      </c>
      <c r="W7" s="482"/>
      <c r="X7" s="482"/>
      <c r="Y7" s="482"/>
      <c r="Z7" s="481" t="str">
        <f>K7</f>
        <v>Giá trị hợp lý</v>
      </c>
      <c r="AA7" s="989"/>
      <c r="AB7" s="481"/>
      <c r="AC7" s="481"/>
      <c r="AD7" s="481"/>
      <c r="AE7" s="3626" t="str">
        <f>R7</f>
        <v>Dự phòng</v>
      </c>
      <c r="AF7" s="3626"/>
      <c r="AG7" s="3627"/>
      <c r="AH7" s="3626"/>
      <c r="AI7" s="995"/>
      <c r="AJ7" s="995"/>
      <c r="AK7" s="995"/>
      <c r="AL7" s="995"/>
      <c r="AM7" s="995"/>
      <c r="AN7" s="995"/>
      <c r="AO7" s="995"/>
      <c r="AP7" s="995"/>
      <c r="AQ7" s="995"/>
      <c r="AR7" s="995"/>
      <c r="AS7" s="995"/>
      <c r="AT7" s="995"/>
      <c r="AU7" s="995"/>
      <c r="AV7" s="995"/>
      <c r="AW7" s="995"/>
      <c r="AX7" s="995"/>
      <c r="AY7" s="995"/>
      <c r="AZ7" s="995"/>
      <c r="BA7" s="995"/>
      <c r="BB7" s="995"/>
      <c r="BC7" s="995"/>
    </row>
    <row r="8" spans="1:79" s="492" customFormat="1" hidden="1">
      <c r="A8" s="467"/>
      <c r="B8" s="467"/>
      <c r="C8" s="467"/>
      <c r="D8" s="467"/>
      <c r="E8" s="467"/>
      <c r="F8" s="467"/>
      <c r="G8" s="3619" t="s">
        <v>574</v>
      </c>
      <c r="H8" s="3619"/>
      <c r="I8" s="3619"/>
      <c r="J8" s="467"/>
      <c r="K8" s="3619" t="s">
        <v>574</v>
      </c>
      <c r="L8" s="3620"/>
      <c r="M8" s="3620"/>
      <c r="N8" s="3620"/>
      <c r="O8" s="3619"/>
      <c r="P8" s="3619"/>
      <c r="Q8" s="467"/>
      <c r="R8" s="3619" t="s">
        <v>574</v>
      </c>
      <c r="S8" s="3619"/>
      <c r="T8" s="3619"/>
      <c r="U8" s="491"/>
      <c r="V8" s="3622" t="str">
        <f>G8</f>
        <v>VND</v>
      </c>
      <c r="W8" s="3622"/>
      <c r="X8" s="3622"/>
      <c r="Y8" s="491"/>
      <c r="Z8" s="3619" t="str">
        <f>K8</f>
        <v>VND</v>
      </c>
      <c r="AA8" s="3620"/>
      <c r="AB8" s="3619"/>
      <c r="AC8" s="3619"/>
      <c r="AD8" s="467"/>
      <c r="AE8" s="3622" t="str">
        <f>R8</f>
        <v>VND</v>
      </c>
      <c r="AF8" s="3622"/>
      <c r="AG8" s="3623"/>
      <c r="AH8" s="3622"/>
      <c r="AI8" s="1003"/>
      <c r="AJ8" s="1003"/>
      <c r="AK8" s="1003"/>
      <c r="AL8" s="1003"/>
      <c r="AM8" s="1003"/>
      <c r="AN8" s="1003"/>
      <c r="AO8" s="1003"/>
      <c r="AP8" s="1003"/>
      <c r="AQ8" s="1003"/>
      <c r="AR8" s="1003"/>
      <c r="AS8" s="1003"/>
      <c r="AT8" s="1003"/>
      <c r="AU8" s="1003"/>
      <c r="AV8" s="1003"/>
      <c r="AW8" s="1003"/>
      <c r="AX8" s="1003"/>
      <c r="AY8" s="1003"/>
      <c r="AZ8" s="1003"/>
      <c r="BA8" s="1003"/>
      <c r="BB8" s="1003"/>
      <c r="BC8" s="1003"/>
    </row>
    <row r="9" spans="1:79" hidden="1">
      <c r="A9" s="50"/>
      <c r="B9" s="50"/>
      <c r="C9" s="475" t="s">
        <v>923</v>
      </c>
      <c r="D9" s="484"/>
      <c r="E9" s="484"/>
      <c r="F9" s="484"/>
      <c r="G9" s="3621"/>
      <c r="H9" s="3621"/>
      <c r="I9" s="3621"/>
      <c r="J9" s="484"/>
      <c r="K9" s="3621"/>
      <c r="L9" s="3621"/>
      <c r="M9" s="3621"/>
      <c r="N9" s="3621"/>
      <c r="O9" s="3621"/>
      <c r="P9" s="3621"/>
      <c r="Q9" s="484"/>
      <c r="R9" s="3621"/>
      <c r="S9" s="3621"/>
      <c r="T9" s="3621"/>
      <c r="U9" s="483"/>
      <c r="V9" s="3625"/>
      <c r="W9" s="3625"/>
      <c r="X9" s="3625"/>
      <c r="Y9" s="483"/>
      <c r="Z9" s="3621"/>
      <c r="AA9" s="3621"/>
      <c r="AB9" s="3621"/>
      <c r="AC9" s="3621"/>
      <c r="AD9" s="484"/>
      <c r="AE9" s="3621"/>
      <c r="AF9" s="3621"/>
      <c r="AG9" s="3621"/>
      <c r="AH9" s="3621"/>
      <c r="AI9" s="992"/>
      <c r="AJ9" s="992"/>
      <c r="AK9" s="992"/>
      <c r="AL9" s="992"/>
      <c r="AM9" s="992"/>
      <c r="AN9" s="992"/>
      <c r="AO9" s="992"/>
      <c r="AP9" s="992"/>
      <c r="AQ9" s="992"/>
      <c r="AR9" s="992"/>
      <c r="AS9" s="992"/>
      <c r="AT9" s="992"/>
      <c r="AU9" s="992"/>
      <c r="AV9" s="992"/>
      <c r="AW9" s="992"/>
      <c r="AX9" s="992"/>
      <c r="AY9" s="992"/>
      <c r="AZ9" s="992"/>
      <c r="BA9" s="992"/>
      <c r="BB9" s="992"/>
      <c r="BC9" s="992"/>
    </row>
    <row r="10" spans="1:79" hidden="1">
      <c r="A10" s="50"/>
      <c r="B10" s="50"/>
      <c r="C10" s="475" t="s">
        <v>921</v>
      </c>
      <c r="D10" s="484"/>
      <c r="E10" s="484"/>
      <c r="F10" s="484"/>
      <c r="G10" s="3621"/>
      <c r="H10" s="3621"/>
      <c r="I10" s="3621"/>
      <c r="J10" s="484"/>
      <c r="K10" s="3621"/>
      <c r="L10" s="3621"/>
      <c r="M10" s="3621"/>
      <c r="N10" s="3621"/>
      <c r="O10" s="3621"/>
      <c r="P10" s="3621"/>
      <c r="Q10" s="484"/>
      <c r="R10" s="3621"/>
      <c r="S10" s="3621"/>
      <c r="T10" s="3621"/>
      <c r="U10" s="483"/>
      <c r="V10" s="3625"/>
      <c r="W10" s="3625"/>
      <c r="X10" s="3625"/>
      <c r="Y10" s="483"/>
      <c r="Z10" s="3621"/>
      <c r="AA10" s="3621"/>
      <c r="AB10" s="3621"/>
      <c r="AC10" s="3621"/>
      <c r="AD10" s="484"/>
      <c r="AE10" s="3621"/>
      <c r="AF10" s="3621"/>
      <c r="AG10" s="3621"/>
      <c r="AH10" s="3621"/>
      <c r="AI10" s="992"/>
      <c r="AJ10" s="992"/>
      <c r="AK10" s="992"/>
      <c r="AL10" s="992"/>
      <c r="AM10" s="992"/>
      <c r="AN10" s="992"/>
      <c r="AO10" s="992"/>
      <c r="AP10" s="992"/>
      <c r="AQ10" s="992"/>
      <c r="AR10" s="992"/>
      <c r="AS10" s="992"/>
      <c r="AT10" s="992"/>
      <c r="AU10" s="992"/>
      <c r="AV10" s="992"/>
      <c r="AW10" s="992"/>
      <c r="AX10" s="992"/>
      <c r="AY10" s="992"/>
      <c r="AZ10" s="992"/>
      <c r="BA10" s="992"/>
      <c r="BB10" s="992"/>
      <c r="BC10" s="992"/>
    </row>
    <row r="11" spans="1:79" ht="15" hidden="1" customHeight="1">
      <c r="A11" s="50"/>
      <c r="B11" s="50"/>
      <c r="C11" s="3616" t="s">
        <v>922</v>
      </c>
      <c r="D11" s="3616"/>
      <c r="E11" s="3616"/>
      <c r="F11" s="3616"/>
      <c r="G11" s="3613"/>
      <c r="H11" s="3613"/>
      <c r="I11" s="3613"/>
      <c r="J11" s="484"/>
      <c r="K11" s="3613"/>
      <c r="L11" s="3628"/>
      <c r="M11" s="3628"/>
      <c r="N11" s="3628"/>
      <c r="O11" s="3613"/>
      <c r="P11" s="3613"/>
      <c r="Q11" s="484"/>
      <c r="R11" s="3613"/>
      <c r="S11" s="3613"/>
      <c r="T11" s="3613"/>
      <c r="U11" s="483"/>
      <c r="V11" s="3613"/>
      <c r="W11" s="3613"/>
      <c r="X11" s="3613"/>
      <c r="Y11" s="483"/>
      <c r="Z11" s="3613"/>
      <c r="AA11" s="3628"/>
      <c r="AB11" s="3613"/>
      <c r="AC11" s="3613"/>
      <c r="AD11" s="484"/>
      <c r="AE11" s="3613"/>
      <c r="AF11" s="3613"/>
      <c r="AG11" s="3628"/>
      <c r="AH11" s="3613"/>
      <c r="AI11" s="991"/>
      <c r="AJ11" s="991"/>
      <c r="AK11" s="991"/>
      <c r="AL11" s="991"/>
      <c r="AM11" s="991"/>
      <c r="AN11" s="991"/>
      <c r="AO11" s="991"/>
      <c r="AP11" s="991"/>
      <c r="AQ11" s="991"/>
      <c r="AR11" s="991"/>
      <c r="AS11" s="991"/>
      <c r="AT11" s="991"/>
      <c r="AU11" s="991"/>
      <c r="AV11" s="991"/>
      <c r="AW11" s="991"/>
      <c r="AX11" s="991"/>
      <c r="AY11" s="991"/>
      <c r="AZ11" s="991"/>
      <c r="BA11" s="991"/>
      <c r="BB11" s="991"/>
      <c r="BC11" s="991"/>
    </row>
    <row r="12" spans="1:79" ht="15.75" hidden="1" thickBot="1">
      <c r="G12" s="3614"/>
      <c r="H12" s="3614"/>
      <c r="I12" s="3614"/>
      <c r="K12" s="3614"/>
      <c r="L12" s="3615"/>
      <c r="M12" s="3615"/>
      <c r="N12" s="3615"/>
      <c r="O12" s="3614"/>
      <c r="P12" s="3614"/>
      <c r="R12" s="3614"/>
      <c r="S12" s="3614"/>
      <c r="T12" s="3614"/>
      <c r="V12" s="3614"/>
      <c r="W12" s="3614"/>
      <c r="X12" s="3614"/>
      <c r="Z12" s="3614"/>
      <c r="AA12" s="3615"/>
      <c r="AB12" s="3614"/>
      <c r="AC12" s="3614"/>
      <c r="AE12" s="3614"/>
      <c r="AF12" s="3614"/>
      <c r="AG12" s="3615"/>
      <c r="AH12" s="3614"/>
      <c r="AI12" s="1004"/>
      <c r="AJ12" s="1004"/>
      <c r="AK12" s="1004"/>
      <c r="AL12" s="1004"/>
      <c r="AM12" s="1004"/>
      <c r="AN12" s="1004"/>
      <c r="AO12" s="1004"/>
      <c r="AP12" s="1004"/>
      <c r="AQ12" s="1004"/>
      <c r="AR12" s="1004"/>
      <c r="AS12" s="1004"/>
      <c r="AT12" s="1004"/>
      <c r="AU12" s="1004"/>
      <c r="AV12" s="1004"/>
      <c r="AW12" s="1004"/>
      <c r="AX12" s="1004"/>
      <c r="AY12" s="1004"/>
      <c r="AZ12" s="1004"/>
      <c r="BA12" s="1004"/>
      <c r="BB12" s="1004"/>
      <c r="BC12" s="1004"/>
      <c r="BD12">
        <f>'Bao cao'!Z17</f>
        <v>0</v>
      </c>
      <c r="BE12">
        <f>'Bao cao'!AH17</f>
        <v>0</v>
      </c>
      <c r="BG12">
        <f>BD12-K12</f>
        <v>0</v>
      </c>
    </row>
    <row r="13" spans="1:79" hidden="1">
      <c r="BD13">
        <f>'Bao cao'!Z18</f>
        <v>0</v>
      </c>
      <c r="BE13">
        <f>'Bao cao'!AH18</f>
        <v>0</v>
      </c>
      <c r="BG13">
        <f>BD13-R12</f>
        <v>0</v>
      </c>
    </row>
    <row r="14" spans="1:79" hidden="1">
      <c r="C14" s="493" t="s">
        <v>929</v>
      </c>
    </row>
    <row r="15" spans="1:79" hidden="1">
      <c r="C15" s="494" t="s">
        <v>927</v>
      </c>
    </row>
    <row r="16" spans="1:79" hidden="1">
      <c r="C16" s="495" t="s">
        <v>928</v>
      </c>
    </row>
    <row r="17" spans="3:82" ht="19.5" customHeight="1">
      <c r="C17" s="113" t="s">
        <v>1469</v>
      </c>
      <c r="CA17" s="492" t="s">
        <v>1520</v>
      </c>
    </row>
    <row r="18" spans="3:82" ht="19.5" customHeight="1">
      <c r="V18" s="3630" t="s">
        <v>1517</v>
      </c>
      <c r="W18" s="3630"/>
      <c r="X18" s="3630"/>
      <c r="Y18" s="3630"/>
      <c r="Z18" s="3630"/>
      <c r="AA18" s="3630"/>
      <c r="AB18" s="3630"/>
      <c r="AC18" s="3630"/>
      <c r="AD18" s="3630"/>
      <c r="AE18" s="3630"/>
      <c r="AF18" s="3630"/>
      <c r="AG18" s="3630"/>
      <c r="AH18" s="3630"/>
      <c r="AI18" s="3630"/>
      <c r="AJ18" s="3630"/>
      <c r="AK18" s="3630"/>
      <c r="AL18" s="3630"/>
      <c r="AM18" s="3630"/>
      <c r="AN18" s="3630"/>
      <c r="AO18" s="3630"/>
      <c r="AP18" s="3630"/>
      <c r="AQ18" s="3630"/>
      <c r="AR18" s="3630"/>
      <c r="AS18" s="3630"/>
      <c r="AT18" s="3630"/>
      <c r="AU18" s="3630"/>
      <c r="AV18" s="3630"/>
      <c r="AW18" s="3630"/>
      <c r="AX18" s="3630"/>
      <c r="AY18" s="3630" t="s">
        <v>1515</v>
      </c>
      <c r="AZ18" s="3630"/>
      <c r="BA18" s="3630"/>
      <c r="BB18" s="3630"/>
      <c r="BC18" s="3630"/>
      <c r="BD18" s="3630"/>
      <c r="BE18" s="3630"/>
      <c r="BF18" s="3630"/>
      <c r="BG18" s="3630"/>
      <c r="BH18" s="3630"/>
      <c r="BI18" s="3630"/>
      <c r="BJ18" s="3630"/>
      <c r="BK18" s="3630"/>
      <c r="BL18" s="3630"/>
      <c r="BM18" s="3630"/>
      <c r="BN18" s="3630"/>
      <c r="BO18" s="3630"/>
      <c r="BP18" s="3630"/>
      <c r="BQ18" s="3630"/>
      <c r="BR18" s="3630"/>
      <c r="BS18" s="3630"/>
      <c r="BT18" s="3630"/>
      <c r="BU18" s="3630"/>
      <c r="BV18" s="3630"/>
      <c r="BW18" s="3630"/>
      <c r="BX18" s="3630"/>
      <c r="BY18" s="3630"/>
      <c r="BZ18" s="3630"/>
      <c r="CA18" s="3630"/>
    </row>
    <row r="19" spans="3:82" ht="19.5" customHeight="1">
      <c r="V19" s="3630" t="s">
        <v>924</v>
      </c>
      <c r="W19" s="3630"/>
      <c r="X19" s="3630"/>
      <c r="Y19" s="3630"/>
      <c r="Z19" s="3630"/>
      <c r="AA19" s="3630"/>
      <c r="AB19" s="3630"/>
      <c r="AC19" s="3630"/>
      <c r="AD19" s="3630"/>
      <c r="AE19" s="3630"/>
      <c r="AF19" s="3630" t="s">
        <v>1471</v>
      </c>
      <c r="AG19" s="3630"/>
      <c r="AH19" s="3630"/>
      <c r="AI19" s="3630"/>
      <c r="AJ19" s="3630"/>
      <c r="AK19" s="3630"/>
      <c r="AL19" s="3630"/>
      <c r="AM19" s="3630"/>
      <c r="AN19" s="3630"/>
      <c r="AO19" s="3630" t="s">
        <v>1516</v>
      </c>
      <c r="AP19" s="3630"/>
      <c r="AQ19" s="3630"/>
      <c r="AR19" s="3630"/>
      <c r="AS19" s="3630"/>
      <c r="AT19" s="3630"/>
      <c r="AU19" s="3630"/>
      <c r="AV19" s="3630"/>
      <c r="AW19" s="3630"/>
      <c r="AX19" s="3630"/>
      <c r="AY19" s="3630" t="s">
        <v>924</v>
      </c>
      <c r="AZ19" s="3630"/>
      <c r="BA19" s="3630"/>
      <c r="BB19" s="3630"/>
      <c r="BC19" s="3630"/>
      <c r="BD19" s="3630"/>
      <c r="BE19" s="3630"/>
      <c r="BF19" s="3630"/>
      <c r="BG19" s="3630"/>
      <c r="BH19" s="3630"/>
      <c r="BI19" s="3630" t="s">
        <v>1471</v>
      </c>
      <c r="BJ19" s="3630"/>
      <c r="BK19" s="3630"/>
      <c r="BL19" s="3630"/>
      <c r="BM19" s="3630"/>
      <c r="BN19" s="3630"/>
      <c r="BO19" s="3630"/>
      <c r="BP19" s="3630"/>
      <c r="BQ19" s="3630"/>
      <c r="BR19" s="3630" t="s">
        <v>1516</v>
      </c>
      <c r="BS19" s="3630"/>
      <c r="BT19" s="3630"/>
      <c r="BU19" s="3630"/>
      <c r="BV19" s="3630"/>
      <c r="BW19" s="3630"/>
      <c r="BX19" s="3630"/>
      <c r="BY19" s="3630"/>
      <c r="BZ19" s="3630"/>
      <c r="CA19" s="3630"/>
    </row>
    <row r="20" spans="3:82" ht="18.75" customHeight="1">
      <c r="C20" s="113" t="s">
        <v>1475</v>
      </c>
      <c r="V20" s="3634">
        <f>SUBTOTAL(9,V21:AE24)</f>
        <v>79217500000</v>
      </c>
      <c r="W20" s="3634"/>
      <c r="X20" s="3634"/>
      <c r="Y20" s="3634"/>
      <c r="Z20" s="3634"/>
      <c r="AA20" s="3634"/>
      <c r="AB20" s="3634"/>
      <c r="AC20" s="3634"/>
      <c r="AD20" s="3634"/>
      <c r="AE20" s="3634"/>
      <c r="AF20" s="3631"/>
      <c r="AG20" s="3631"/>
      <c r="AH20" s="3631"/>
      <c r="AI20" s="3631"/>
      <c r="AJ20" s="3631"/>
      <c r="AK20" s="3631"/>
      <c r="AL20" s="3631"/>
      <c r="AM20" s="3631"/>
      <c r="AN20" s="3631"/>
      <c r="AO20" s="3632">
        <f>SUBTOTAL(9,AO21:AX24)</f>
        <v>79217500000</v>
      </c>
      <c r="AP20" s="3632"/>
      <c r="AQ20" s="3632"/>
      <c r="AR20" s="3632"/>
      <c r="AS20" s="3632"/>
      <c r="AT20" s="3632"/>
      <c r="AU20" s="3632"/>
      <c r="AV20" s="3632"/>
      <c r="AW20" s="3632"/>
      <c r="AX20" s="3632"/>
      <c r="AY20" s="3632">
        <f>SUBTOTAL(9,AY21:BH24)</f>
        <v>79217500000</v>
      </c>
      <c r="AZ20" s="3632"/>
      <c r="BA20" s="3632"/>
      <c r="BB20" s="3632"/>
      <c r="BC20" s="3632"/>
      <c r="BD20" s="3632"/>
      <c r="BE20" s="3632"/>
      <c r="BF20" s="3632"/>
      <c r="BG20" s="3632"/>
      <c r="BH20" s="3632"/>
      <c r="BI20" s="3632">
        <f>SUBTOTAL(9,BI21:BQ24)</f>
        <v>0</v>
      </c>
      <c r="BJ20" s="3632"/>
      <c r="BK20" s="3632"/>
      <c r="BL20" s="3632"/>
      <c r="BM20" s="3632"/>
      <c r="BN20" s="3632"/>
      <c r="BO20" s="3632"/>
      <c r="BP20" s="3632"/>
      <c r="BQ20" s="3632"/>
      <c r="BR20" s="3632">
        <f>SUBTOTAL(9,BR21:CA24)</f>
        <v>79217500000</v>
      </c>
      <c r="BS20" s="3632"/>
      <c r="BT20" s="3632"/>
      <c r="BU20" s="3632"/>
      <c r="BV20" s="3632"/>
      <c r="BW20" s="3632"/>
      <c r="BX20" s="3632"/>
      <c r="BY20" s="3632"/>
      <c r="BZ20" s="3632"/>
      <c r="CA20" s="3632"/>
    </row>
    <row r="21" spans="3:82" ht="30.75" customHeight="1">
      <c r="C21" s="3608" t="s">
        <v>1472</v>
      </c>
      <c r="D21" s="3608"/>
      <c r="E21" s="3608"/>
      <c r="F21" s="3608"/>
      <c r="G21" s="3608"/>
      <c r="H21" s="3608"/>
      <c r="I21" s="3608"/>
      <c r="J21" s="3608"/>
      <c r="K21" s="3608"/>
      <c r="L21" s="3608"/>
      <c r="M21" s="3608"/>
      <c r="N21" s="3608"/>
      <c r="O21" s="3608"/>
      <c r="P21" s="3608"/>
      <c r="Q21" s="3608"/>
      <c r="R21" s="3608"/>
      <c r="S21" s="3608"/>
      <c r="T21" s="3608"/>
      <c r="U21" s="3608"/>
      <c r="V21" s="2340">
        <v>31747500000</v>
      </c>
      <c r="W21" s="2340"/>
      <c r="X21" s="2340"/>
      <c r="Y21" s="2340"/>
      <c r="Z21" s="2340"/>
      <c r="AA21" s="2340"/>
      <c r="AB21" s="2340"/>
      <c r="AC21" s="2340"/>
      <c r="AD21" s="2340"/>
      <c r="AE21" s="2340"/>
      <c r="AF21" s="2340">
        <v>0</v>
      </c>
      <c r="AG21" s="2340"/>
      <c r="AH21" s="2340"/>
      <c r="AI21" s="2340"/>
      <c r="AJ21" s="2340"/>
      <c r="AK21" s="2340"/>
      <c r="AL21" s="2340"/>
      <c r="AM21" s="2340"/>
      <c r="AN21" s="2340"/>
      <c r="AO21" s="2340">
        <f>V21-AF21</f>
        <v>31747500000</v>
      </c>
      <c r="AP21" s="2340"/>
      <c r="AQ21" s="2340"/>
      <c r="AR21" s="2340"/>
      <c r="AS21" s="2340"/>
      <c r="AT21" s="2340"/>
      <c r="AU21" s="2340"/>
      <c r="AV21" s="2340"/>
      <c r="AW21" s="2340"/>
      <c r="AX21" s="2340"/>
      <c r="AY21" s="2340">
        <v>31747500000</v>
      </c>
      <c r="AZ21" s="2340"/>
      <c r="BA21" s="2340"/>
      <c r="BB21" s="2340"/>
      <c r="BC21" s="2340"/>
      <c r="BD21" s="2340"/>
      <c r="BE21" s="2340"/>
      <c r="BF21" s="2340"/>
      <c r="BG21" s="2340"/>
      <c r="BH21" s="2340"/>
      <c r="BI21" s="2340">
        <v>0</v>
      </c>
      <c r="BJ21" s="2340"/>
      <c r="BK21" s="2340"/>
      <c r="BL21" s="2340"/>
      <c r="BM21" s="2340"/>
      <c r="BN21" s="2340"/>
      <c r="BO21" s="2340"/>
      <c r="BP21" s="2340"/>
      <c r="BQ21" s="2340"/>
      <c r="BR21" s="2340">
        <f t="shared" ref="BR21:BR24" si="0">AY21-BI21</f>
        <v>31747500000</v>
      </c>
      <c r="BS21" s="2340"/>
      <c r="BT21" s="2340"/>
      <c r="BU21" s="2340"/>
      <c r="BV21" s="2340"/>
      <c r="BW21" s="2340"/>
      <c r="BX21" s="2340"/>
      <c r="BY21" s="2340"/>
      <c r="BZ21" s="2340"/>
      <c r="CA21" s="2340"/>
      <c r="CC21" s="1084">
        <v>30600000000</v>
      </c>
      <c r="CD21" s="1083">
        <f>V21-CC21</f>
        <v>1147500000</v>
      </c>
    </row>
    <row r="22" spans="3:82" ht="30.75" customHeight="1">
      <c r="C22" s="3608" t="s">
        <v>1473</v>
      </c>
      <c r="D22" s="3608"/>
      <c r="E22" s="3608"/>
      <c r="F22" s="3608"/>
      <c r="G22" s="3608"/>
      <c r="H22" s="3608"/>
      <c r="I22" s="3608"/>
      <c r="J22" s="3608"/>
      <c r="K22" s="3608"/>
      <c r="L22" s="3608"/>
      <c r="M22" s="3608"/>
      <c r="N22" s="3608"/>
      <c r="O22" s="3608"/>
      <c r="P22" s="3608"/>
      <c r="Q22" s="3608"/>
      <c r="R22" s="3608"/>
      <c r="S22" s="3608"/>
      <c r="T22" s="3608"/>
      <c r="U22" s="3608"/>
      <c r="V22" s="2340">
        <v>18950000000</v>
      </c>
      <c r="W22" s="2340"/>
      <c r="X22" s="2340"/>
      <c r="Y22" s="2340"/>
      <c r="Z22" s="2340"/>
      <c r="AA22" s="2340"/>
      <c r="AB22" s="2340"/>
      <c r="AC22" s="2340"/>
      <c r="AD22" s="2340"/>
      <c r="AE22" s="2340"/>
      <c r="AF22" s="2340">
        <v>0</v>
      </c>
      <c r="AG22" s="2340"/>
      <c r="AH22" s="2340"/>
      <c r="AI22" s="2340"/>
      <c r="AJ22" s="2340"/>
      <c r="AK22" s="2340"/>
      <c r="AL22" s="2340"/>
      <c r="AM22" s="2340"/>
      <c r="AN22" s="2340"/>
      <c r="AO22" s="2340">
        <f>V22-AF22</f>
        <v>18950000000</v>
      </c>
      <c r="AP22" s="2340"/>
      <c r="AQ22" s="2340"/>
      <c r="AR22" s="2340"/>
      <c r="AS22" s="2340"/>
      <c r="AT22" s="2340"/>
      <c r="AU22" s="2340"/>
      <c r="AV22" s="2340"/>
      <c r="AW22" s="2340"/>
      <c r="AX22" s="2340"/>
      <c r="AY22" s="2340">
        <v>18950000000</v>
      </c>
      <c r="AZ22" s="2340"/>
      <c r="BA22" s="2340"/>
      <c r="BB22" s="2340"/>
      <c r="BC22" s="2340"/>
      <c r="BD22" s="2340"/>
      <c r="BE22" s="2340"/>
      <c r="BF22" s="2340"/>
      <c r="BG22" s="2340"/>
      <c r="BH22" s="2340"/>
      <c r="BI22" s="2340">
        <v>0</v>
      </c>
      <c r="BJ22" s="2340"/>
      <c r="BK22" s="2340"/>
      <c r="BL22" s="2340"/>
      <c r="BM22" s="2340"/>
      <c r="BN22" s="2340"/>
      <c r="BO22" s="2340"/>
      <c r="BP22" s="2340"/>
      <c r="BQ22" s="2340"/>
      <c r="BR22" s="2340">
        <f t="shared" si="0"/>
        <v>18950000000</v>
      </c>
      <c r="BS22" s="2340"/>
      <c r="BT22" s="2340"/>
      <c r="BU22" s="2340"/>
      <c r="BV22" s="2340"/>
      <c r="BW22" s="2340"/>
      <c r="BX22" s="2340"/>
      <c r="BY22" s="2340"/>
      <c r="BZ22" s="2340"/>
      <c r="CA22" s="2340"/>
    </row>
    <row r="23" spans="3:82" s="1088" customFormat="1" ht="30.75" customHeight="1">
      <c r="C23" s="3608" t="s">
        <v>1474</v>
      </c>
      <c r="D23" s="3608"/>
      <c r="E23" s="3608"/>
      <c r="F23" s="3608"/>
      <c r="G23" s="3608"/>
      <c r="H23" s="3608"/>
      <c r="I23" s="3608"/>
      <c r="J23" s="3608"/>
      <c r="K23" s="3608"/>
      <c r="L23" s="3608"/>
      <c r="M23" s="3608"/>
      <c r="N23" s="3608"/>
      <c r="O23" s="3608"/>
      <c r="P23" s="3608"/>
      <c r="Q23" s="3608"/>
      <c r="R23" s="3608"/>
      <c r="S23" s="3608"/>
      <c r="T23" s="3608"/>
      <c r="U23" s="3608"/>
      <c r="V23" s="2340">
        <v>11220000000</v>
      </c>
      <c r="W23" s="2340"/>
      <c r="X23" s="2340"/>
      <c r="Y23" s="2340"/>
      <c r="Z23" s="2340"/>
      <c r="AA23" s="2340"/>
      <c r="AB23" s="2340"/>
      <c r="AC23" s="2340"/>
      <c r="AD23" s="2340"/>
      <c r="AE23" s="2340"/>
      <c r="AF23" s="2340">
        <v>0</v>
      </c>
      <c r="AG23" s="2340"/>
      <c r="AH23" s="2340"/>
      <c r="AI23" s="2340"/>
      <c r="AJ23" s="2340"/>
      <c r="AK23" s="2340"/>
      <c r="AL23" s="2340"/>
      <c r="AM23" s="2340"/>
      <c r="AN23" s="2340"/>
      <c r="AO23" s="2340">
        <f>V23-AF23</f>
        <v>11220000000</v>
      </c>
      <c r="AP23" s="2340"/>
      <c r="AQ23" s="2340"/>
      <c r="AR23" s="2340"/>
      <c r="AS23" s="2340"/>
      <c r="AT23" s="2340"/>
      <c r="AU23" s="2340"/>
      <c r="AV23" s="2340"/>
      <c r="AW23" s="2340"/>
      <c r="AX23" s="2340"/>
      <c r="AY23" s="2340">
        <v>11220000000</v>
      </c>
      <c r="AZ23" s="2340"/>
      <c r="BA23" s="2340"/>
      <c r="BB23" s="2340"/>
      <c r="BC23" s="2340"/>
      <c r="BD23" s="2340"/>
      <c r="BE23" s="2340"/>
      <c r="BF23" s="2340"/>
      <c r="BG23" s="2340"/>
      <c r="BH23" s="2340"/>
      <c r="BI23" s="2340">
        <v>0</v>
      </c>
      <c r="BJ23" s="2340"/>
      <c r="BK23" s="2340"/>
      <c r="BL23" s="2340"/>
      <c r="BM23" s="2340"/>
      <c r="BN23" s="2340"/>
      <c r="BO23" s="2340"/>
      <c r="BP23" s="2340"/>
      <c r="BQ23" s="2340"/>
      <c r="BR23" s="2340">
        <f t="shared" ref="BR23" si="1">AY23-BI23</f>
        <v>11220000000</v>
      </c>
      <c r="BS23" s="2340"/>
      <c r="BT23" s="2340"/>
      <c r="BU23" s="2340"/>
      <c r="BV23" s="2340"/>
      <c r="BW23" s="2340"/>
      <c r="BX23" s="2340"/>
      <c r="BY23" s="2340"/>
      <c r="BZ23" s="2340"/>
      <c r="CA23" s="2340"/>
    </row>
    <row r="24" spans="3:82" ht="30.75" customHeight="1">
      <c r="C24" s="3607" t="s">
        <v>1604</v>
      </c>
      <c r="D24" s="3608"/>
      <c r="E24" s="3608"/>
      <c r="F24" s="3608"/>
      <c r="G24" s="3608"/>
      <c r="H24" s="3608"/>
      <c r="I24" s="3608"/>
      <c r="J24" s="3608"/>
      <c r="K24" s="3608"/>
      <c r="L24" s="3608"/>
      <c r="M24" s="3608"/>
      <c r="N24" s="3608"/>
      <c r="O24" s="3608"/>
      <c r="P24" s="3608"/>
      <c r="Q24" s="3608"/>
      <c r="R24" s="3608"/>
      <c r="S24" s="3608"/>
      <c r="T24" s="3608"/>
      <c r="U24" s="3608"/>
      <c r="V24" s="2340">
        <v>17300000000</v>
      </c>
      <c r="W24" s="2340"/>
      <c r="X24" s="2340"/>
      <c r="Y24" s="2340"/>
      <c r="Z24" s="2340"/>
      <c r="AA24" s="2340"/>
      <c r="AB24" s="2340"/>
      <c r="AC24" s="2340"/>
      <c r="AD24" s="2340"/>
      <c r="AE24" s="2340"/>
      <c r="AF24" s="2340">
        <v>0</v>
      </c>
      <c r="AG24" s="2340"/>
      <c r="AH24" s="2340"/>
      <c r="AI24" s="2340"/>
      <c r="AJ24" s="2340"/>
      <c r="AK24" s="2340"/>
      <c r="AL24" s="2340"/>
      <c r="AM24" s="2340"/>
      <c r="AN24" s="2340"/>
      <c r="AO24" s="2340">
        <f>V24-AF24</f>
        <v>17300000000</v>
      </c>
      <c r="AP24" s="2340"/>
      <c r="AQ24" s="2340"/>
      <c r="AR24" s="2340"/>
      <c r="AS24" s="2340"/>
      <c r="AT24" s="2340"/>
      <c r="AU24" s="2340"/>
      <c r="AV24" s="2340"/>
      <c r="AW24" s="2340"/>
      <c r="AX24" s="2340"/>
      <c r="AY24" s="2340">
        <v>17300000000</v>
      </c>
      <c r="AZ24" s="2340"/>
      <c r="BA24" s="2340"/>
      <c r="BB24" s="2340"/>
      <c r="BC24" s="2340"/>
      <c r="BD24" s="2340"/>
      <c r="BE24" s="2340"/>
      <c r="BF24" s="2340"/>
      <c r="BG24" s="2340"/>
      <c r="BH24" s="2340"/>
      <c r="BI24" s="2340">
        <v>0</v>
      </c>
      <c r="BJ24" s="2340"/>
      <c r="BK24" s="2340"/>
      <c r="BL24" s="2340"/>
      <c r="BM24" s="2340"/>
      <c r="BN24" s="2340"/>
      <c r="BO24" s="2340"/>
      <c r="BP24" s="2340"/>
      <c r="BQ24" s="2340"/>
      <c r="BR24" s="2340">
        <f t="shared" si="0"/>
        <v>17300000000</v>
      </c>
      <c r="BS24" s="2340"/>
      <c r="BT24" s="2340"/>
      <c r="BU24" s="2340"/>
      <c r="BV24" s="2340"/>
      <c r="BW24" s="2340"/>
      <c r="BX24" s="2340"/>
      <c r="BY24" s="2340"/>
      <c r="BZ24" s="2340"/>
      <c r="CA24" s="2340"/>
    </row>
    <row r="25" spans="3:82" ht="19.5" customHeight="1">
      <c r="C25" s="3624" t="s">
        <v>1476</v>
      </c>
      <c r="D25" s="3624"/>
      <c r="E25" s="3624"/>
      <c r="F25" s="3624"/>
      <c r="G25" s="3624"/>
      <c r="H25" s="3624"/>
      <c r="I25" s="3624"/>
      <c r="J25" s="3624"/>
      <c r="K25" s="3624"/>
      <c r="L25" s="3624"/>
      <c r="M25" s="3624"/>
      <c r="N25" s="3624"/>
      <c r="O25" s="3624"/>
      <c r="P25" s="3624"/>
      <c r="Q25" s="3624"/>
      <c r="R25" s="3624"/>
      <c r="S25" s="3624"/>
      <c r="T25" s="3624"/>
      <c r="U25" s="3624"/>
      <c r="V25" s="3635">
        <f>SUBTOTAL(9,V26:AE29)</f>
        <v>5831218035</v>
      </c>
      <c r="W25" s="3635"/>
      <c r="X25" s="3635"/>
      <c r="Y25" s="3635"/>
      <c r="Z25" s="3635"/>
      <c r="AA25" s="3635"/>
      <c r="AB25" s="3635"/>
      <c r="AC25" s="3635"/>
      <c r="AD25" s="3635"/>
      <c r="AE25" s="3635"/>
      <c r="AF25" s="3629">
        <f>SUBTOTAL(9,AF26:AN29)</f>
        <v>109858035</v>
      </c>
      <c r="AG25" s="3629"/>
      <c r="AH25" s="3629"/>
      <c r="AI25" s="3629"/>
      <c r="AJ25" s="3629"/>
      <c r="AK25" s="3629"/>
      <c r="AL25" s="3629"/>
      <c r="AM25" s="3629"/>
      <c r="AN25" s="3629"/>
      <c r="AO25" s="3629">
        <f>SUBTOTAL(9,AO26:AX29)</f>
        <v>5721360000</v>
      </c>
      <c r="AP25" s="3629"/>
      <c r="AQ25" s="3629"/>
      <c r="AR25" s="3629"/>
      <c r="AS25" s="3629"/>
      <c r="AT25" s="3629"/>
      <c r="AU25" s="3629"/>
      <c r="AV25" s="3629"/>
      <c r="AW25" s="3629"/>
      <c r="AX25" s="3629"/>
      <c r="AY25" s="3629">
        <f>SUBTOTAL(9,AY26:BH29)</f>
        <v>4004528035</v>
      </c>
      <c r="AZ25" s="3629"/>
      <c r="BA25" s="3629"/>
      <c r="BB25" s="3629"/>
      <c r="BC25" s="3629"/>
      <c r="BD25" s="3629"/>
      <c r="BE25" s="3629"/>
      <c r="BF25" s="3629"/>
      <c r="BG25" s="3629"/>
      <c r="BH25" s="3629"/>
      <c r="BI25" s="3629">
        <f>SUBTOTAL(9,BI26:BQ29)</f>
        <v>1283168035</v>
      </c>
      <c r="BJ25" s="3629"/>
      <c r="BK25" s="3629"/>
      <c r="BL25" s="3629"/>
      <c r="BM25" s="3629"/>
      <c r="BN25" s="3629"/>
      <c r="BO25" s="3629"/>
      <c r="BP25" s="3629"/>
      <c r="BQ25" s="3629"/>
      <c r="BR25" s="3629">
        <f>SUBTOTAL(9,BR26:CA29)</f>
        <v>2721360000</v>
      </c>
      <c r="BS25" s="3629"/>
      <c r="BT25" s="3629"/>
      <c r="BU25" s="3629"/>
      <c r="BV25" s="3629"/>
      <c r="BW25" s="3629"/>
      <c r="BX25" s="3629"/>
      <c r="BY25" s="3629"/>
      <c r="BZ25" s="3629"/>
      <c r="CA25" s="3629"/>
    </row>
    <row r="26" spans="3:82" ht="30.75" customHeight="1">
      <c r="C26" s="3608" t="s">
        <v>1477</v>
      </c>
      <c r="D26" s="3608"/>
      <c r="E26" s="3608"/>
      <c r="F26" s="3608"/>
      <c r="G26" s="3608"/>
      <c r="H26" s="3608"/>
      <c r="I26" s="3608"/>
      <c r="J26" s="3608"/>
      <c r="K26" s="3608"/>
      <c r="L26" s="3608"/>
      <c r="M26" s="3608"/>
      <c r="N26" s="3608"/>
      <c r="O26" s="3608"/>
      <c r="P26" s="3608"/>
      <c r="Q26" s="3608"/>
      <c r="R26" s="3608"/>
      <c r="S26" s="3608"/>
      <c r="T26" s="3608"/>
      <c r="U26" s="3608"/>
      <c r="V26" s="3609">
        <v>2721360000</v>
      </c>
      <c r="W26" s="3609"/>
      <c r="X26" s="3609"/>
      <c r="Y26" s="3609"/>
      <c r="Z26" s="3609"/>
      <c r="AA26" s="3609"/>
      <c r="AB26" s="3609"/>
      <c r="AC26" s="3609"/>
      <c r="AD26" s="3609"/>
      <c r="AE26" s="3609"/>
      <c r="AF26" s="2340">
        <v>0</v>
      </c>
      <c r="AG26" s="2340"/>
      <c r="AH26" s="2340"/>
      <c r="AI26" s="2340"/>
      <c r="AJ26" s="2340"/>
      <c r="AK26" s="2340"/>
      <c r="AL26" s="2340"/>
      <c r="AM26" s="2340"/>
      <c r="AN26" s="2340"/>
      <c r="AO26" s="2340">
        <f>V26-AF26</f>
        <v>2721360000</v>
      </c>
      <c r="AP26" s="2340"/>
      <c r="AQ26" s="2340"/>
      <c r="AR26" s="2340"/>
      <c r="AS26" s="2340"/>
      <c r="AT26" s="2340"/>
      <c r="AU26" s="2340"/>
      <c r="AV26" s="2340"/>
      <c r="AW26" s="2340"/>
      <c r="AX26" s="2340"/>
      <c r="AY26" s="2340">
        <v>2721360000</v>
      </c>
      <c r="AZ26" s="2340"/>
      <c r="BA26" s="2340"/>
      <c r="BB26" s="2340"/>
      <c r="BC26" s="2340"/>
      <c r="BD26" s="2340"/>
      <c r="BE26" s="2340"/>
      <c r="BF26" s="2340"/>
      <c r="BG26" s="2340"/>
      <c r="BH26" s="2340"/>
      <c r="BI26" s="2340">
        <v>0</v>
      </c>
      <c r="BJ26" s="2340"/>
      <c r="BK26" s="2340"/>
      <c r="BL26" s="2340"/>
      <c r="BM26" s="2340"/>
      <c r="BN26" s="2340"/>
      <c r="BO26" s="2340"/>
      <c r="BP26" s="2340"/>
      <c r="BQ26" s="2340"/>
      <c r="BR26" s="2340">
        <f>AY26-BI26</f>
        <v>2721360000</v>
      </c>
      <c r="BS26" s="2340"/>
      <c r="BT26" s="2340"/>
      <c r="BU26" s="2340"/>
      <c r="BV26" s="2340"/>
      <c r="BW26" s="2340"/>
      <c r="BX26" s="2340"/>
      <c r="BY26" s="2340"/>
      <c r="BZ26" s="2340"/>
      <c r="CA26" s="2340"/>
    </row>
    <row r="27" spans="3:82" ht="30.75" customHeight="1">
      <c r="C27" s="3608" t="s">
        <v>1470</v>
      </c>
      <c r="D27" s="3608"/>
      <c r="E27" s="3608"/>
      <c r="F27" s="3608"/>
      <c r="G27" s="3608"/>
      <c r="H27" s="3608"/>
      <c r="I27" s="3608"/>
      <c r="J27" s="3608"/>
      <c r="K27" s="3608"/>
      <c r="L27" s="3608"/>
      <c r="M27" s="3608"/>
      <c r="N27" s="3608"/>
      <c r="O27" s="3608"/>
      <c r="P27" s="3608"/>
      <c r="Q27" s="3608"/>
      <c r="R27" s="3608"/>
      <c r="S27" s="3608"/>
      <c r="T27" s="3608"/>
      <c r="U27" s="3608"/>
      <c r="V27" s="3609"/>
      <c r="W27" s="3609"/>
      <c r="X27" s="3609"/>
      <c r="Y27" s="3609"/>
      <c r="Z27" s="3609"/>
      <c r="AA27" s="3609"/>
      <c r="AB27" s="3609"/>
      <c r="AC27" s="3609"/>
      <c r="AD27" s="3609"/>
      <c r="AE27" s="3609"/>
      <c r="AF27" s="2340"/>
      <c r="AG27" s="2340"/>
      <c r="AH27" s="2340"/>
      <c r="AI27" s="2340"/>
      <c r="AJ27" s="2340"/>
      <c r="AK27" s="2340"/>
      <c r="AL27" s="2340"/>
      <c r="AM27" s="2340"/>
      <c r="AN27" s="2340"/>
      <c r="AO27" s="2340">
        <f>V27-AF27</f>
        <v>0</v>
      </c>
      <c r="AP27" s="2340"/>
      <c r="AQ27" s="2340"/>
      <c r="AR27" s="2340"/>
      <c r="AS27" s="2340"/>
      <c r="AT27" s="2340"/>
      <c r="AU27" s="2340"/>
      <c r="AV27" s="2340"/>
      <c r="AW27" s="2340"/>
      <c r="AX27" s="2340"/>
      <c r="AY27" s="2340">
        <v>1173310000</v>
      </c>
      <c r="AZ27" s="2340"/>
      <c r="BA27" s="2340"/>
      <c r="BB27" s="2340"/>
      <c r="BC27" s="2340"/>
      <c r="BD27" s="2340"/>
      <c r="BE27" s="2340"/>
      <c r="BF27" s="2340"/>
      <c r="BG27" s="2340"/>
      <c r="BH27" s="2340"/>
      <c r="BI27" s="2340">
        <v>1173310000</v>
      </c>
      <c r="BJ27" s="2340"/>
      <c r="BK27" s="2340"/>
      <c r="BL27" s="2340"/>
      <c r="BM27" s="2340"/>
      <c r="BN27" s="2340"/>
      <c r="BO27" s="2340"/>
      <c r="BP27" s="2340"/>
      <c r="BQ27" s="2340"/>
      <c r="BR27" s="2340"/>
      <c r="BS27" s="2340"/>
      <c r="BT27" s="2340"/>
      <c r="BU27" s="2340"/>
      <c r="BV27" s="2340"/>
      <c r="BW27" s="2340"/>
      <c r="BX27" s="2340"/>
      <c r="BY27" s="2340"/>
      <c r="BZ27" s="2340"/>
      <c r="CA27" s="2340"/>
    </row>
    <row r="28" spans="3:82" s="1088" customFormat="1" ht="34.5" customHeight="1">
      <c r="C28" s="3607" t="s">
        <v>1603</v>
      </c>
      <c r="D28" s="3608"/>
      <c r="E28" s="3608"/>
      <c r="F28" s="3608"/>
      <c r="G28" s="3608"/>
      <c r="H28" s="3608"/>
      <c r="I28" s="3608"/>
      <c r="J28" s="3608"/>
      <c r="K28" s="3608"/>
      <c r="L28" s="3608"/>
      <c r="M28" s="3608"/>
      <c r="N28" s="3608"/>
      <c r="O28" s="3608"/>
      <c r="P28" s="3608"/>
      <c r="Q28" s="3608"/>
      <c r="R28" s="3608"/>
      <c r="S28" s="3608"/>
      <c r="T28" s="3608"/>
      <c r="U28" s="3608"/>
      <c r="V28" s="3609">
        <v>3000000000</v>
      </c>
      <c r="W28" s="3609"/>
      <c r="X28" s="3609"/>
      <c r="Y28" s="3609"/>
      <c r="Z28" s="3609"/>
      <c r="AA28" s="3609"/>
      <c r="AB28" s="3609"/>
      <c r="AC28" s="3609"/>
      <c r="AD28" s="3609"/>
      <c r="AE28" s="3609"/>
      <c r="AF28" s="2340"/>
      <c r="AG28" s="2340"/>
      <c r="AH28" s="2340"/>
      <c r="AI28" s="2340"/>
      <c r="AJ28" s="2340"/>
      <c r="AK28" s="2340"/>
      <c r="AL28" s="2340"/>
      <c r="AM28" s="2340"/>
      <c r="AN28" s="2340"/>
      <c r="AO28" s="2340">
        <f>V28-AF28</f>
        <v>3000000000</v>
      </c>
      <c r="AP28" s="2340"/>
      <c r="AQ28" s="2340"/>
      <c r="AR28" s="2340"/>
      <c r="AS28" s="2340"/>
      <c r="AT28" s="2340"/>
      <c r="AU28" s="2340"/>
      <c r="AV28" s="2340"/>
      <c r="AW28" s="2340"/>
      <c r="AX28" s="2340"/>
      <c r="AY28" s="2340"/>
      <c r="AZ28" s="2340"/>
      <c r="BA28" s="2340"/>
      <c r="BB28" s="2340"/>
      <c r="BC28" s="2340"/>
      <c r="BD28" s="2340"/>
      <c r="BE28" s="2340"/>
      <c r="BF28" s="2340"/>
      <c r="BG28" s="2340"/>
      <c r="BH28" s="2340"/>
      <c r="BI28" s="2340"/>
      <c r="BJ28" s="2340"/>
      <c r="BK28" s="2340"/>
      <c r="BL28" s="2340"/>
      <c r="BM28" s="2340"/>
      <c r="BN28" s="2340"/>
      <c r="BO28" s="2340"/>
      <c r="BP28" s="2340"/>
      <c r="BQ28" s="2340"/>
      <c r="BR28" s="2340"/>
      <c r="BS28" s="2340"/>
      <c r="BT28" s="2340"/>
      <c r="BU28" s="2340"/>
      <c r="BV28" s="2340"/>
      <c r="BW28" s="2340"/>
      <c r="BX28" s="2340"/>
      <c r="BY28" s="2340"/>
      <c r="BZ28" s="2340"/>
      <c r="CA28" s="2340"/>
    </row>
    <row r="29" spans="3:82" ht="19.5" customHeight="1">
      <c r="C29" s="3608" t="s">
        <v>1478</v>
      </c>
      <c r="D29" s="3608"/>
      <c r="E29" s="3608"/>
      <c r="F29" s="3608"/>
      <c r="G29" s="3608"/>
      <c r="H29" s="3608"/>
      <c r="I29" s="3608"/>
      <c r="J29" s="3608"/>
      <c r="K29" s="3608"/>
      <c r="L29" s="3608"/>
      <c r="M29" s="3608"/>
      <c r="N29" s="3608"/>
      <c r="O29" s="3608"/>
      <c r="P29" s="3608"/>
      <c r="Q29" s="3608"/>
      <c r="R29" s="3608"/>
      <c r="S29" s="3608"/>
      <c r="T29" s="3608"/>
      <c r="U29" s="3608"/>
      <c r="V29" s="3609">
        <v>109858035</v>
      </c>
      <c r="W29" s="3609"/>
      <c r="X29" s="3609"/>
      <c r="Y29" s="3609"/>
      <c r="Z29" s="3609"/>
      <c r="AA29" s="3609"/>
      <c r="AB29" s="3609"/>
      <c r="AC29" s="3609"/>
      <c r="AD29" s="3609"/>
      <c r="AE29" s="3609"/>
      <c r="AF29" s="2340">
        <v>109858035</v>
      </c>
      <c r="AG29" s="2340"/>
      <c r="AH29" s="2340"/>
      <c r="AI29" s="2340"/>
      <c r="AJ29" s="2340"/>
      <c r="AK29" s="2340"/>
      <c r="AL29" s="2340"/>
      <c r="AM29" s="2340"/>
      <c r="AN29" s="2340"/>
      <c r="AO29" s="2340">
        <f>V29-AF29</f>
        <v>0</v>
      </c>
      <c r="AP29" s="2340"/>
      <c r="AQ29" s="2340"/>
      <c r="AR29" s="2340"/>
      <c r="AS29" s="2340"/>
      <c r="AT29" s="2340"/>
      <c r="AU29" s="2340"/>
      <c r="AV29" s="2340"/>
      <c r="AW29" s="2340"/>
      <c r="AX29" s="2340"/>
      <c r="AY29" s="2340">
        <v>109858035</v>
      </c>
      <c r="AZ29" s="2340"/>
      <c r="BA29" s="2340"/>
      <c r="BB29" s="2340"/>
      <c r="BC29" s="2340"/>
      <c r="BD29" s="2340"/>
      <c r="BE29" s="2340"/>
      <c r="BF29" s="2340"/>
      <c r="BG29" s="2340"/>
      <c r="BH29" s="2340"/>
      <c r="BI29" s="2340">
        <v>109858035</v>
      </c>
      <c r="BJ29" s="2340"/>
      <c r="BK29" s="2340"/>
      <c r="BL29" s="2340"/>
      <c r="BM29" s="2340"/>
      <c r="BN29" s="2340"/>
      <c r="BO29" s="2340"/>
      <c r="BP29" s="2340"/>
      <c r="BQ29" s="2340"/>
      <c r="BR29" s="2340"/>
      <c r="BS29" s="2340"/>
      <c r="BT29" s="2340"/>
      <c r="BU29" s="2340"/>
      <c r="BV29" s="2340"/>
      <c r="BW29" s="2340"/>
      <c r="BX29" s="2340"/>
      <c r="BY29" s="2340"/>
      <c r="BZ29" s="2340"/>
      <c r="CA29" s="2340"/>
    </row>
    <row r="30" spans="3:82" ht="19.5" customHeight="1" thickBot="1">
      <c r="C30" s="3633" t="s">
        <v>1528</v>
      </c>
      <c r="D30" s="3633"/>
      <c r="E30" s="3633"/>
      <c r="F30" s="3633"/>
      <c r="G30" s="3633"/>
      <c r="H30" s="3633"/>
      <c r="I30" s="3633"/>
      <c r="J30" s="3633"/>
      <c r="K30" s="3633"/>
      <c r="L30" s="3633"/>
      <c r="M30" s="3633"/>
      <c r="N30" s="3633"/>
      <c r="O30" s="3633"/>
      <c r="P30" s="3633"/>
      <c r="Q30" s="3633"/>
      <c r="R30" s="3633"/>
      <c r="S30" s="3633"/>
      <c r="T30" s="3633"/>
      <c r="U30" s="3633"/>
      <c r="V30" s="2335">
        <f>V20+V25</f>
        <v>85048718035</v>
      </c>
      <c r="W30" s="2336"/>
      <c r="X30" s="2336"/>
      <c r="Y30" s="2336"/>
      <c r="Z30" s="2336"/>
      <c r="AA30" s="2336"/>
      <c r="AB30" s="2336"/>
      <c r="AC30" s="2336"/>
      <c r="AD30" s="2336"/>
      <c r="AE30" s="2336"/>
      <c r="AF30" s="2335">
        <f>AF20+AF25</f>
        <v>109858035</v>
      </c>
      <c r="AG30" s="2336"/>
      <c r="AH30" s="2336"/>
      <c r="AI30" s="2336"/>
      <c r="AJ30" s="2336"/>
      <c r="AK30" s="2336"/>
      <c r="AL30" s="2336"/>
      <c r="AM30" s="2336"/>
      <c r="AN30" s="2336"/>
      <c r="AO30" s="2335">
        <f>AO20+AO25</f>
        <v>84938860000</v>
      </c>
      <c r="AP30" s="2336"/>
      <c r="AQ30" s="2336"/>
      <c r="AR30" s="2336"/>
      <c r="AS30" s="2336"/>
      <c r="AT30" s="2336"/>
      <c r="AU30" s="2336"/>
      <c r="AV30" s="2336"/>
      <c r="AW30" s="2336"/>
      <c r="AX30" s="2336"/>
      <c r="AY30" s="2335">
        <f>AY20+AY25</f>
        <v>83222028035</v>
      </c>
      <c r="AZ30" s="2336"/>
      <c r="BA30" s="2336"/>
      <c r="BB30" s="2336"/>
      <c r="BC30" s="2336"/>
      <c r="BD30" s="2336"/>
      <c r="BE30" s="2336"/>
      <c r="BF30" s="2336"/>
      <c r="BG30" s="2336"/>
      <c r="BH30" s="2336"/>
      <c r="BI30" s="2335">
        <f>BI20+BI25</f>
        <v>1283168035</v>
      </c>
      <c r="BJ30" s="2336"/>
      <c r="BK30" s="2336"/>
      <c r="BL30" s="2336"/>
      <c r="BM30" s="2336"/>
      <c r="BN30" s="2336"/>
      <c r="BO30" s="2336"/>
      <c r="BP30" s="2336"/>
      <c r="BQ30" s="2336"/>
      <c r="BR30" s="2335">
        <f>BR20+BR25</f>
        <v>81938860000</v>
      </c>
      <c r="BS30" s="2336"/>
      <c r="BT30" s="2336"/>
      <c r="BU30" s="2336"/>
      <c r="BV30" s="2336"/>
      <c r="BW30" s="2336"/>
      <c r="BX30" s="2336"/>
      <c r="BY30" s="2336"/>
      <c r="BZ30" s="2336"/>
      <c r="CA30" s="2336"/>
      <c r="CC30" s="1033" t="e">
        <f>#REF!</f>
        <v>#REF!</v>
      </c>
    </row>
    <row r="31" spans="3:82" ht="15.75" thickTop="1">
      <c r="CC31" s="1092" t="e">
        <f>CC30-BR30</f>
        <v>#REF!</v>
      </c>
    </row>
  </sheetData>
  <mergeCells count="121">
    <mergeCell ref="AY30:BH30"/>
    <mergeCell ref="BI30:BQ30"/>
    <mergeCell ref="BR30:CA30"/>
    <mergeCell ref="V18:AX18"/>
    <mergeCell ref="C30:U30"/>
    <mergeCell ref="V30:AE30"/>
    <mergeCell ref="AF30:AN30"/>
    <mergeCell ref="AO30:AX30"/>
    <mergeCell ref="C26:U26"/>
    <mergeCell ref="C27:U27"/>
    <mergeCell ref="C29:U29"/>
    <mergeCell ref="V19:AE19"/>
    <mergeCell ref="V20:AE20"/>
    <mergeCell ref="V21:AE21"/>
    <mergeCell ref="V22:AE22"/>
    <mergeCell ref="V24:AE24"/>
    <mergeCell ref="V25:AE25"/>
    <mergeCell ref="V26:AE26"/>
    <mergeCell ref="V27:AE27"/>
    <mergeCell ref="V29:AE29"/>
    <mergeCell ref="BI25:BQ25"/>
    <mergeCell ref="BI26:BQ26"/>
    <mergeCell ref="BI27:BQ27"/>
    <mergeCell ref="BI29:BQ29"/>
    <mergeCell ref="BR24:CA24"/>
    <mergeCell ref="BR25:CA25"/>
    <mergeCell ref="BR26:CA26"/>
    <mergeCell ref="BR27:CA27"/>
    <mergeCell ref="BR29:CA29"/>
    <mergeCell ref="BI20:BQ20"/>
    <mergeCell ref="BI21:BQ21"/>
    <mergeCell ref="BI22:BQ22"/>
    <mergeCell ref="BI24:BQ24"/>
    <mergeCell ref="BI23:BQ23"/>
    <mergeCell ref="BR23:CA23"/>
    <mergeCell ref="AF26:AN26"/>
    <mergeCell ref="AF27:AN27"/>
    <mergeCell ref="AF29:AN29"/>
    <mergeCell ref="AO25:AX25"/>
    <mergeCell ref="AO26:AX26"/>
    <mergeCell ref="AO27:AX27"/>
    <mergeCell ref="AO29:AX29"/>
    <mergeCell ref="AY20:BH20"/>
    <mergeCell ref="AY21:BH21"/>
    <mergeCell ref="AY22:BH22"/>
    <mergeCell ref="AY24:BH24"/>
    <mergeCell ref="AY25:BH25"/>
    <mergeCell ref="AY26:BH26"/>
    <mergeCell ref="AY27:BH27"/>
    <mergeCell ref="AY29:BH29"/>
    <mergeCell ref="AO20:AX20"/>
    <mergeCell ref="AO21:AX21"/>
    <mergeCell ref="AO22:AX22"/>
    <mergeCell ref="AO24:AX24"/>
    <mergeCell ref="AF23:AN23"/>
    <mergeCell ref="AO23:AX23"/>
    <mergeCell ref="AY23:BH23"/>
    <mergeCell ref="C23:U23"/>
    <mergeCell ref="V23:AE23"/>
    <mergeCell ref="AY18:CA18"/>
    <mergeCell ref="AF19:AN19"/>
    <mergeCell ref="AO19:AX19"/>
    <mergeCell ref="AY19:BH19"/>
    <mergeCell ref="BI19:BQ19"/>
    <mergeCell ref="BR19:CA19"/>
    <mergeCell ref="C21:U21"/>
    <mergeCell ref="C22:U22"/>
    <mergeCell ref="AF20:AN20"/>
    <mergeCell ref="AF21:AN21"/>
    <mergeCell ref="AF22:AN22"/>
    <mergeCell ref="BR20:CA20"/>
    <mergeCell ref="BR21:CA21"/>
    <mergeCell ref="BR22:CA22"/>
    <mergeCell ref="K12:P12"/>
    <mergeCell ref="R12:T12"/>
    <mergeCell ref="C24:U24"/>
    <mergeCell ref="C25:U25"/>
    <mergeCell ref="V9:X9"/>
    <mergeCell ref="V10:X10"/>
    <mergeCell ref="V11:X11"/>
    <mergeCell ref="AE7:AH7"/>
    <mergeCell ref="AE11:AH11"/>
    <mergeCell ref="Z9:AC9"/>
    <mergeCell ref="Z10:AC10"/>
    <mergeCell ref="Z11:AC11"/>
    <mergeCell ref="V12:X12"/>
    <mergeCell ref="Z12:AC12"/>
    <mergeCell ref="G9:I9"/>
    <mergeCell ref="G10:I10"/>
    <mergeCell ref="G11:I11"/>
    <mergeCell ref="K9:P9"/>
    <mergeCell ref="K10:P10"/>
    <mergeCell ref="K11:P11"/>
    <mergeCell ref="AE9:AH9"/>
    <mergeCell ref="AE10:AH10"/>
    <mergeCell ref="AF24:AN24"/>
    <mergeCell ref="AF25:AN25"/>
    <mergeCell ref="C28:U28"/>
    <mergeCell ref="V28:AE28"/>
    <mergeCell ref="AF28:AN28"/>
    <mergeCell ref="AO28:AX28"/>
    <mergeCell ref="AY28:BH28"/>
    <mergeCell ref="BI28:BQ28"/>
    <mergeCell ref="BR28:CA28"/>
    <mergeCell ref="G6:T6"/>
    <mergeCell ref="V6:AH6"/>
    <mergeCell ref="R11:T11"/>
    <mergeCell ref="AE12:AH12"/>
    <mergeCell ref="C11:F11"/>
    <mergeCell ref="G7:I7"/>
    <mergeCell ref="K7:P7"/>
    <mergeCell ref="R7:T7"/>
    <mergeCell ref="G8:I8"/>
    <mergeCell ref="K8:P8"/>
    <mergeCell ref="R10:T10"/>
    <mergeCell ref="R9:T9"/>
    <mergeCell ref="R8:T8"/>
    <mergeCell ref="AE8:AH8"/>
    <mergeCell ref="Z8:AC8"/>
    <mergeCell ref="V8:X8"/>
    <mergeCell ref="G12:I12"/>
  </mergeCells>
  <pageMargins left="0.59" right="0.42" top="0.5" bottom="0.5" header="0.2" footer="0.2"/>
  <pageSetup paperSize="9" firstPageNumber="30" orientation="landscape"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5"/>
  <sheetViews>
    <sheetView workbookViewId="0">
      <selection activeCell="B7" sqref="B7"/>
    </sheetView>
  </sheetViews>
  <sheetFormatPr defaultRowHeight="15"/>
  <cols>
    <col min="1" max="1" width="37.140625" style="1974" customWidth="1"/>
    <col min="2" max="2" width="22.7109375" style="1974" customWidth="1"/>
    <col min="3" max="3" width="14.42578125" style="1974" customWidth="1"/>
    <col min="4" max="4" width="16.5703125" style="1974" customWidth="1"/>
    <col min="5" max="5" width="38.85546875" style="1974" bestFit="1" customWidth="1"/>
    <col min="6" max="6" width="23.28515625" style="1974" customWidth="1"/>
    <col min="7" max="7" width="22.85546875" style="1976" bestFit="1" customWidth="1"/>
    <col min="8" max="10" width="12.5703125" style="1976" customWidth="1"/>
    <col min="11" max="12" width="12.5703125" style="1974" customWidth="1"/>
    <col min="13" max="16384" width="9.140625" style="1974"/>
  </cols>
  <sheetData>
    <row r="1" spans="1:10">
      <c r="A1" s="1973"/>
    </row>
    <row r="2" spans="1:10" s="1973" customFormat="1" ht="14.25">
      <c r="G2" s="1977"/>
      <c r="H2" s="1977"/>
      <c r="I2" s="1977"/>
      <c r="J2" s="1977"/>
    </row>
    <row r="3" spans="1:10" s="1973" customFormat="1" ht="14.25">
      <c r="B3" s="118" t="s">
        <v>2019</v>
      </c>
      <c r="C3" s="118" t="s">
        <v>2020</v>
      </c>
      <c r="D3" s="1973" t="s">
        <v>1544</v>
      </c>
      <c r="E3" s="118"/>
      <c r="F3" s="118"/>
      <c r="G3" s="1977"/>
      <c r="H3" s="1977"/>
      <c r="I3" s="1977"/>
      <c r="J3" s="1977"/>
    </row>
    <row r="4" spans="1:10" s="1973" customFormat="1" ht="14.25">
      <c r="A4" s="1973" t="s">
        <v>83</v>
      </c>
      <c r="B4" s="118">
        <f>'Bao cao'!Z201</f>
        <v>3243324007</v>
      </c>
      <c r="C4" s="118"/>
      <c r="E4" s="118"/>
      <c r="F4" s="118"/>
      <c r="G4" s="1977"/>
      <c r="H4" s="1977"/>
      <c r="I4" s="1977"/>
      <c r="J4" s="1977"/>
    </row>
    <row r="5" spans="1:10" s="119" customFormat="1">
      <c r="B5" s="120"/>
      <c r="C5" s="120"/>
      <c r="E5" s="120"/>
      <c r="F5" s="120"/>
      <c r="G5" s="125"/>
      <c r="H5" s="125"/>
      <c r="I5" s="125"/>
      <c r="J5" s="125"/>
    </row>
    <row r="6" spans="1:10" s="119" customFormat="1">
      <c r="A6" s="119" t="s">
        <v>2015</v>
      </c>
      <c r="B6" s="120">
        <f>B7</f>
        <v>1891532375</v>
      </c>
      <c r="C6" s="120"/>
      <c r="E6" s="120"/>
      <c r="F6" s="120"/>
      <c r="G6" s="125"/>
      <c r="H6" s="125"/>
      <c r="I6" s="125"/>
      <c r="J6" s="125"/>
    </row>
    <row r="7" spans="1:10">
      <c r="A7" s="1994" t="s">
        <v>2012</v>
      </c>
      <c r="B7" s="1985">
        <f>SUM(B8:B9)</f>
        <v>1891532375</v>
      </c>
      <c r="C7" s="1985"/>
      <c r="E7" s="1985"/>
      <c r="F7" s="1985"/>
    </row>
    <row r="8" spans="1:10" s="119" customFormat="1">
      <c r="A8" s="1972" t="s">
        <v>2013</v>
      </c>
      <c r="B8" s="122">
        <v>1787244122</v>
      </c>
      <c r="C8" s="120"/>
      <c r="E8" s="120"/>
      <c r="F8" s="120"/>
      <c r="G8" s="125"/>
      <c r="H8" s="125"/>
      <c r="I8" s="125"/>
      <c r="J8" s="125"/>
    </row>
    <row r="9" spans="1:10" s="119" customFormat="1">
      <c r="A9" s="1972" t="s">
        <v>2014</v>
      </c>
      <c r="B9" s="122">
        <v>104288253</v>
      </c>
      <c r="C9" s="120"/>
      <c r="E9" s="1985"/>
      <c r="F9" s="1985"/>
      <c r="G9" s="125"/>
      <c r="H9" s="125"/>
      <c r="I9" s="125"/>
      <c r="J9" s="125"/>
    </row>
    <row r="10" spans="1:10">
      <c r="B10" s="1985"/>
      <c r="C10" s="1985"/>
      <c r="D10" s="1985"/>
      <c r="E10" s="1985"/>
      <c r="F10" s="1985"/>
    </row>
    <row r="11" spans="1:10">
      <c r="A11" s="119" t="s">
        <v>2016</v>
      </c>
      <c r="B11" s="120">
        <f>B12</f>
        <v>0</v>
      </c>
      <c r="C11" s="1985"/>
      <c r="D11" s="1985"/>
      <c r="E11" s="1985"/>
      <c r="F11" s="1985"/>
    </row>
    <row r="12" spans="1:10">
      <c r="A12" s="1994" t="s">
        <v>2017</v>
      </c>
      <c r="B12" s="1985">
        <f>'Thuyet minh'!AE926</f>
        <v>0</v>
      </c>
      <c r="C12" s="1985"/>
      <c r="D12" s="1985"/>
      <c r="E12" s="1985"/>
      <c r="F12" s="1985"/>
    </row>
    <row r="13" spans="1:10">
      <c r="B13" s="1985"/>
      <c r="C13" s="1985"/>
      <c r="D13" s="1985"/>
      <c r="E13" s="1985"/>
      <c r="F13" s="1985"/>
    </row>
    <row r="14" spans="1:10" s="1973" customFormat="1" ht="14.25">
      <c r="A14" s="1973" t="s">
        <v>2018</v>
      </c>
      <c r="B14" s="118">
        <f>B4+B6-B11</f>
        <v>5134856382</v>
      </c>
      <c r="C14" s="118"/>
      <c r="D14" s="118"/>
      <c r="E14" s="118"/>
      <c r="F14" s="118"/>
      <c r="G14" s="1977"/>
      <c r="H14" s="1977"/>
      <c r="I14" s="1977"/>
      <c r="J14" s="1977"/>
    </row>
    <row r="15" spans="1:10">
      <c r="A15" s="1974" t="s">
        <v>1925</v>
      </c>
      <c r="B15" s="1995">
        <v>0.2</v>
      </c>
      <c r="C15" s="1985"/>
      <c r="D15" s="1985"/>
      <c r="E15" s="1985"/>
      <c r="F15" s="1985"/>
    </row>
    <row r="16" spans="1:10">
      <c r="A16" s="1974" t="s">
        <v>1259</v>
      </c>
      <c r="B16" s="1985">
        <f>B14*B15</f>
        <v>1026971276.4000001</v>
      </c>
      <c r="C16" s="1985">
        <v>1304585162</v>
      </c>
      <c r="D16" s="1985">
        <f>B16-C16</f>
        <v>-277613885.5999999</v>
      </c>
      <c r="E16" s="1985"/>
      <c r="F16" s="1985"/>
    </row>
    <row r="17" spans="2:12">
      <c r="B17" s="1985"/>
      <c r="C17" s="1985"/>
      <c r="D17" s="1985"/>
      <c r="E17" s="1985"/>
      <c r="F17" s="1985"/>
    </row>
    <row r="18" spans="2:12">
      <c r="B18" s="1985"/>
      <c r="C18" s="1985"/>
      <c r="D18" s="1985"/>
      <c r="E18" s="1985"/>
      <c r="F18" s="1985"/>
    </row>
    <row r="19" spans="2:12">
      <c r="B19" s="1985"/>
      <c r="C19" s="1986"/>
      <c r="D19" s="1985"/>
      <c r="E19" s="1985"/>
      <c r="F19" s="1985"/>
    </row>
    <row r="20" spans="2:12">
      <c r="B20" s="1985"/>
      <c r="C20" s="1986"/>
      <c r="D20" s="1985"/>
      <c r="E20" s="1985"/>
      <c r="F20" s="1985"/>
    </row>
    <row r="21" spans="2:12">
      <c r="B21" s="1985"/>
      <c r="C21" s="1985"/>
      <c r="D21" s="1985"/>
      <c r="E21" s="1985"/>
      <c r="F21" s="1985"/>
    </row>
    <row r="22" spans="2:12" s="1973" customFormat="1" ht="14.25">
      <c r="B22" s="118"/>
      <c r="C22" s="118"/>
      <c r="D22" s="118"/>
      <c r="E22" s="118"/>
      <c r="F22" s="118"/>
      <c r="G22" s="1977"/>
      <c r="H22" s="1977"/>
      <c r="I22" s="1977"/>
      <c r="J22" s="1977"/>
    </row>
    <row r="23" spans="2:12">
      <c r="B23" s="1985"/>
      <c r="C23" s="1985"/>
      <c r="D23" s="1985"/>
      <c r="E23" s="1985"/>
      <c r="F23" s="1985"/>
    </row>
    <row r="24" spans="2:12" s="1973" customFormat="1" ht="14.25">
      <c r="B24" s="118"/>
      <c r="C24" s="118"/>
      <c r="D24" s="118"/>
      <c r="E24" s="118"/>
      <c r="F24" s="118"/>
      <c r="G24" s="1977"/>
      <c r="H24" s="1977"/>
      <c r="I24" s="1977"/>
      <c r="J24" s="1977"/>
    </row>
    <row r="25" spans="2:12">
      <c r="B25" s="1985"/>
      <c r="C25" s="1985"/>
      <c r="D25" s="1985"/>
      <c r="E25" s="1985"/>
      <c r="F25" s="1985"/>
    </row>
    <row r="26" spans="2:12">
      <c r="B26" s="1985"/>
      <c r="C26" s="1985"/>
      <c r="D26" s="1985"/>
      <c r="E26" s="1985"/>
      <c r="F26" s="1985"/>
    </row>
    <row r="28" spans="2:12">
      <c r="D28" s="1976"/>
      <c r="E28" s="1976"/>
    </row>
    <row r="29" spans="2:12">
      <c r="D29" s="1976"/>
      <c r="E29" s="1976"/>
      <c r="F29" s="1921"/>
    </row>
    <row r="31" spans="2:12">
      <c r="E31" s="279"/>
      <c r="F31" s="279"/>
      <c r="G31" s="280"/>
      <c r="H31" s="280"/>
      <c r="I31" s="280"/>
      <c r="J31" s="280"/>
      <c r="K31" s="280"/>
      <c r="L31" s="280"/>
    </row>
    <row r="32" spans="2:12">
      <c r="C32" s="1975"/>
      <c r="D32" s="1987"/>
      <c r="E32" s="1988"/>
      <c r="F32" s="1989"/>
      <c r="G32" s="1989"/>
      <c r="H32" s="1989"/>
      <c r="I32" s="1989"/>
      <c r="J32" s="1990"/>
      <c r="K32" s="1991"/>
      <c r="L32" s="1991"/>
    </row>
    <row r="33" spans="3:12">
      <c r="C33" s="1975"/>
      <c r="D33" s="1987"/>
      <c r="E33" s="1988"/>
      <c r="F33" s="1989"/>
      <c r="G33" s="1989"/>
      <c r="H33" s="1989"/>
      <c r="I33" s="1989"/>
      <c r="J33" s="1990"/>
      <c r="K33" s="1991"/>
      <c r="L33" s="1991"/>
    </row>
    <row r="34" spans="3:12">
      <c r="C34" s="1992"/>
      <c r="D34" s="1987"/>
      <c r="E34" s="1988"/>
      <c r="F34" s="1989"/>
      <c r="G34" s="1989"/>
      <c r="H34" s="1989"/>
      <c r="I34" s="1989"/>
      <c r="J34" s="1989"/>
      <c r="K34" s="1991"/>
      <c r="L34" s="1991"/>
    </row>
    <row r="35" spans="3:12">
      <c r="C35" s="1992"/>
      <c r="D35" s="1987"/>
      <c r="E35" s="1988"/>
      <c r="F35" s="1989"/>
      <c r="G35" s="1989"/>
      <c r="H35" s="1989"/>
      <c r="I35" s="1989"/>
      <c r="J35" s="1989"/>
      <c r="K35" s="1991"/>
      <c r="L35" s="1991"/>
    </row>
    <row r="36" spans="3:12">
      <c r="C36" s="1992"/>
      <c r="D36" s="1987"/>
      <c r="E36" s="1988"/>
      <c r="F36" s="1989"/>
      <c r="G36" s="1989"/>
      <c r="H36" s="1989"/>
      <c r="I36" s="1989"/>
      <c r="J36" s="1989"/>
      <c r="K36" s="1991"/>
      <c r="L36" s="1991"/>
    </row>
    <row r="37" spans="3:12">
      <c r="C37" s="1975"/>
      <c r="D37" s="1987"/>
      <c r="E37" s="1988"/>
      <c r="F37" s="1989"/>
      <c r="G37" s="1989"/>
      <c r="H37" s="1989"/>
      <c r="I37" s="1989"/>
      <c r="J37" s="1989"/>
      <c r="K37" s="1991"/>
      <c r="L37" s="1991"/>
    </row>
    <row r="38" spans="3:12">
      <c r="C38" s="1975"/>
      <c r="D38" s="1987"/>
      <c r="E38" s="1988"/>
      <c r="F38" s="1989"/>
      <c r="G38" s="1990"/>
      <c r="H38" s="1990"/>
      <c r="I38" s="1989"/>
      <c r="J38" s="1989"/>
      <c r="K38" s="1989"/>
      <c r="L38" s="1989"/>
    </row>
    <row r="39" spans="3:12">
      <c r="D39" s="257"/>
      <c r="E39" s="1985"/>
      <c r="F39" s="1993"/>
    </row>
    <row r="40" spans="3:12">
      <c r="E40" s="1985"/>
      <c r="F40" s="1993"/>
    </row>
    <row r="41" spans="3:12">
      <c r="D41" s="257"/>
      <c r="E41" s="1985"/>
      <c r="F41" s="1993"/>
    </row>
    <row r="42" spans="3:12">
      <c r="E42" s="1985"/>
      <c r="F42" s="1993"/>
    </row>
    <row r="43" spans="3:12">
      <c r="E43" s="1985"/>
      <c r="F43" s="1993"/>
    </row>
    <row r="44" spans="3:12">
      <c r="E44" s="1985"/>
      <c r="F44" s="1993"/>
    </row>
    <row r="45" spans="3:12">
      <c r="E45" s="1985"/>
      <c r="F45" s="1993"/>
    </row>
  </sheetData>
  <phoneticPr fontId="27" type="noConversion"/>
  <pageMargins left="0.75" right="0.75" top="1" bottom="1" header="0.5" footer="0.5"/>
  <pageSetup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53"/>
  <sheetViews>
    <sheetView workbookViewId="0">
      <selection activeCell="K72" sqref="K72"/>
    </sheetView>
  </sheetViews>
  <sheetFormatPr defaultRowHeight="12"/>
  <cols>
    <col min="1" max="1" width="3.140625" style="156" customWidth="1"/>
    <col min="2" max="2" width="1.7109375" style="156" customWidth="1"/>
    <col min="3" max="3" width="20" style="156" customWidth="1"/>
    <col min="4" max="4" width="1.7109375" style="156" customWidth="1"/>
    <col min="5" max="5" width="9.28515625" style="156" bestFit="1" customWidth="1"/>
    <col min="6" max="6" width="1.7109375" style="156" customWidth="1"/>
    <col min="7" max="7" width="16.85546875" style="156" bestFit="1" customWidth="1"/>
    <col min="8" max="8" width="1.7109375" style="156" customWidth="1"/>
    <col min="9" max="9" width="17.28515625" style="156" customWidth="1"/>
    <col min="10" max="10" width="1.7109375" style="156" customWidth="1"/>
    <col min="11" max="11" width="15.85546875" style="156" bestFit="1" customWidth="1"/>
    <col min="12" max="12" width="1.7109375" style="156" customWidth="1"/>
    <col min="13" max="13" width="19.85546875" style="156" customWidth="1"/>
    <col min="14" max="14" width="1.7109375" style="156" customWidth="1"/>
    <col min="15" max="15" width="23.42578125" style="156" bestFit="1" customWidth="1"/>
    <col min="16" max="16" width="15.85546875" style="156" bestFit="1" customWidth="1"/>
    <col min="17" max="17" width="13.42578125" style="156" bestFit="1" customWidth="1"/>
    <col min="18" max="16384" width="9.140625" style="156"/>
  </cols>
  <sheetData>
    <row r="1" spans="1:29" ht="15.75">
      <c r="A1" s="155" t="s">
        <v>205</v>
      </c>
    </row>
    <row r="2" spans="1:29" s="158" customFormat="1" ht="15.75">
      <c r="A2" s="195" t="e">
        <f>#REF!</f>
        <v>#REF!</v>
      </c>
      <c r="B2" s="196"/>
      <c r="F2" s="159"/>
      <c r="G2" s="157"/>
      <c r="H2" s="160"/>
      <c r="I2" s="157"/>
      <c r="J2" s="160"/>
      <c r="K2" s="161"/>
      <c r="L2" s="162"/>
      <c r="M2" s="163" t="s">
        <v>206</v>
      </c>
      <c r="N2" s="162"/>
      <c r="O2" s="161" t="s">
        <v>207</v>
      </c>
      <c r="P2" s="164"/>
      <c r="Q2" s="161"/>
      <c r="R2" s="164"/>
      <c r="S2" s="161"/>
      <c r="T2" s="164"/>
      <c r="U2" s="165"/>
      <c r="V2" s="165"/>
      <c r="W2" s="161"/>
      <c r="X2" s="162"/>
      <c r="Y2" s="161"/>
      <c r="Z2" s="160"/>
      <c r="AA2" s="157"/>
      <c r="AB2" s="160"/>
      <c r="AC2" s="164"/>
    </row>
    <row r="3" spans="1:29" s="158" customFormat="1" ht="15.75">
      <c r="A3" s="197" t="e">
        <f>#REF!</f>
        <v>#REF!</v>
      </c>
      <c r="B3" s="198"/>
      <c r="C3" s="167"/>
      <c r="F3" s="159"/>
      <c r="G3" s="157"/>
      <c r="H3" s="160"/>
      <c r="I3" s="157"/>
      <c r="J3" s="160"/>
      <c r="K3" s="161"/>
      <c r="L3" s="162"/>
      <c r="M3" s="163" t="s">
        <v>208</v>
      </c>
      <c r="N3" s="162"/>
      <c r="O3" s="168" t="s">
        <v>181</v>
      </c>
      <c r="P3" s="164"/>
      <c r="Q3" s="161"/>
      <c r="R3" s="164"/>
      <c r="S3" s="161"/>
      <c r="T3" s="164"/>
      <c r="U3" s="165"/>
      <c r="V3" s="165"/>
      <c r="W3" s="161"/>
      <c r="X3" s="162"/>
      <c r="Y3" s="161"/>
      <c r="Z3" s="160"/>
      <c r="AA3" s="157"/>
      <c r="AB3" s="160"/>
      <c r="AC3" s="164"/>
    </row>
    <row r="4" spans="1:29">
      <c r="A4" s="169" t="s">
        <v>552</v>
      </c>
      <c r="B4" s="169"/>
      <c r="C4" s="170"/>
    </row>
    <row r="5" spans="1:29">
      <c r="A5" s="171"/>
      <c r="B5" s="171"/>
      <c r="C5" s="172"/>
    </row>
    <row r="6" spans="1:29">
      <c r="A6" s="171" t="s">
        <v>209</v>
      </c>
      <c r="C6" s="169" t="s">
        <v>210</v>
      </c>
      <c r="D6" s="170"/>
      <c r="E6" s="170"/>
      <c r="F6" s="170"/>
    </row>
    <row r="7" spans="1:29">
      <c r="I7" s="169" t="s">
        <v>210</v>
      </c>
      <c r="J7" s="170"/>
      <c r="K7" s="170"/>
      <c r="L7" s="170"/>
      <c r="M7" s="170"/>
      <c r="N7" s="170"/>
      <c r="O7" s="170"/>
    </row>
    <row r="8" spans="1:29" s="173" customFormat="1">
      <c r="E8" s="169" t="s">
        <v>211</v>
      </c>
      <c r="F8" s="169"/>
      <c r="G8" s="169"/>
      <c r="I8" s="174" t="s">
        <v>212</v>
      </c>
      <c r="J8" s="174"/>
      <c r="K8" s="174"/>
      <c r="M8" s="174" t="s">
        <v>213</v>
      </c>
      <c r="N8" s="174"/>
      <c r="O8" s="174"/>
    </row>
    <row r="9" spans="1:29" s="173" customFormat="1">
      <c r="A9" s="169" t="s">
        <v>214</v>
      </c>
      <c r="B9" s="169"/>
      <c r="C9" s="169" t="s">
        <v>215</v>
      </c>
      <c r="D9" s="169"/>
      <c r="E9" s="169" t="s">
        <v>216</v>
      </c>
      <c r="F9" s="169"/>
      <c r="G9" s="169" t="s">
        <v>217</v>
      </c>
      <c r="H9" s="169"/>
      <c r="I9" s="169" t="s">
        <v>216</v>
      </c>
      <c r="J9" s="169"/>
      <c r="K9" s="169" t="s">
        <v>217</v>
      </c>
      <c r="L9" s="169"/>
      <c r="M9" s="169" t="s">
        <v>216</v>
      </c>
      <c r="N9" s="169"/>
      <c r="O9" s="169" t="s">
        <v>217</v>
      </c>
    </row>
    <row r="10" spans="1:29">
      <c r="A10" s="156" t="str">
        <f>IF(C10&lt;&gt;"",COUNTA(C10:$C$11),"")</f>
        <v/>
      </c>
    </row>
    <row r="11" spans="1:29">
      <c r="A11" s="175">
        <f>IF(C11&lt;&gt;"",COUNTA(C11:$C$11),"")</f>
        <v>1</v>
      </c>
      <c r="B11" s="175"/>
      <c r="C11" s="176" t="s">
        <v>218</v>
      </c>
      <c r="D11" s="177"/>
      <c r="E11" s="178">
        <v>0.04</v>
      </c>
      <c r="F11" s="177"/>
      <c r="G11" s="178">
        <v>0.08</v>
      </c>
      <c r="H11" s="177"/>
      <c r="I11" s="177" t="e">
        <f>ROUND(E11*#REF!,-6)</f>
        <v>#REF!</v>
      </c>
      <c r="J11" s="177"/>
      <c r="K11" s="177" t="e">
        <f>ROUND(G11*#REF!,-6)</f>
        <v>#REF!</v>
      </c>
      <c r="L11" s="177"/>
      <c r="M11" s="177" t="e">
        <f>ROUND(E11*#REF!,-6)</f>
        <v>#REF!</v>
      </c>
      <c r="N11" s="177"/>
      <c r="O11" s="177" t="e">
        <f>ROUND(G11*#REF!,-6)</f>
        <v>#REF!</v>
      </c>
      <c r="P11" s="177"/>
    </row>
    <row r="12" spans="1:29">
      <c r="A12" s="175">
        <f>IF(C12&lt;&gt;"",COUNTA(C$11:$C12),"")</f>
        <v>2</v>
      </c>
      <c r="B12" s="175"/>
      <c r="C12" s="176" t="s">
        <v>734</v>
      </c>
      <c r="D12" s="177"/>
      <c r="E12" s="178">
        <v>4.0000000000000001E-3</v>
      </c>
      <c r="F12" s="177"/>
      <c r="G12" s="178">
        <v>8.0000000000000002E-3</v>
      </c>
      <c r="H12" s="177"/>
      <c r="I12" s="177" t="e">
        <f>ROUND(E12*#REF!,-6)</f>
        <v>#REF!</v>
      </c>
      <c r="J12" s="177"/>
      <c r="K12" s="177" t="e">
        <f>ROUND(G12*#REF!,-6)</f>
        <v>#REF!</v>
      </c>
      <c r="L12" s="177"/>
      <c r="M12" s="177" t="e">
        <f>ROUND(E12*#REF!,-6)</f>
        <v>#REF!</v>
      </c>
      <c r="N12" s="177"/>
      <c r="O12" s="177" t="e">
        <f>ROUND(G12*#REF!,-6)</f>
        <v>#REF!</v>
      </c>
      <c r="P12" s="177"/>
    </row>
    <row r="13" spans="1:29">
      <c r="A13" s="175">
        <f>IF(C13&lt;&gt;"",COUNTA(C$11:$C13),"")</f>
        <v>3</v>
      </c>
      <c r="B13" s="175"/>
      <c r="C13" s="176" t="s">
        <v>290</v>
      </c>
      <c r="D13" s="177"/>
      <c r="E13" s="178">
        <v>0.01</v>
      </c>
      <c r="F13" s="177"/>
      <c r="G13" s="178">
        <v>0.02</v>
      </c>
      <c r="H13" s="177"/>
      <c r="I13" s="177" t="e">
        <f>ROUND(E13*#REF!,-6)</f>
        <v>#REF!</v>
      </c>
      <c r="J13" s="177"/>
      <c r="K13" s="177" t="e">
        <f>ROUND(G13*#REF!,-6)</f>
        <v>#REF!</v>
      </c>
      <c r="L13" s="177"/>
      <c r="M13" s="177" t="e">
        <f>ROUND(E13*#REF!,-6)</f>
        <v>#REF!</v>
      </c>
      <c r="N13" s="177"/>
      <c r="O13" s="177" t="e">
        <f>ROUND(G13*#REF!,-6)</f>
        <v>#REF!</v>
      </c>
      <c r="P13" s="177"/>
    </row>
    <row r="14" spans="1:29">
      <c r="A14" s="175">
        <f>IF(C14&lt;&gt;"",COUNTA(C$11:$C14),"")</f>
        <v>4</v>
      </c>
      <c r="B14" s="175"/>
      <c r="C14" s="176" t="s">
        <v>219</v>
      </c>
      <c r="D14" s="177"/>
      <c r="E14" s="178">
        <v>0.01</v>
      </c>
      <c r="F14" s="177"/>
      <c r="G14" s="178">
        <v>0.02</v>
      </c>
      <c r="H14" s="177"/>
      <c r="I14" s="177" t="e">
        <f>ROUND(E14*#REF!,-6)</f>
        <v>#REF!</v>
      </c>
      <c r="J14" s="177"/>
      <c r="K14" s="177" t="e">
        <f>ROUND(G14*#REF!,-6)</f>
        <v>#REF!</v>
      </c>
      <c r="L14" s="177"/>
      <c r="M14" s="177" t="e">
        <f>ROUND(E14*#REF!,-6)</f>
        <v>#REF!</v>
      </c>
      <c r="N14" s="177"/>
      <c r="O14" s="177" t="e">
        <f>ROUND(G14*#REF!,-6)</f>
        <v>#REF!</v>
      </c>
      <c r="P14" s="177"/>
    </row>
    <row r="15" spans="1:29">
      <c r="A15" s="175">
        <f>IF(C15&lt;&gt;"",COUNTA(C$11:$C15),"")</f>
        <v>5</v>
      </c>
      <c r="B15" s="175"/>
      <c r="C15" s="176" t="s">
        <v>220</v>
      </c>
      <c r="D15" s="177"/>
      <c r="E15" s="178">
        <v>5.0000000000000001E-3</v>
      </c>
      <c r="F15" s="177"/>
      <c r="G15" s="178">
        <v>0.01</v>
      </c>
      <c r="H15" s="177"/>
      <c r="I15" s="177" t="e">
        <f>ROUND(E15*#REF!,-6)</f>
        <v>#REF!</v>
      </c>
      <c r="J15" s="177"/>
      <c r="K15" s="177" t="e">
        <f>ROUND(G15*#REF!,-6)</f>
        <v>#REF!</v>
      </c>
      <c r="L15" s="177"/>
      <c r="M15" s="177" t="e">
        <f>ROUND(E15*#REF!,-6)</f>
        <v>#REF!</v>
      </c>
      <c r="N15" s="177"/>
      <c r="O15" s="177" t="e">
        <f>ROUND(G15*#REF!,-6)</f>
        <v>#REF!</v>
      </c>
      <c r="P15" s="177"/>
    </row>
    <row r="16" spans="1:29" ht="36">
      <c r="A16" s="175">
        <f>IF(C16&lt;&gt;"",COUNTA(C$11:$C16),"")</f>
        <v>6</v>
      </c>
      <c r="B16" s="175"/>
      <c r="C16" s="176" t="s">
        <v>221</v>
      </c>
      <c r="D16" s="177"/>
      <c r="E16" s="178">
        <v>2.5000000000000001E-3</v>
      </c>
      <c r="F16" s="177"/>
      <c r="G16" s="178">
        <v>5.0000000000000001E-3</v>
      </c>
      <c r="H16" s="177"/>
      <c r="I16" s="177" t="e">
        <f>ROUND(E16*#REF!,-6)</f>
        <v>#REF!</v>
      </c>
      <c r="J16" s="177"/>
      <c r="K16" s="177" t="e">
        <f>ROUND(G16*#REF!,-6)</f>
        <v>#REF!</v>
      </c>
      <c r="L16" s="177"/>
      <c r="M16" s="177" t="e">
        <f>ROUND(E16*#REF!,-6)</f>
        <v>#REF!</v>
      </c>
      <c r="N16" s="177"/>
      <c r="O16" s="177" t="e">
        <f>ROUND(G16*#REF!,-6)</f>
        <v>#REF!</v>
      </c>
      <c r="P16" s="177"/>
    </row>
    <row r="17" spans="1:18" ht="12.75" thickBot="1">
      <c r="A17" s="179" t="str">
        <f>IF(C17&lt;&gt;"",COUNTA(C$11:$C17),"")</f>
        <v/>
      </c>
      <c r="B17" s="179"/>
      <c r="C17" s="179"/>
      <c r="D17" s="180"/>
      <c r="E17" s="179"/>
      <c r="F17" s="180"/>
      <c r="G17" s="179"/>
      <c r="H17" s="180"/>
      <c r="I17" s="180"/>
      <c r="J17" s="180"/>
      <c r="K17" s="180"/>
      <c r="L17" s="180"/>
      <c r="M17" s="180"/>
      <c r="N17" s="180"/>
      <c r="O17" s="180"/>
      <c r="P17" s="177"/>
    </row>
    <row r="18" spans="1:18" ht="12.75" thickTop="1">
      <c r="A18" s="173" t="s">
        <v>222</v>
      </c>
      <c r="C18" s="156" t="s">
        <v>223</v>
      </c>
      <c r="I18" s="173" t="s">
        <v>224</v>
      </c>
      <c r="M18" s="181" t="s">
        <v>225</v>
      </c>
      <c r="O18" s="182" t="e">
        <f>O20</f>
        <v>#REF!</v>
      </c>
    </row>
    <row r="19" spans="1:18">
      <c r="C19" s="156" t="s">
        <v>223</v>
      </c>
      <c r="I19" s="173" t="s">
        <v>226</v>
      </c>
      <c r="M19" s="181" t="s">
        <v>227</v>
      </c>
      <c r="O19" s="182" t="e">
        <f>O20</f>
        <v>#REF!</v>
      </c>
    </row>
    <row r="20" spans="1:18">
      <c r="C20" s="173" t="s">
        <v>228</v>
      </c>
      <c r="O20" s="183" t="e">
        <f>MIN(M11:O16)</f>
        <v>#REF!</v>
      </c>
    </row>
    <row r="21" spans="1:18">
      <c r="M21" s="177"/>
    </row>
    <row r="22" spans="1:18">
      <c r="A22" s="173" t="s">
        <v>149</v>
      </c>
      <c r="C22" s="169" t="s">
        <v>229</v>
      </c>
      <c r="D22" s="170"/>
      <c r="E22" s="170"/>
      <c r="F22" s="170"/>
      <c r="G22" s="170"/>
      <c r="H22" s="170"/>
      <c r="I22" s="170"/>
      <c r="J22" s="170"/>
      <c r="K22" s="170"/>
      <c r="L22" s="170"/>
      <c r="M22" s="184"/>
    </row>
    <row r="23" spans="1:18">
      <c r="A23" s="171"/>
      <c r="C23" s="173"/>
      <c r="M23" s="169" t="s">
        <v>230</v>
      </c>
      <c r="N23" s="170"/>
      <c r="O23" s="170"/>
    </row>
    <row r="24" spans="1:18">
      <c r="A24" s="169" t="s">
        <v>214</v>
      </c>
      <c r="B24" s="170"/>
      <c r="C24" s="169" t="s">
        <v>231</v>
      </c>
      <c r="D24" s="170"/>
      <c r="E24" s="170"/>
      <c r="F24" s="170"/>
      <c r="G24" s="170"/>
      <c r="H24" s="170"/>
      <c r="I24" s="185">
        <v>38717</v>
      </c>
      <c r="J24" s="170"/>
      <c r="K24" s="185" t="s">
        <v>232</v>
      </c>
      <c r="L24" s="170"/>
      <c r="M24" s="186" t="s">
        <v>233</v>
      </c>
      <c r="N24" s="169"/>
      <c r="O24" s="169" t="s">
        <v>234</v>
      </c>
    </row>
    <row r="25" spans="1:18">
      <c r="M25" s="187"/>
    </row>
    <row r="26" spans="1:18">
      <c r="A26" s="175">
        <f>IF(C26&lt;&gt;"",COUNTA(C26:$C$26),"")</f>
        <v>1</v>
      </c>
      <c r="C26" s="156" t="s">
        <v>235</v>
      </c>
      <c r="G26" s="177"/>
      <c r="H26" s="177"/>
      <c r="I26" s="177" t="e">
        <f>#REF!</f>
        <v>#REF!</v>
      </c>
      <c r="J26" s="177"/>
      <c r="K26" s="177">
        <v>1</v>
      </c>
      <c r="L26" s="177"/>
      <c r="M26" s="177" t="e">
        <f t="shared" ref="M26:M32" si="0">$O$20/($I$26*$K$26+$I$27*$K$27+$I$28*$K$28+$I$29*$K$29+$I$30*$K$30+$I$31*$K$31+$I$32*$K$32)*$I26*$K26</f>
        <v>#REF!</v>
      </c>
      <c r="N26" s="177"/>
      <c r="O26" s="177" t="e">
        <f t="shared" ref="O26:O32" si="1">$O$20/($I$26*$K$26+$I$27*$K$27+$I$28*$K$28+$I$29*$K$29+$I$30*$K$30+$I$31*$K$31+$I$32*$K$32)*$I26*$K26</f>
        <v>#REF!</v>
      </c>
      <c r="P26" s="177"/>
      <c r="Q26" s="177"/>
      <c r="R26" s="177"/>
    </row>
    <row r="27" spans="1:18">
      <c r="A27" s="175">
        <f>IF(C27&lt;&gt;"",COUNTA(C$26:$C27),"")</f>
        <v>2</v>
      </c>
      <c r="C27" s="156" t="s">
        <v>236</v>
      </c>
      <c r="G27" s="177"/>
      <c r="H27" s="177"/>
      <c r="I27" s="177" t="e">
        <f>#REF!</f>
        <v>#REF!</v>
      </c>
      <c r="J27" s="177"/>
      <c r="K27" s="177">
        <v>2</v>
      </c>
      <c r="L27" s="177"/>
      <c r="M27" s="177" t="e">
        <f t="shared" si="0"/>
        <v>#REF!</v>
      </c>
      <c r="N27" s="177"/>
      <c r="O27" s="177" t="e">
        <f t="shared" si="1"/>
        <v>#REF!</v>
      </c>
      <c r="P27" s="177"/>
      <c r="Q27" s="177"/>
      <c r="R27" s="177"/>
    </row>
    <row r="28" spans="1:18">
      <c r="A28" s="175">
        <f>IF(C28&lt;&gt;"",COUNTA(C$26:$C28),"")</f>
        <v>3</v>
      </c>
      <c r="C28" s="156" t="s">
        <v>237</v>
      </c>
      <c r="G28" s="177"/>
      <c r="H28" s="177"/>
      <c r="I28" s="177" t="e">
        <f>#REF!</f>
        <v>#REF!</v>
      </c>
      <c r="J28" s="177"/>
      <c r="K28" s="177">
        <v>3</v>
      </c>
      <c r="L28" s="177"/>
      <c r="M28" s="177" t="e">
        <f t="shared" si="0"/>
        <v>#REF!</v>
      </c>
      <c r="N28" s="177"/>
      <c r="O28" s="177" t="e">
        <f t="shared" si="1"/>
        <v>#REF!</v>
      </c>
      <c r="P28" s="177"/>
      <c r="Q28" s="177"/>
      <c r="R28" s="177"/>
    </row>
    <row r="29" spans="1:18">
      <c r="A29" s="175">
        <f>IF(C29&lt;&gt;"",COUNTA(C$26:$C29),"")</f>
        <v>4</v>
      </c>
      <c r="C29" s="156" t="s">
        <v>238</v>
      </c>
      <c r="G29" s="177"/>
      <c r="H29" s="177"/>
      <c r="I29" s="177" t="e">
        <f>#REF!</f>
        <v>#REF!</v>
      </c>
      <c r="J29" s="177"/>
      <c r="K29" s="177">
        <v>1</v>
      </c>
      <c r="L29" s="177"/>
      <c r="M29" s="177" t="e">
        <f t="shared" si="0"/>
        <v>#REF!</v>
      </c>
      <c r="N29" s="177"/>
      <c r="O29" s="177" t="e">
        <f t="shared" si="1"/>
        <v>#REF!</v>
      </c>
      <c r="P29" s="177"/>
      <c r="Q29" s="177"/>
      <c r="R29" s="177"/>
    </row>
    <row r="30" spans="1:18">
      <c r="A30" s="175">
        <f>IF(C30&lt;&gt;"",COUNTA(C$26:$C30),"")</f>
        <v>5</v>
      </c>
      <c r="C30" s="156" t="s">
        <v>219</v>
      </c>
      <c r="G30" s="177"/>
      <c r="H30" s="177"/>
      <c r="I30" s="177" t="e">
        <f>#REF!</f>
        <v>#REF!</v>
      </c>
      <c r="J30" s="177"/>
      <c r="K30" s="177">
        <v>2</v>
      </c>
      <c r="L30" s="177"/>
      <c r="M30" s="177" t="e">
        <f t="shared" si="0"/>
        <v>#REF!</v>
      </c>
      <c r="N30" s="177"/>
      <c r="O30" s="177" t="e">
        <f t="shared" si="1"/>
        <v>#REF!</v>
      </c>
      <c r="P30" s="177"/>
      <c r="Q30" s="177"/>
      <c r="R30" s="177"/>
    </row>
    <row r="31" spans="1:18">
      <c r="A31" s="175">
        <f>IF(C31&lt;&gt;"",COUNTA(C$26:$C31),"")</f>
        <v>6</v>
      </c>
      <c r="C31" s="156" t="s">
        <v>239</v>
      </c>
      <c r="G31" s="177"/>
      <c r="H31" s="177"/>
      <c r="I31" s="177" t="e">
        <f>#REF!</f>
        <v>#REF!</v>
      </c>
      <c r="J31" s="177"/>
      <c r="K31" s="177">
        <v>2</v>
      </c>
      <c r="L31" s="177"/>
      <c r="M31" s="177" t="e">
        <f t="shared" si="0"/>
        <v>#REF!</v>
      </c>
      <c r="N31" s="177"/>
      <c r="O31" s="177" t="e">
        <f t="shared" si="1"/>
        <v>#REF!</v>
      </c>
      <c r="P31" s="177"/>
      <c r="Q31" s="177"/>
      <c r="R31" s="177"/>
    </row>
    <row r="32" spans="1:18">
      <c r="A32" s="175">
        <f>IF(C32&lt;&gt;"",COUNTA(C$26:$C32),"")</f>
        <v>7</v>
      </c>
      <c r="C32" s="156" t="s">
        <v>240</v>
      </c>
      <c r="G32" s="177"/>
      <c r="H32" s="177"/>
      <c r="I32" s="177" t="e">
        <f>#REF!</f>
        <v>#REF!</v>
      </c>
      <c r="J32" s="177"/>
      <c r="K32" s="177">
        <v>1</v>
      </c>
      <c r="L32" s="177"/>
      <c r="M32" s="177" t="e">
        <f t="shared" si="0"/>
        <v>#REF!</v>
      </c>
      <c r="N32" s="177"/>
      <c r="O32" s="177" t="e">
        <f t="shared" si="1"/>
        <v>#REF!</v>
      </c>
      <c r="P32" s="177"/>
      <c r="Q32" s="177"/>
      <c r="R32" s="177"/>
    </row>
    <row r="33" spans="1:17">
      <c r="A33" s="175">
        <f>IF(C33&lt;&gt;"",COUNTA(C$26:$C33),"")</f>
        <v>8</v>
      </c>
      <c r="C33" s="169" t="s">
        <v>210</v>
      </c>
      <c r="G33" s="177"/>
      <c r="H33" s="177"/>
      <c r="I33" s="177"/>
      <c r="J33" s="177"/>
      <c r="K33" s="177"/>
      <c r="L33" s="177"/>
      <c r="M33" s="188" t="e">
        <f>SUM(M26:M32)</f>
        <v>#REF!</v>
      </c>
      <c r="N33" s="177"/>
      <c r="O33" s="188" t="e">
        <f>SUM(O26:O32)</f>
        <v>#REF!</v>
      </c>
      <c r="P33" s="182"/>
      <c r="Q33" s="182"/>
    </row>
    <row r="34" spans="1:17" ht="12.75" thickBot="1">
      <c r="A34" s="189" t="str">
        <f>IF(C34&lt;&gt;"",COUNTA(C34:$C34),"")</f>
        <v/>
      </c>
      <c r="B34" s="179"/>
      <c r="C34" s="179"/>
      <c r="D34" s="179"/>
      <c r="E34" s="179"/>
      <c r="F34" s="179"/>
      <c r="G34" s="179"/>
      <c r="H34" s="179"/>
      <c r="I34" s="179"/>
      <c r="J34" s="179"/>
      <c r="K34" s="179"/>
      <c r="L34" s="179"/>
      <c r="M34" s="179"/>
      <c r="N34" s="179"/>
      <c r="O34" s="179"/>
      <c r="Q34" s="177"/>
    </row>
    <row r="35" spans="1:17" ht="12.75" thickTop="1">
      <c r="A35" s="175"/>
      <c r="Q35" s="177"/>
    </row>
    <row r="36" spans="1:17">
      <c r="A36" s="173" t="s">
        <v>241</v>
      </c>
      <c r="C36" s="169" t="s">
        <v>242</v>
      </c>
      <c r="D36" s="170"/>
      <c r="E36" s="170"/>
      <c r="F36" s="170"/>
      <c r="G36" s="170"/>
      <c r="H36" s="170"/>
      <c r="I36" s="170"/>
    </row>
    <row r="38" spans="1:17">
      <c r="C38" s="190" t="s">
        <v>243</v>
      </c>
      <c r="D38" s="174"/>
      <c r="E38" s="191"/>
      <c r="F38" s="191"/>
      <c r="G38" s="191"/>
      <c r="H38" s="191"/>
      <c r="I38" s="191"/>
      <c r="J38" s="191"/>
      <c r="K38" s="192"/>
    </row>
    <row r="40" spans="1:17">
      <c r="A40" s="169" t="s">
        <v>214</v>
      </c>
      <c r="B40" s="170"/>
      <c r="C40" s="169" t="s">
        <v>231</v>
      </c>
      <c r="D40" s="170"/>
      <c r="E40" s="170"/>
      <c r="F40" s="170"/>
      <c r="G40" s="185" t="s">
        <v>244</v>
      </c>
      <c r="H40" s="185"/>
      <c r="I40" s="185" t="s">
        <v>245</v>
      </c>
      <c r="J40" s="185"/>
      <c r="K40" s="185" t="s">
        <v>246</v>
      </c>
      <c r="L40" s="170"/>
      <c r="M40" s="169" t="s">
        <v>247</v>
      </c>
      <c r="N40" s="170"/>
      <c r="O40" s="169" t="s">
        <v>248</v>
      </c>
    </row>
    <row r="42" spans="1:17">
      <c r="A42" s="175">
        <f>IF(C42&lt;&gt;"",COUNTA(C42:$C$42),"")</f>
        <v>1</v>
      </c>
      <c r="C42" s="156" t="s">
        <v>235</v>
      </c>
      <c r="G42" s="177" t="e">
        <f t="shared" ref="G42:G48" si="2">I26</f>
        <v>#REF!</v>
      </c>
      <c r="I42" s="193"/>
      <c r="J42" s="177"/>
      <c r="K42" s="194"/>
      <c r="M42" s="177" t="e">
        <f t="shared" ref="M42:M48" si="3">I42/K42*G42</f>
        <v>#DIV/0!</v>
      </c>
      <c r="O42" s="177" t="e">
        <f t="shared" ref="O42:O48" si="4">M26</f>
        <v>#REF!</v>
      </c>
    </row>
    <row r="43" spans="1:17">
      <c r="A43" s="175">
        <f>IF(C43&lt;&gt;"",COUNTA(C$42:$C43),"")</f>
        <v>2</v>
      </c>
      <c r="C43" s="156" t="s">
        <v>236</v>
      </c>
      <c r="G43" s="177" t="e">
        <f t="shared" si="2"/>
        <v>#REF!</v>
      </c>
      <c r="I43" s="193"/>
      <c r="J43" s="177"/>
      <c r="K43" s="194"/>
      <c r="M43" s="177" t="e">
        <f t="shared" si="3"/>
        <v>#DIV/0!</v>
      </c>
      <c r="O43" s="177" t="e">
        <f t="shared" si="4"/>
        <v>#REF!</v>
      </c>
    </row>
    <row r="44" spans="1:17">
      <c r="A44" s="175">
        <f>IF(C44&lt;&gt;"",COUNTA(C$42:$C44),"")</f>
        <v>3</v>
      </c>
      <c r="C44" s="156" t="s">
        <v>237</v>
      </c>
      <c r="G44" s="177" t="e">
        <f t="shared" si="2"/>
        <v>#REF!</v>
      </c>
      <c r="I44" s="193"/>
      <c r="J44" s="177"/>
      <c r="K44" s="194"/>
      <c r="M44" s="177" t="e">
        <f>I44/K44*G44</f>
        <v>#DIV/0!</v>
      </c>
      <c r="O44" s="177" t="e">
        <f t="shared" si="4"/>
        <v>#REF!</v>
      </c>
    </row>
    <row r="45" spans="1:17">
      <c r="A45" s="175">
        <f>IF(C45&lt;&gt;"",COUNTA(C$42:$C45),"")</f>
        <v>4</v>
      </c>
      <c r="C45" s="156" t="s">
        <v>238</v>
      </c>
      <c r="G45" s="177" t="e">
        <f t="shared" si="2"/>
        <v>#REF!</v>
      </c>
      <c r="I45" s="193"/>
      <c r="J45" s="177"/>
      <c r="K45" s="194"/>
      <c r="M45" s="177" t="e">
        <f t="shared" si="3"/>
        <v>#DIV/0!</v>
      </c>
      <c r="O45" s="177" t="e">
        <f t="shared" si="4"/>
        <v>#REF!</v>
      </c>
    </row>
    <row r="46" spans="1:17">
      <c r="A46" s="175">
        <f>IF(C46&lt;&gt;"",COUNTA(C$42:$C46),"")</f>
        <v>5</v>
      </c>
      <c r="C46" s="156" t="s">
        <v>219</v>
      </c>
      <c r="G46" s="177" t="e">
        <f t="shared" si="2"/>
        <v>#REF!</v>
      </c>
      <c r="I46" s="193"/>
      <c r="J46" s="177"/>
      <c r="K46" s="194"/>
      <c r="M46" s="177" t="e">
        <f t="shared" si="3"/>
        <v>#DIV/0!</v>
      </c>
      <c r="O46" s="177" t="e">
        <f t="shared" si="4"/>
        <v>#REF!</v>
      </c>
    </row>
    <row r="47" spans="1:17">
      <c r="A47" s="175">
        <f>IF(C47&lt;&gt;"",COUNTA(C$42:$C47),"")</f>
        <v>6</v>
      </c>
      <c r="C47" s="156" t="s">
        <v>239</v>
      </c>
      <c r="G47" s="177" t="e">
        <f t="shared" si="2"/>
        <v>#REF!</v>
      </c>
      <c r="I47" s="193"/>
      <c r="J47" s="177"/>
      <c r="K47" s="194"/>
      <c r="M47" s="177" t="e">
        <f t="shared" si="3"/>
        <v>#DIV/0!</v>
      </c>
      <c r="O47" s="177" t="e">
        <f t="shared" si="4"/>
        <v>#REF!</v>
      </c>
    </row>
    <row r="48" spans="1:17">
      <c r="A48" s="175">
        <f>IF(C48&lt;&gt;"",COUNTA(C$42:$C48),"")</f>
        <v>7</v>
      </c>
      <c r="C48" s="156" t="s">
        <v>240</v>
      </c>
      <c r="G48" s="177" t="e">
        <f t="shared" si="2"/>
        <v>#REF!</v>
      </c>
      <c r="I48" s="193"/>
      <c r="J48" s="177"/>
      <c r="K48" s="194"/>
      <c r="M48" s="177" t="e">
        <f t="shared" si="3"/>
        <v>#DIV/0!</v>
      </c>
      <c r="O48" s="177" t="e">
        <f t="shared" si="4"/>
        <v>#REF!</v>
      </c>
    </row>
    <row r="49" spans="1:15">
      <c r="A49" s="175">
        <f>IF(C49&lt;&gt;"",COUNTA(C$42:$C49),"")</f>
        <v>8</v>
      </c>
      <c r="C49" s="172" t="s">
        <v>210</v>
      </c>
      <c r="O49" s="182" t="e">
        <f>SUM(O42:O48)</f>
        <v>#REF!</v>
      </c>
    </row>
    <row r="50" spans="1:15">
      <c r="A50" s="175">
        <f>IF(C50&lt;&gt;"",COUNTA(C$42:$C50),"")</f>
        <v>9</v>
      </c>
      <c r="C50" s="169" t="s">
        <v>249</v>
      </c>
      <c r="D50" s="170"/>
      <c r="E50" s="170"/>
      <c r="M50" s="188" t="e">
        <f>SUM(M42:M48)</f>
        <v>#DIV/0!</v>
      </c>
    </row>
    <row r="51" spans="1:15" ht="12.75" thickBot="1">
      <c r="A51" s="179"/>
      <c r="B51" s="179"/>
      <c r="C51" s="179"/>
      <c r="D51" s="179"/>
      <c r="E51" s="179"/>
      <c r="F51" s="179"/>
      <c r="G51" s="179"/>
      <c r="H51" s="179"/>
      <c r="I51" s="179"/>
      <c r="J51" s="179"/>
      <c r="K51" s="179"/>
      <c r="L51" s="179"/>
      <c r="M51" s="179"/>
      <c r="N51" s="179"/>
      <c r="O51" s="179"/>
    </row>
    <row r="52" spans="1:15" ht="12.75" thickTop="1"/>
    <row r="53" spans="1:15">
      <c r="A53" s="173" t="s">
        <v>250</v>
      </c>
      <c r="C53" s="169" t="s">
        <v>289</v>
      </c>
      <c r="D53" s="170"/>
      <c r="E53" s="170"/>
      <c r="F53" s="170"/>
      <c r="G53" s="170"/>
      <c r="H53" s="170"/>
      <c r="I53" s="170"/>
      <c r="J53" s="170"/>
      <c r="K53" s="170"/>
      <c r="L53" s="170"/>
      <c r="M53" s="170"/>
    </row>
  </sheetData>
  <phoneticPr fontId="27"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AA60"/>
  <sheetViews>
    <sheetView topLeftCell="A4" workbookViewId="0">
      <selection activeCell="O21" sqref="O21"/>
    </sheetView>
  </sheetViews>
  <sheetFormatPr defaultRowHeight="15" customHeight="1" outlineLevelCol="1"/>
  <cols>
    <col min="1" max="1" width="34.85546875" style="218" customWidth="1"/>
    <col min="2" max="2" width="0.85546875" style="218" customWidth="1"/>
    <col min="3" max="3" width="14.140625" style="218" customWidth="1"/>
    <col min="4" max="4" width="0.85546875" style="219" customWidth="1"/>
    <col min="5" max="5" width="19.28515625" style="218" customWidth="1"/>
    <col min="6" max="6" width="0.85546875" style="219" customWidth="1"/>
    <col min="7" max="7" width="11.7109375" style="220" hidden="1" customWidth="1" outlineLevel="1"/>
    <col min="8" max="8" width="0.85546875" style="220" hidden="1" customWidth="1" outlineLevel="1"/>
    <col min="9" max="9" width="11.7109375" style="220" hidden="1" customWidth="1" outlineLevel="1"/>
    <col min="10" max="10" width="0.85546875" style="220" hidden="1" customWidth="1" outlineLevel="1"/>
    <col min="11" max="11" width="11.7109375" style="220" hidden="1" customWidth="1" outlineLevel="1"/>
    <col min="12" max="12" width="0.85546875" style="220" hidden="1" customWidth="1" outlineLevel="1"/>
    <col min="13" max="13" width="14.85546875" style="221" bestFit="1" customWidth="1" collapsed="1"/>
    <col min="14" max="14" width="0.85546875" style="222" customWidth="1"/>
    <col min="15" max="15" width="17.28515625" style="223" bestFit="1" customWidth="1"/>
    <col min="16" max="16" width="10.85546875" style="224" bestFit="1" customWidth="1"/>
    <col min="17" max="17" width="17.5703125" style="224" bestFit="1" customWidth="1"/>
    <col min="18" max="18" width="45.140625" style="225" bestFit="1" customWidth="1"/>
    <col min="19" max="19" width="19.28515625" style="224" bestFit="1" customWidth="1"/>
    <col min="20" max="20" width="12.7109375" style="211" bestFit="1" customWidth="1"/>
    <col min="21" max="21" width="10" style="211" bestFit="1" customWidth="1"/>
    <col min="22" max="22" width="12.5703125" style="211" bestFit="1" customWidth="1"/>
    <col min="23" max="16384" width="9.140625" style="211"/>
  </cols>
  <sheetData>
    <row r="1" spans="1:27" ht="24" customHeight="1">
      <c r="A1" s="202" t="e">
        <f>#REF!</f>
        <v>#REF!</v>
      </c>
      <c r="B1" s="203"/>
      <c r="C1" s="203"/>
      <c r="D1" s="204"/>
      <c r="E1" s="203"/>
      <c r="F1" s="204"/>
      <c r="G1" s="203"/>
      <c r="H1" s="204"/>
      <c r="I1" s="205"/>
      <c r="J1" s="205"/>
      <c r="K1" s="205"/>
      <c r="L1" s="205"/>
      <c r="M1" s="206"/>
      <c r="N1" s="207"/>
      <c r="O1" s="208"/>
      <c r="P1" s="206"/>
      <c r="Q1" s="207"/>
      <c r="R1" s="208" t="s">
        <v>291</v>
      </c>
      <c r="S1" s="209"/>
      <c r="T1" s="210"/>
      <c r="U1" s="210"/>
      <c r="V1" s="210"/>
      <c r="W1" s="210"/>
      <c r="X1" s="210"/>
      <c r="Y1" s="210"/>
      <c r="Z1" s="210"/>
      <c r="AA1" s="210"/>
    </row>
    <row r="2" spans="1:27" ht="12.75">
      <c r="A2" s="212"/>
      <c r="B2" s="203"/>
      <c r="C2" s="203"/>
      <c r="D2" s="204"/>
      <c r="E2" s="203"/>
      <c r="F2" s="204"/>
      <c r="G2" s="203"/>
      <c r="H2" s="204"/>
      <c r="I2" s="205"/>
      <c r="J2" s="205"/>
      <c r="K2" s="205"/>
      <c r="L2" s="205"/>
      <c r="M2" s="206"/>
      <c r="N2" s="207"/>
      <c r="O2" s="199"/>
      <c r="P2" s="206"/>
      <c r="Q2" s="207"/>
      <c r="R2" s="199" t="s">
        <v>304</v>
      </c>
      <c r="S2" s="209"/>
      <c r="T2" s="210"/>
      <c r="U2" s="210"/>
      <c r="V2" s="210"/>
      <c r="W2" s="210"/>
      <c r="X2" s="210"/>
      <c r="Y2" s="210"/>
      <c r="Z2" s="210"/>
      <c r="AA2" s="210"/>
    </row>
    <row r="3" spans="1:27" ht="12.75">
      <c r="A3" s="166">
        <v>0</v>
      </c>
      <c r="B3" s="213"/>
      <c r="C3" s="213"/>
      <c r="D3" s="214"/>
      <c r="E3" s="213"/>
      <c r="F3" s="214"/>
      <c r="G3" s="213"/>
      <c r="H3" s="214"/>
      <c r="I3" s="215"/>
      <c r="J3" s="215"/>
      <c r="K3" s="215"/>
      <c r="L3" s="215"/>
      <c r="M3" s="216"/>
      <c r="N3" s="217"/>
      <c r="O3" s="200"/>
      <c r="P3" s="216"/>
      <c r="Q3" s="217"/>
      <c r="R3" s="200" t="s">
        <v>303</v>
      </c>
      <c r="S3" s="209"/>
      <c r="T3" s="210"/>
      <c r="U3" s="210"/>
      <c r="V3" s="210"/>
      <c r="W3" s="210"/>
      <c r="X3" s="210"/>
      <c r="Y3" s="210"/>
      <c r="Z3" s="210"/>
      <c r="AA3" s="210"/>
    </row>
    <row r="5" spans="1:27" s="230" customFormat="1" ht="15" customHeight="1">
      <c r="A5" s="226" t="s">
        <v>292</v>
      </c>
      <c r="B5" s="227"/>
      <c r="C5" s="227"/>
      <c r="D5" s="227"/>
      <c r="E5" s="227"/>
      <c r="F5" s="227"/>
      <c r="G5" s="227"/>
      <c r="H5" s="227"/>
      <c r="I5" s="228"/>
      <c r="J5" s="227"/>
      <c r="K5" s="228"/>
      <c r="L5" s="229"/>
      <c r="M5" s="229"/>
      <c r="N5" s="229"/>
      <c r="P5" s="228"/>
      <c r="Q5" s="231" t="s">
        <v>293</v>
      </c>
      <c r="R5" s="225"/>
    </row>
    <row r="6" spans="1:27" s="230" customFormat="1" ht="15" customHeight="1">
      <c r="A6" s="226" t="s">
        <v>215</v>
      </c>
      <c r="B6" s="232"/>
      <c r="C6" s="233"/>
      <c r="D6" s="233"/>
      <c r="E6" s="233"/>
      <c r="F6" s="233"/>
      <c r="G6" s="233"/>
      <c r="H6" s="233"/>
      <c r="I6" s="234"/>
      <c r="J6" s="233"/>
      <c r="K6" s="234"/>
      <c r="L6" s="234"/>
      <c r="M6" s="235"/>
      <c r="N6" s="235"/>
      <c r="O6" s="236" t="s">
        <v>305</v>
      </c>
      <c r="P6" s="237"/>
      <c r="Q6" s="237"/>
      <c r="R6" s="225"/>
    </row>
    <row r="7" spans="1:27" s="230" customFormat="1" ht="15" customHeight="1">
      <c r="A7" s="226"/>
      <c r="B7" s="232"/>
      <c r="C7" s="233"/>
      <c r="D7" s="233"/>
      <c r="E7" s="233"/>
      <c r="F7" s="233"/>
      <c r="G7" s="233"/>
      <c r="H7" s="233"/>
      <c r="I7" s="234"/>
      <c r="J7" s="233"/>
      <c r="K7" s="234"/>
      <c r="L7" s="234"/>
      <c r="M7" s="235"/>
      <c r="N7" s="235"/>
      <c r="O7" s="234"/>
      <c r="P7" s="238"/>
      <c r="Q7" s="238"/>
      <c r="R7" s="225"/>
    </row>
    <row r="8" spans="1:27" s="230" customFormat="1" ht="15" customHeight="1">
      <c r="A8" s="225" t="s">
        <v>294</v>
      </c>
      <c r="B8" s="227"/>
      <c r="C8" s="239"/>
      <c r="D8" s="239"/>
      <c r="E8" s="239"/>
      <c r="F8" s="239"/>
      <c r="G8" s="239"/>
      <c r="H8" s="239"/>
      <c r="I8" s="240"/>
      <c r="J8" s="239"/>
      <c r="K8" s="240"/>
      <c r="L8" s="222"/>
      <c r="M8" s="240"/>
      <c r="N8" s="241"/>
      <c r="O8" s="242" t="e">
        <f>#REF!</f>
        <v>#REF!</v>
      </c>
      <c r="P8" s="243"/>
      <c r="Q8" s="243"/>
      <c r="R8" s="225"/>
      <c r="S8" s="244"/>
      <c r="T8" s="244"/>
      <c r="U8" s="244"/>
    </row>
    <row r="9" spans="1:27" s="230" customFormat="1" ht="15" hidden="1" customHeight="1">
      <c r="A9" s="225" t="s">
        <v>295</v>
      </c>
      <c r="B9" s="227"/>
      <c r="C9" s="239"/>
      <c r="D9" s="239"/>
      <c r="E9" s="239"/>
      <c r="F9" s="239"/>
      <c r="G9" s="239"/>
      <c r="H9" s="239"/>
      <c r="I9" s="240"/>
      <c r="J9" s="239"/>
      <c r="K9" s="240"/>
      <c r="L9" s="222"/>
      <c r="M9" s="240" t="s">
        <v>677</v>
      </c>
      <c r="N9" s="241"/>
      <c r="O9" s="243"/>
      <c r="P9" s="243"/>
      <c r="Q9" s="243"/>
      <c r="R9" s="225"/>
      <c r="S9" s="244"/>
      <c r="T9" s="244"/>
      <c r="U9" s="244"/>
    </row>
    <row r="10" spans="1:27" s="230" customFormat="1" ht="15" customHeight="1">
      <c r="A10" s="226" t="s">
        <v>296</v>
      </c>
      <c r="B10" s="232"/>
      <c r="C10" s="233"/>
      <c r="D10" s="233"/>
      <c r="E10" s="233"/>
      <c r="F10" s="233"/>
      <c r="G10" s="233"/>
      <c r="H10" s="233"/>
      <c r="I10" s="245"/>
      <c r="J10" s="233"/>
      <c r="K10" s="245"/>
      <c r="L10" s="246"/>
      <c r="M10" s="245" t="s">
        <v>677</v>
      </c>
      <c r="N10" s="247"/>
      <c r="O10" s="248" t="e">
        <f>O8</f>
        <v>#REF!</v>
      </c>
      <c r="P10" s="243"/>
      <c r="Q10" s="243"/>
      <c r="R10" s="225"/>
      <c r="S10" s="244"/>
      <c r="T10" s="244"/>
      <c r="U10" s="244"/>
    </row>
    <row r="11" spans="1:27" s="230" customFormat="1" ht="15" customHeight="1">
      <c r="A11" s="225" t="s">
        <v>306</v>
      </c>
      <c r="B11" s="227"/>
      <c r="C11" s="239"/>
      <c r="D11" s="239"/>
      <c r="E11" s="239"/>
      <c r="F11" s="239"/>
      <c r="G11" s="239"/>
      <c r="H11" s="239"/>
      <c r="I11" s="240"/>
      <c r="J11" s="239"/>
      <c r="K11" s="240"/>
      <c r="L11" s="222"/>
      <c r="M11" s="240"/>
      <c r="N11" s="241"/>
      <c r="O11" s="243"/>
      <c r="P11" s="243"/>
      <c r="Q11" s="243"/>
      <c r="R11" s="225"/>
      <c r="S11" s="244"/>
      <c r="T11" s="244"/>
      <c r="U11" s="244"/>
    </row>
    <row r="12" spans="1:27" s="230" customFormat="1" ht="15" customHeight="1">
      <c r="A12" s="226" t="s">
        <v>313</v>
      </c>
      <c r="B12" s="232"/>
      <c r="C12" s="233"/>
      <c r="D12" s="233"/>
      <c r="E12" s="233"/>
      <c r="F12" s="233"/>
      <c r="G12" s="233"/>
      <c r="H12" s="233"/>
      <c r="I12" s="245"/>
      <c r="J12" s="233"/>
      <c r="K12" s="245"/>
      <c r="L12" s="246"/>
      <c r="M12" s="245" t="s">
        <v>678</v>
      </c>
      <c r="N12" s="247"/>
      <c r="O12" s="248" t="e">
        <f>O10+O11</f>
        <v>#REF!</v>
      </c>
      <c r="P12" s="243"/>
      <c r="Q12" s="243"/>
      <c r="R12" s="225"/>
      <c r="S12" s="250"/>
      <c r="T12" s="250"/>
      <c r="U12" s="251"/>
      <c r="V12" s="244"/>
      <c r="W12" s="244"/>
    </row>
    <row r="13" spans="1:27" s="230" customFormat="1" ht="15" customHeight="1">
      <c r="A13" s="226" t="s">
        <v>314</v>
      </c>
      <c r="B13" s="227"/>
      <c r="C13" s="239"/>
      <c r="D13" s="239"/>
      <c r="E13" s="239"/>
      <c r="F13" s="239"/>
      <c r="G13" s="239"/>
      <c r="H13" s="239"/>
      <c r="I13" s="240"/>
      <c r="J13" s="239"/>
      <c r="K13" s="240"/>
      <c r="L13" s="222"/>
      <c r="M13" s="245"/>
      <c r="N13" s="247"/>
      <c r="O13" s="248" t="e">
        <f>O12</f>
        <v>#REF!</v>
      </c>
      <c r="P13" s="248"/>
      <c r="Q13" s="248"/>
      <c r="R13" s="226"/>
      <c r="S13" s="250"/>
      <c r="T13" s="250"/>
      <c r="U13" s="251"/>
      <c r="V13" s="244"/>
      <c r="W13" s="244"/>
    </row>
    <row r="14" spans="1:27" s="230" customFormat="1" ht="15" customHeight="1">
      <c r="A14" s="225" t="s">
        <v>297</v>
      </c>
      <c r="B14" s="227"/>
      <c r="C14" s="239"/>
      <c r="D14" s="239"/>
      <c r="E14" s="239"/>
      <c r="F14" s="239"/>
      <c r="G14" s="239"/>
      <c r="H14" s="239"/>
      <c r="I14" s="240"/>
      <c r="J14" s="239"/>
      <c r="K14" s="240"/>
      <c r="L14" s="222"/>
      <c r="M14" s="240" t="s">
        <v>693</v>
      </c>
      <c r="N14" s="241"/>
      <c r="O14" s="243" t="e">
        <f>O13*14%</f>
        <v>#REF!</v>
      </c>
      <c r="P14" s="243">
        <v>414</v>
      </c>
      <c r="Q14" s="243"/>
      <c r="R14" s="226"/>
      <c r="S14" s="250"/>
      <c r="T14" s="250"/>
      <c r="U14" s="250"/>
      <c r="V14" s="244"/>
      <c r="W14" s="244"/>
    </row>
    <row r="15" spans="1:27" s="230" customFormat="1" ht="15" customHeight="1">
      <c r="A15" s="225" t="s">
        <v>298</v>
      </c>
      <c r="B15" s="227"/>
      <c r="C15" s="239"/>
      <c r="D15" s="239"/>
      <c r="E15" s="239"/>
      <c r="F15" s="239"/>
      <c r="G15" s="239"/>
      <c r="H15" s="239"/>
      <c r="I15" s="240"/>
      <c r="J15" s="239"/>
      <c r="K15" s="240"/>
      <c r="L15" s="222"/>
      <c r="M15" s="240" t="s">
        <v>299</v>
      </c>
      <c r="N15" s="241"/>
      <c r="O15" s="248" t="e">
        <f>O13-O14</f>
        <v>#REF!</v>
      </c>
      <c r="P15" s="243"/>
      <c r="Q15" s="243"/>
      <c r="R15" s="225"/>
      <c r="S15" s="250"/>
      <c r="T15" s="250"/>
      <c r="U15" s="250"/>
      <c r="V15" s="244"/>
      <c r="W15" s="244"/>
    </row>
    <row r="16" spans="1:27" s="230" customFormat="1" ht="15" customHeight="1">
      <c r="A16" s="225" t="s">
        <v>756</v>
      </c>
      <c r="B16" s="227"/>
      <c r="C16" s="239"/>
      <c r="D16" s="239"/>
      <c r="E16" s="239"/>
      <c r="F16" s="239"/>
      <c r="G16" s="239"/>
      <c r="H16" s="239"/>
      <c r="I16" s="240"/>
      <c r="J16" s="239"/>
      <c r="K16" s="240"/>
      <c r="L16" s="222"/>
      <c r="M16" s="240"/>
      <c r="N16" s="241"/>
      <c r="O16" s="248">
        <f>5000000000*20%</f>
        <v>1000000000</v>
      </c>
      <c r="P16" s="243"/>
      <c r="Q16" s="243"/>
      <c r="R16" s="225"/>
      <c r="S16" s="250"/>
      <c r="T16" s="250"/>
      <c r="U16" s="250"/>
      <c r="V16" s="244"/>
      <c r="W16" s="244"/>
    </row>
    <row r="17" spans="1:23" s="230" customFormat="1" ht="15" customHeight="1">
      <c r="A17" s="225" t="s">
        <v>755</v>
      </c>
      <c r="B17" s="227"/>
      <c r="C17" s="239"/>
      <c r="D17" s="239"/>
      <c r="E17" s="239"/>
      <c r="F17" s="239"/>
      <c r="G17" s="239"/>
      <c r="H17" s="239"/>
      <c r="I17" s="240"/>
      <c r="J17" s="239"/>
      <c r="K17" s="240"/>
      <c r="L17" s="222"/>
      <c r="M17" s="240"/>
      <c r="N17" s="241"/>
      <c r="O17" s="248"/>
      <c r="P17" s="243"/>
      <c r="Q17" s="243"/>
      <c r="R17" s="225"/>
      <c r="S17" s="250"/>
      <c r="T17" s="250"/>
      <c r="U17" s="250"/>
      <c r="V17" s="244"/>
      <c r="W17" s="244"/>
    </row>
    <row r="18" spans="1:23" s="230" customFormat="1" ht="15" customHeight="1">
      <c r="A18" s="225" t="s">
        <v>267</v>
      </c>
      <c r="B18" s="227"/>
      <c r="C18" s="239"/>
      <c r="D18" s="239"/>
      <c r="E18" s="239"/>
      <c r="F18" s="239"/>
      <c r="G18" s="239"/>
      <c r="H18" s="239"/>
      <c r="I18" s="240"/>
      <c r="J18" s="239"/>
      <c r="K18" s="240"/>
      <c r="L18" s="222"/>
      <c r="M18" s="240"/>
      <c r="N18" s="241"/>
      <c r="O18" s="248" t="e">
        <f>O15-O16-O17</f>
        <v>#REF!</v>
      </c>
      <c r="P18" s="243"/>
      <c r="Q18" s="243"/>
      <c r="R18" s="225"/>
      <c r="S18" s="250"/>
      <c r="T18" s="250"/>
      <c r="U18" s="250"/>
      <c r="V18" s="244"/>
      <c r="W18" s="244"/>
    </row>
    <row r="19" spans="1:23" s="230" customFormat="1" ht="15" customHeight="1">
      <c r="A19" s="225" t="s">
        <v>757</v>
      </c>
      <c r="B19" s="227"/>
      <c r="C19" s="239"/>
      <c r="D19" s="239"/>
      <c r="E19" s="239"/>
      <c r="F19" s="239"/>
      <c r="G19" s="239"/>
      <c r="H19" s="239"/>
      <c r="I19" s="240"/>
      <c r="J19" s="239"/>
      <c r="K19" s="240"/>
      <c r="L19" s="222"/>
      <c r="M19" s="240"/>
      <c r="N19" s="241"/>
      <c r="O19" s="248"/>
      <c r="P19" s="243"/>
      <c r="Q19" s="243"/>
      <c r="R19" s="225"/>
      <c r="S19" s="250"/>
      <c r="T19" s="250"/>
      <c r="U19" s="250"/>
      <c r="V19" s="244"/>
      <c r="W19" s="244"/>
    </row>
    <row r="20" spans="1:23" s="230" customFormat="1" ht="15" customHeight="1">
      <c r="A20" s="225"/>
      <c r="B20" s="227"/>
      <c r="C20" s="239"/>
      <c r="D20" s="239"/>
      <c r="E20" s="239"/>
      <c r="F20" s="239"/>
      <c r="G20" s="239"/>
      <c r="H20" s="239"/>
      <c r="I20" s="240"/>
      <c r="J20" s="239"/>
      <c r="K20" s="240"/>
      <c r="L20" s="222"/>
      <c r="M20" s="240"/>
      <c r="N20" s="241"/>
      <c r="O20" s="248" t="e">
        <f>O18-O19</f>
        <v>#REF!</v>
      </c>
      <c r="P20" s="243"/>
      <c r="Q20" s="243"/>
      <c r="R20" s="225"/>
      <c r="S20" s="250"/>
      <c r="T20" s="250"/>
      <c r="U20" s="250"/>
      <c r="V20" s="244"/>
      <c r="W20" s="244"/>
    </row>
    <row r="21" spans="1:23" s="230" customFormat="1" ht="15" customHeight="1">
      <c r="A21" s="225" t="s">
        <v>268</v>
      </c>
      <c r="B21" s="227"/>
      <c r="C21" s="239"/>
      <c r="D21" s="239"/>
      <c r="E21" s="239"/>
      <c r="F21" s="239"/>
      <c r="G21" s="239"/>
      <c r="H21" s="239"/>
      <c r="I21" s="240"/>
      <c r="J21" s="239"/>
      <c r="K21" s="240"/>
      <c r="L21" s="222"/>
      <c r="M21" s="240"/>
      <c r="N21" s="241"/>
      <c r="O21" s="248">
        <v>1551887481</v>
      </c>
      <c r="P21" s="243"/>
      <c r="Q21" s="243"/>
      <c r="R21" s="225"/>
      <c r="S21" s="250"/>
      <c r="T21" s="250"/>
      <c r="U21" s="250"/>
      <c r="V21" s="244"/>
      <c r="W21" s="244"/>
    </row>
    <row r="22" spans="1:23" s="230" customFormat="1" ht="15" customHeight="1">
      <c r="A22" s="225"/>
      <c r="B22" s="227"/>
      <c r="C22" s="239"/>
      <c r="D22" s="239"/>
      <c r="E22" s="239"/>
      <c r="F22" s="239"/>
      <c r="G22" s="239"/>
      <c r="H22" s="239"/>
      <c r="I22" s="240"/>
      <c r="J22" s="239"/>
      <c r="K22" s="240"/>
      <c r="L22" s="222"/>
      <c r="M22" s="240"/>
      <c r="N22" s="241"/>
      <c r="O22" s="248"/>
      <c r="P22" s="243"/>
      <c r="Q22" s="243"/>
      <c r="R22" s="225"/>
      <c r="S22" s="250"/>
      <c r="T22" s="250"/>
      <c r="U22" s="250"/>
      <c r="V22" s="244"/>
      <c r="W22" s="244"/>
    </row>
    <row r="23" spans="1:23" s="230" customFormat="1" ht="15" customHeight="1">
      <c r="A23" s="252" t="s">
        <v>300</v>
      </c>
      <c r="B23" s="227"/>
      <c r="C23" s="253"/>
      <c r="D23" s="239"/>
      <c r="E23" s="239"/>
      <c r="F23" s="239"/>
      <c r="G23" s="239"/>
      <c r="H23" s="239"/>
      <c r="I23" s="240"/>
      <c r="J23" s="239"/>
      <c r="K23" s="240"/>
      <c r="L23" s="222"/>
      <c r="M23" s="240" t="s">
        <v>644</v>
      </c>
      <c r="N23" s="241"/>
      <c r="O23" s="243" t="e">
        <f>O15*5%</f>
        <v>#REF!</v>
      </c>
      <c r="P23" s="243">
        <v>415</v>
      </c>
      <c r="Q23" s="243"/>
      <c r="R23" s="226"/>
      <c r="S23" s="254"/>
      <c r="T23" s="255"/>
      <c r="U23" s="244"/>
      <c r="V23" s="244"/>
      <c r="W23" s="244"/>
    </row>
    <row r="24" spans="1:23" s="230" customFormat="1" ht="15" customHeight="1">
      <c r="A24" s="249" t="s">
        <v>301</v>
      </c>
      <c r="B24" s="244"/>
      <c r="C24" s="253"/>
      <c r="D24" s="239"/>
      <c r="E24" s="239"/>
      <c r="F24" s="239"/>
      <c r="G24" s="239"/>
      <c r="H24" s="239"/>
      <c r="I24" s="240"/>
      <c r="J24" s="239"/>
      <c r="K24" s="240"/>
      <c r="L24" s="222"/>
      <c r="M24" s="240"/>
      <c r="N24" s="241"/>
      <c r="O24" s="242">
        <f>15000000000</f>
        <v>15000000000</v>
      </c>
      <c r="P24" s="243"/>
      <c r="Q24" s="243"/>
      <c r="R24" s="226"/>
      <c r="S24" s="238"/>
      <c r="T24" s="250"/>
      <c r="U24" s="244"/>
      <c r="V24" s="244"/>
      <c r="W24" s="244"/>
    </row>
    <row r="25" spans="1:23" s="230" customFormat="1" ht="15" customHeight="1">
      <c r="A25" s="256" t="s">
        <v>302</v>
      </c>
      <c r="B25" s="244"/>
      <c r="C25" s="253"/>
      <c r="D25" s="239"/>
      <c r="E25" s="239"/>
      <c r="F25" s="239"/>
      <c r="G25" s="239"/>
      <c r="H25" s="239"/>
      <c r="I25" s="240"/>
      <c r="J25" s="239"/>
      <c r="K25" s="240"/>
      <c r="L25" s="222"/>
      <c r="M25" s="240"/>
      <c r="N25" s="241"/>
      <c r="O25" s="242">
        <f>O24*25%</f>
        <v>3750000000</v>
      </c>
      <c r="P25" s="243"/>
      <c r="Q25" s="243"/>
      <c r="R25" s="226"/>
      <c r="S25" s="238"/>
      <c r="T25" s="250"/>
      <c r="U25" s="244"/>
      <c r="V25" s="244"/>
      <c r="W25" s="244"/>
    </row>
    <row r="26" spans="1:23" s="230" customFormat="1" ht="15" customHeight="1">
      <c r="A26" s="262" t="s">
        <v>269</v>
      </c>
      <c r="B26" s="244"/>
      <c r="C26" s="253"/>
      <c r="D26" s="239"/>
      <c r="E26" s="239"/>
      <c r="F26" s="239"/>
      <c r="G26" s="239"/>
      <c r="H26" s="239"/>
      <c r="I26" s="240"/>
      <c r="J26" s="239"/>
      <c r="K26" s="240"/>
      <c r="L26" s="222"/>
      <c r="M26" s="240"/>
      <c r="N26" s="241"/>
      <c r="O26" s="263" t="e">
        <f>O15*5%</f>
        <v>#REF!</v>
      </c>
      <c r="P26" s="243"/>
      <c r="Q26" s="243"/>
      <c r="R26" s="226"/>
      <c r="S26" s="238"/>
      <c r="T26" s="250"/>
      <c r="U26" s="244"/>
      <c r="V26" s="244"/>
      <c r="W26" s="244"/>
    </row>
    <row r="27" spans="1:23" s="230" customFormat="1" ht="15" customHeight="1">
      <c r="A27" s="249" t="s">
        <v>270</v>
      </c>
      <c r="B27" s="244"/>
      <c r="C27" s="247"/>
      <c r="D27" s="258"/>
      <c r="E27" s="259"/>
      <c r="F27" s="239"/>
      <c r="G27" s="239"/>
      <c r="H27" s="239"/>
      <c r="I27" s="240"/>
      <c r="J27" s="239"/>
      <c r="K27" s="240"/>
      <c r="L27" s="222"/>
      <c r="M27" s="245"/>
      <c r="N27" s="241"/>
      <c r="O27" s="242" t="e">
        <f>O20-O21-O23-O26</f>
        <v>#REF!</v>
      </c>
      <c r="P27" s="243"/>
      <c r="Q27" s="243"/>
      <c r="R27" s="226"/>
      <c r="S27" s="238"/>
      <c r="T27" s="250"/>
      <c r="U27" s="244"/>
      <c r="V27" s="244"/>
      <c r="W27" s="244"/>
    </row>
    <row r="28" spans="1:23" s="230" customFormat="1" ht="15" customHeight="1">
      <c r="A28" s="225" t="s">
        <v>758</v>
      </c>
      <c r="B28" s="227"/>
      <c r="C28" s="221"/>
      <c r="D28" s="260"/>
      <c r="E28" s="221"/>
      <c r="F28" s="261"/>
      <c r="G28" s="261"/>
      <c r="H28" s="261"/>
      <c r="I28" s="240"/>
      <c r="J28" s="261"/>
      <c r="K28" s="240"/>
      <c r="L28" s="222"/>
      <c r="M28" s="245"/>
      <c r="N28" s="241"/>
      <c r="O28" s="243" t="e">
        <f>O15*5%</f>
        <v>#REF!</v>
      </c>
      <c r="P28" s="243"/>
      <c r="Q28" s="243"/>
      <c r="R28" s="226"/>
      <c r="S28" s="238"/>
      <c r="T28" s="250"/>
      <c r="U28" s="244"/>
      <c r="V28" s="244"/>
      <c r="W28" s="244"/>
    </row>
    <row r="29" spans="1:23" s="230" customFormat="1" ht="15" customHeight="1">
      <c r="A29" s="225"/>
      <c r="B29" s="227"/>
      <c r="C29" s="240"/>
      <c r="D29" s="261"/>
      <c r="E29" s="221"/>
      <c r="F29" s="261"/>
      <c r="G29" s="261"/>
      <c r="H29" s="261"/>
      <c r="I29" s="240"/>
      <c r="J29" s="261"/>
      <c r="K29" s="240"/>
      <c r="L29" s="222"/>
      <c r="M29" s="245"/>
      <c r="N29" s="241"/>
      <c r="O29" s="243"/>
      <c r="P29" s="243">
        <v>414</v>
      </c>
      <c r="Q29" s="243"/>
      <c r="R29" s="226"/>
      <c r="S29" s="238"/>
      <c r="T29" s="250"/>
      <c r="U29" s="244"/>
      <c r="V29" s="244"/>
      <c r="W29" s="244"/>
    </row>
    <row r="30" spans="1:23" s="230" customFormat="1" ht="15" customHeight="1">
      <c r="A30" s="225"/>
      <c r="B30" s="227"/>
      <c r="C30" s="240"/>
      <c r="D30" s="261"/>
      <c r="E30" s="221"/>
      <c r="F30" s="261"/>
      <c r="G30" s="261"/>
      <c r="H30" s="261"/>
      <c r="I30" s="240"/>
      <c r="J30" s="261"/>
      <c r="K30" s="240"/>
      <c r="L30" s="222"/>
      <c r="M30" s="245"/>
      <c r="N30" s="241"/>
      <c r="O30" s="243"/>
      <c r="P30" s="243"/>
      <c r="Q30" s="243"/>
      <c r="R30" s="226"/>
      <c r="S30" s="238"/>
      <c r="T30" s="250"/>
      <c r="U30" s="244"/>
      <c r="V30" s="244"/>
      <c r="W30" s="244"/>
    </row>
    <row r="31" spans="1:23" s="230" customFormat="1" ht="15" customHeight="1">
      <c r="A31" s="225"/>
      <c r="B31" s="227"/>
      <c r="C31" s="240"/>
      <c r="D31" s="261"/>
      <c r="E31" s="221"/>
      <c r="F31" s="261"/>
      <c r="G31" s="261"/>
      <c r="H31" s="261"/>
      <c r="I31" s="240"/>
      <c r="J31" s="261"/>
      <c r="K31" s="240"/>
      <c r="L31" s="222"/>
      <c r="M31" s="245"/>
      <c r="N31" s="241"/>
      <c r="O31" s="243"/>
      <c r="P31" s="243"/>
      <c r="Q31" s="243"/>
      <c r="R31" s="226"/>
      <c r="S31" s="238"/>
      <c r="T31" s="250"/>
      <c r="U31" s="244"/>
      <c r="V31" s="244"/>
      <c r="W31" s="244"/>
    </row>
    <row r="32" spans="1:23" s="230" customFormat="1" ht="15" customHeight="1">
      <c r="A32" s="225"/>
      <c r="B32" s="227"/>
      <c r="C32" s="240"/>
      <c r="D32" s="261"/>
      <c r="E32" s="221"/>
      <c r="F32" s="261"/>
      <c r="G32" s="261"/>
      <c r="H32" s="261"/>
      <c r="I32" s="240"/>
      <c r="J32" s="261"/>
      <c r="K32" s="240"/>
      <c r="L32" s="222"/>
      <c r="M32" s="245"/>
      <c r="N32" s="241"/>
      <c r="O32" s="243"/>
      <c r="P32" s="243"/>
      <c r="Q32" s="243"/>
      <c r="R32" s="226"/>
      <c r="S32" s="238"/>
      <c r="T32" s="250"/>
      <c r="U32" s="244"/>
      <c r="V32" s="244"/>
      <c r="W32" s="244"/>
    </row>
    <row r="33" spans="1:23" s="230" customFormat="1" ht="15" customHeight="1">
      <c r="A33" s="225" t="s">
        <v>271</v>
      </c>
      <c r="B33" s="227"/>
      <c r="C33" s="240" t="s">
        <v>272</v>
      </c>
      <c r="D33" s="261"/>
      <c r="E33" s="221" t="s">
        <v>273</v>
      </c>
      <c r="F33" s="261"/>
      <c r="G33" s="261"/>
      <c r="H33" s="261"/>
      <c r="I33" s="240"/>
      <c r="J33" s="261"/>
      <c r="K33" s="240"/>
      <c r="L33" s="222"/>
      <c r="M33" s="245"/>
      <c r="N33" s="241"/>
      <c r="O33" s="243"/>
      <c r="P33" s="243"/>
      <c r="Q33" s="243"/>
      <c r="R33" s="226"/>
      <c r="S33" s="238"/>
      <c r="T33" s="250"/>
      <c r="U33" s="244"/>
      <c r="V33" s="244"/>
      <c r="W33" s="244"/>
    </row>
    <row r="34" spans="1:23" s="230" customFormat="1" ht="15" customHeight="1">
      <c r="A34" s="225" t="s">
        <v>274</v>
      </c>
      <c r="B34" s="227"/>
      <c r="C34" s="240" t="e">
        <f>SUM(E35:E39)</f>
        <v>#REF!</v>
      </c>
      <c r="D34" s="261"/>
      <c r="E34" s="221"/>
      <c r="F34" s="261"/>
      <c r="G34" s="261"/>
      <c r="H34" s="261"/>
      <c r="I34" s="240"/>
      <c r="J34" s="261"/>
      <c r="K34" s="240"/>
      <c r="L34" s="222"/>
      <c r="M34" s="245"/>
      <c r="N34" s="241"/>
      <c r="O34" s="243"/>
      <c r="P34" s="243"/>
      <c r="Q34" s="243"/>
      <c r="R34" s="226"/>
      <c r="S34" s="238"/>
      <c r="T34" s="250"/>
      <c r="U34" s="244"/>
      <c r="V34" s="244"/>
      <c r="W34" s="244"/>
    </row>
    <row r="35" spans="1:23" s="230" customFormat="1" ht="15" customHeight="1">
      <c r="A35" s="225" t="s">
        <v>276</v>
      </c>
      <c r="B35" s="227"/>
      <c r="C35" s="240"/>
      <c r="D35" s="261"/>
      <c r="E35" s="281">
        <f>O16+O17+O19</f>
        <v>1000000000</v>
      </c>
      <c r="F35" s="261"/>
      <c r="G35" s="261"/>
      <c r="H35" s="261"/>
      <c r="I35" s="240"/>
      <c r="J35" s="261"/>
      <c r="K35" s="240"/>
      <c r="L35" s="222"/>
      <c r="M35" s="245"/>
      <c r="N35" s="241"/>
      <c r="O35" s="243"/>
      <c r="P35" s="243"/>
      <c r="Q35" s="243"/>
      <c r="R35" s="226"/>
      <c r="S35" s="238"/>
      <c r="T35" s="250"/>
      <c r="U35" s="244"/>
      <c r="V35" s="244"/>
      <c r="W35" s="244"/>
    </row>
    <row r="36" spans="1:23" s="230" customFormat="1" ht="15" customHeight="1">
      <c r="A36" s="225" t="s">
        <v>275</v>
      </c>
      <c r="B36" s="227"/>
      <c r="C36" s="240"/>
      <c r="D36" s="261"/>
      <c r="E36" s="281" t="e">
        <f>O14+O21+O29</f>
        <v>#REF!</v>
      </c>
      <c r="F36" s="261"/>
      <c r="G36" s="261"/>
      <c r="H36" s="261"/>
      <c r="I36" s="240"/>
      <c r="J36" s="261"/>
      <c r="K36" s="240"/>
      <c r="L36" s="222"/>
      <c r="M36" s="245"/>
      <c r="N36" s="241"/>
      <c r="O36" s="243"/>
      <c r="P36" s="243"/>
      <c r="Q36" s="243"/>
      <c r="R36" s="226"/>
      <c r="S36" s="238"/>
      <c r="T36" s="250"/>
      <c r="U36" s="244"/>
      <c r="V36" s="244"/>
      <c r="W36" s="244"/>
    </row>
    <row r="37" spans="1:23" ht="15" customHeight="1">
      <c r="A37" s="218">
        <v>415</v>
      </c>
      <c r="E37" s="282" t="e">
        <f>O23</f>
        <v>#REF!</v>
      </c>
    </row>
    <row r="38" spans="1:23" ht="15" customHeight="1">
      <c r="A38" s="218">
        <v>431</v>
      </c>
      <c r="E38" s="282" t="e">
        <f>O28</f>
        <v>#REF!</v>
      </c>
    </row>
    <row r="39" spans="1:23" s="275" customFormat="1" ht="15" customHeight="1">
      <c r="A39" s="267">
        <v>411</v>
      </c>
      <c r="B39" s="267"/>
      <c r="C39" s="267"/>
      <c r="D39" s="268"/>
      <c r="E39" s="283" t="e">
        <f>O26</f>
        <v>#REF!</v>
      </c>
      <c r="F39" s="268"/>
      <c r="G39" s="269"/>
      <c r="H39" s="269"/>
      <c r="I39" s="269"/>
      <c r="J39" s="269"/>
      <c r="K39" s="269"/>
      <c r="L39" s="269"/>
      <c r="M39" s="270"/>
      <c r="N39" s="271"/>
      <c r="O39" s="272"/>
      <c r="P39" s="273"/>
      <c r="Q39" s="273"/>
      <c r="R39" s="274"/>
      <c r="S39" s="273"/>
    </row>
    <row r="40" spans="1:23" s="275" customFormat="1" ht="15" customHeight="1">
      <c r="A40" s="267"/>
      <c r="B40" s="267"/>
      <c r="C40" s="267"/>
      <c r="D40" s="268"/>
      <c r="E40" s="267"/>
      <c r="F40" s="268"/>
      <c r="G40" s="269"/>
      <c r="H40" s="269"/>
      <c r="I40" s="269"/>
      <c r="J40" s="269"/>
      <c r="K40" s="269"/>
      <c r="L40" s="269"/>
      <c r="M40" s="270"/>
      <c r="N40" s="271"/>
      <c r="O40" s="272"/>
      <c r="P40" s="273"/>
      <c r="Q40" s="273"/>
      <c r="R40" s="274"/>
      <c r="S40" s="273"/>
    </row>
    <row r="41" spans="1:23" s="275" customFormat="1" ht="15" customHeight="1">
      <c r="A41" s="267"/>
      <c r="B41" s="267"/>
      <c r="C41" s="267"/>
      <c r="D41" s="268"/>
      <c r="E41" s="267"/>
      <c r="F41" s="268"/>
      <c r="G41" s="269"/>
      <c r="H41" s="269"/>
      <c r="I41" s="269"/>
      <c r="J41" s="269"/>
      <c r="K41" s="269"/>
      <c r="L41" s="269"/>
      <c r="M41" s="270"/>
      <c r="N41" s="271"/>
      <c r="O41" s="272"/>
      <c r="P41" s="273"/>
      <c r="Q41" s="273"/>
      <c r="R41" s="274"/>
      <c r="S41" s="273"/>
    </row>
    <row r="42" spans="1:23" s="275" customFormat="1" ht="15" customHeight="1">
      <c r="A42" s="267"/>
      <c r="B42" s="267"/>
      <c r="C42" s="267"/>
      <c r="D42" s="268"/>
      <c r="E42" s="267"/>
      <c r="F42" s="268"/>
      <c r="G42" s="269"/>
      <c r="H42" s="269"/>
      <c r="I42" s="269"/>
      <c r="J42" s="269"/>
      <c r="K42" s="269"/>
      <c r="L42" s="269"/>
      <c r="M42" s="270"/>
      <c r="N42" s="271"/>
      <c r="O42" s="272"/>
      <c r="P42" s="273"/>
      <c r="Q42" s="273"/>
      <c r="R42" s="274"/>
      <c r="S42" s="273"/>
    </row>
    <row r="43" spans="1:23" s="275" customFormat="1" ht="15" customHeight="1">
      <c r="A43" s="267"/>
      <c r="B43" s="267"/>
      <c r="C43" s="267"/>
      <c r="D43" s="268"/>
      <c r="E43" s="267"/>
      <c r="F43" s="268"/>
      <c r="G43" s="269"/>
      <c r="H43" s="269"/>
      <c r="I43" s="269"/>
      <c r="J43" s="269"/>
      <c r="K43" s="269"/>
      <c r="L43" s="269"/>
      <c r="M43" s="270"/>
      <c r="N43" s="271"/>
      <c r="O43" s="272"/>
      <c r="P43" s="273"/>
      <c r="Q43" s="273"/>
      <c r="R43" s="274"/>
      <c r="S43" s="273"/>
    </row>
    <row r="44" spans="1:23" s="275" customFormat="1" ht="15" customHeight="1">
      <c r="A44" s="267"/>
      <c r="B44" s="267"/>
      <c r="C44" s="267"/>
      <c r="D44" s="268"/>
      <c r="E44" s="267"/>
      <c r="F44" s="268"/>
      <c r="G44" s="269"/>
      <c r="H44" s="269"/>
      <c r="I44" s="269"/>
      <c r="J44" s="269"/>
      <c r="K44" s="269"/>
      <c r="L44" s="269"/>
      <c r="M44" s="270"/>
      <c r="N44" s="271"/>
      <c r="O44" s="272"/>
      <c r="P44" s="273"/>
      <c r="Q44" s="273"/>
      <c r="R44" s="274"/>
      <c r="S44" s="273"/>
    </row>
    <row r="45" spans="1:23" s="275" customFormat="1" ht="15" customHeight="1">
      <c r="A45" s="267"/>
      <c r="B45" s="267"/>
      <c r="C45" s="267"/>
      <c r="D45" s="268"/>
      <c r="E45" s="267"/>
      <c r="F45" s="268"/>
      <c r="G45" s="269"/>
      <c r="H45" s="269"/>
      <c r="I45" s="269"/>
      <c r="J45" s="269"/>
      <c r="K45" s="269"/>
      <c r="L45" s="269"/>
      <c r="M45" s="270"/>
      <c r="N45" s="271"/>
      <c r="O45" s="272"/>
      <c r="P45" s="273"/>
      <c r="Q45" s="273"/>
      <c r="R45" s="274"/>
      <c r="S45" s="273"/>
    </row>
    <row r="46" spans="1:23" s="275" customFormat="1" ht="15" customHeight="1">
      <c r="A46" s="267"/>
      <c r="B46" s="267"/>
      <c r="C46" s="267"/>
      <c r="D46" s="268"/>
      <c r="E46" s="267"/>
      <c r="F46" s="268"/>
      <c r="G46" s="269"/>
      <c r="H46" s="269"/>
      <c r="I46" s="269"/>
      <c r="J46" s="269"/>
      <c r="K46" s="269"/>
      <c r="L46" s="269"/>
      <c r="M46" s="270"/>
      <c r="N46" s="271"/>
      <c r="O46" s="272"/>
      <c r="P46" s="273"/>
      <c r="Q46" s="273"/>
      <c r="R46" s="274"/>
      <c r="S46" s="273"/>
    </row>
    <row r="47" spans="1:23" s="275" customFormat="1" ht="15" customHeight="1">
      <c r="A47" s="267" t="s">
        <v>537</v>
      </c>
      <c r="B47" s="267"/>
      <c r="C47" s="267"/>
      <c r="D47" s="268"/>
      <c r="E47" s="267"/>
      <c r="F47" s="268"/>
      <c r="G47" s="269"/>
      <c r="H47" s="269"/>
      <c r="I47" s="269"/>
      <c r="J47" s="269"/>
      <c r="K47" s="269"/>
      <c r="L47" s="269"/>
      <c r="M47" s="270"/>
      <c r="N47" s="271"/>
      <c r="O47" s="272"/>
      <c r="P47" s="273"/>
      <c r="Q47" s="273"/>
      <c r="R47" s="274"/>
      <c r="S47" s="273"/>
    </row>
    <row r="48" spans="1:23" s="275" customFormat="1" ht="15" customHeight="1">
      <c r="A48" s="267" t="s">
        <v>537</v>
      </c>
      <c r="B48" s="267"/>
      <c r="C48" s="267"/>
      <c r="D48" s="268"/>
      <c r="E48" s="267"/>
      <c r="F48" s="268"/>
      <c r="G48" s="269"/>
      <c r="H48" s="269"/>
      <c r="I48" s="269"/>
      <c r="J48" s="269"/>
      <c r="K48" s="269"/>
      <c r="L48" s="269"/>
      <c r="M48" s="270"/>
      <c r="N48" s="271"/>
      <c r="O48" s="272"/>
      <c r="P48" s="273"/>
      <c r="Q48" s="273"/>
      <c r="R48" s="274"/>
      <c r="S48" s="273"/>
    </row>
    <row r="49" spans="1:19" s="275" customFormat="1" ht="15" customHeight="1">
      <c r="A49" s="267"/>
      <c r="B49" s="267"/>
      <c r="C49" s="267"/>
      <c r="D49" s="268"/>
      <c r="E49" s="267"/>
      <c r="F49" s="268"/>
      <c r="G49" s="269"/>
      <c r="H49" s="269"/>
      <c r="I49" s="269"/>
      <c r="J49" s="269"/>
      <c r="K49" s="269"/>
      <c r="L49" s="269"/>
      <c r="M49" s="270"/>
      <c r="N49" s="271"/>
      <c r="O49" s="272"/>
      <c r="P49" s="273"/>
      <c r="Q49" s="273"/>
      <c r="R49" s="274"/>
      <c r="S49" s="273"/>
    </row>
    <row r="50" spans="1:19" s="275" customFormat="1" ht="15" customHeight="1">
      <c r="A50" s="267"/>
      <c r="B50" s="267"/>
      <c r="C50" s="267"/>
      <c r="D50" s="268"/>
      <c r="E50" s="267"/>
      <c r="F50" s="268"/>
      <c r="G50" s="269"/>
      <c r="H50" s="269"/>
      <c r="I50" s="269"/>
      <c r="J50" s="269"/>
      <c r="K50" s="269"/>
      <c r="L50" s="269"/>
      <c r="M50" s="270"/>
      <c r="N50" s="271"/>
      <c r="O50" s="272"/>
      <c r="P50" s="273"/>
      <c r="Q50" s="273"/>
      <c r="R50" s="274"/>
      <c r="S50" s="273"/>
    </row>
    <row r="51" spans="1:19" s="275" customFormat="1" ht="15" customHeight="1">
      <c r="A51" s="276"/>
      <c r="B51" s="267"/>
      <c r="C51" s="267"/>
      <c r="D51" s="268"/>
      <c r="E51" s="267"/>
      <c r="F51" s="268"/>
      <c r="G51" s="269"/>
      <c r="H51" s="269"/>
      <c r="I51" s="269"/>
      <c r="J51" s="269"/>
      <c r="K51" s="269"/>
      <c r="L51" s="269"/>
      <c r="M51" s="270"/>
      <c r="N51" s="271"/>
      <c r="O51" s="272"/>
      <c r="P51" s="273"/>
      <c r="Q51" s="273"/>
      <c r="R51" s="274"/>
      <c r="S51" s="273"/>
    </row>
    <row r="52" spans="1:19" s="275" customFormat="1" ht="15" customHeight="1">
      <c r="A52" s="267" t="s">
        <v>86</v>
      </c>
      <c r="B52" s="267"/>
      <c r="C52" s="267"/>
      <c r="D52" s="268"/>
      <c r="E52" s="267"/>
      <c r="F52" s="268"/>
      <c r="G52" s="269"/>
      <c r="H52" s="269"/>
      <c r="I52" s="269"/>
      <c r="J52" s="269"/>
      <c r="K52" s="269"/>
      <c r="L52" s="269"/>
      <c r="M52" s="270"/>
      <c r="N52" s="271"/>
      <c r="O52" s="272"/>
      <c r="P52" s="273"/>
      <c r="Q52" s="273"/>
      <c r="R52" s="274"/>
      <c r="S52" s="273"/>
    </row>
    <row r="53" spans="1:19" s="275" customFormat="1" ht="15" customHeight="1">
      <c r="A53" s="267"/>
      <c r="B53" s="267"/>
      <c r="C53" s="267"/>
      <c r="D53" s="268"/>
      <c r="E53" s="267"/>
      <c r="F53" s="268"/>
      <c r="G53" s="269"/>
      <c r="H53" s="269"/>
      <c r="I53" s="269"/>
      <c r="J53" s="269"/>
      <c r="K53" s="269"/>
      <c r="L53" s="269"/>
      <c r="M53" s="270"/>
      <c r="N53" s="271"/>
      <c r="O53" s="272"/>
      <c r="P53" s="273"/>
      <c r="Q53" s="273"/>
      <c r="R53" s="274"/>
      <c r="S53" s="273"/>
    </row>
    <row r="54" spans="1:19" s="275" customFormat="1" ht="15" customHeight="1">
      <c r="A54" s="267"/>
      <c r="B54" s="267"/>
      <c r="C54" s="267"/>
      <c r="D54" s="268"/>
      <c r="E54" s="267"/>
      <c r="F54" s="268"/>
      <c r="G54" s="269"/>
      <c r="H54" s="269"/>
      <c r="I54" s="269"/>
      <c r="J54" s="269"/>
      <c r="K54" s="269"/>
      <c r="L54" s="269"/>
      <c r="M54" s="270"/>
      <c r="N54" s="271"/>
      <c r="O54" s="272"/>
      <c r="P54" s="273"/>
      <c r="Q54" s="273"/>
      <c r="R54" s="274"/>
      <c r="S54" s="273"/>
    </row>
    <row r="55" spans="1:19" s="275" customFormat="1" ht="15" customHeight="1">
      <c r="A55" s="267"/>
      <c r="B55" s="267"/>
      <c r="C55" s="267"/>
      <c r="D55" s="268"/>
      <c r="E55" s="267"/>
      <c r="F55" s="268"/>
      <c r="G55" s="269"/>
      <c r="H55" s="269"/>
      <c r="I55" s="269"/>
      <c r="J55" s="269"/>
      <c r="K55" s="269"/>
      <c r="L55" s="269"/>
      <c r="M55" s="270"/>
      <c r="N55" s="271"/>
      <c r="O55" s="272"/>
      <c r="P55" s="273"/>
      <c r="Q55" s="273"/>
      <c r="R55" s="274"/>
      <c r="S55" s="273"/>
    </row>
    <row r="56" spans="1:19" s="275" customFormat="1" ht="15" customHeight="1">
      <c r="A56" s="267"/>
      <c r="B56" s="267"/>
      <c r="C56" s="267"/>
      <c r="D56" s="268"/>
      <c r="E56" s="267"/>
      <c r="F56" s="268"/>
      <c r="G56" s="269"/>
      <c r="H56" s="269"/>
      <c r="I56" s="269"/>
      <c r="J56" s="269"/>
      <c r="K56" s="269"/>
      <c r="L56" s="269"/>
      <c r="M56" s="270"/>
      <c r="N56" s="271"/>
      <c r="O56" s="272"/>
      <c r="P56" s="273"/>
      <c r="Q56" s="273"/>
      <c r="R56" s="274"/>
      <c r="S56" s="273"/>
    </row>
    <row r="57" spans="1:19" s="275" customFormat="1" ht="15" customHeight="1">
      <c r="A57" s="267"/>
      <c r="B57" s="267"/>
      <c r="C57" s="267"/>
      <c r="D57" s="268"/>
      <c r="E57" s="267"/>
      <c r="F57" s="268"/>
      <c r="G57" s="269"/>
      <c r="H57" s="269"/>
      <c r="I57" s="269"/>
      <c r="J57" s="269"/>
      <c r="K57" s="269"/>
      <c r="L57" s="269"/>
      <c r="M57" s="270"/>
      <c r="N57" s="271"/>
      <c r="O57" s="272"/>
      <c r="P57" s="273"/>
      <c r="Q57" s="273"/>
      <c r="R57" s="274"/>
      <c r="S57" s="273"/>
    </row>
    <row r="58" spans="1:19" s="275" customFormat="1" ht="15" customHeight="1">
      <c r="A58" s="267" t="s">
        <v>87</v>
      </c>
      <c r="B58" s="267"/>
      <c r="C58" s="267"/>
      <c r="D58" s="268"/>
      <c r="E58" s="267"/>
      <c r="F58" s="268"/>
      <c r="G58" s="269"/>
      <c r="H58" s="269"/>
      <c r="I58" s="269"/>
      <c r="J58" s="269"/>
      <c r="K58" s="269"/>
      <c r="L58" s="269"/>
      <c r="M58" s="270"/>
      <c r="N58" s="271"/>
      <c r="O58" s="272"/>
      <c r="P58" s="273"/>
      <c r="Q58" s="273"/>
      <c r="R58" s="274"/>
      <c r="S58" s="273"/>
    </row>
    <row r="59" spans="1:19" s="275" customFormat="1" ht="15" customHeight="1">
      <c r="A59" s="267" t="s">
        <v>88</v>
      </c>
      <c r="B59" s="267"/>
      <c r="C59" s="267"/>
      <c r="D59" s="268"/>
      <c r="E59" s="267"/>
      <c r="F59" s="268"/>
      <c r="G59" s="269"/>
      <c r="H59" s="269"/>
      <c r="I59" s="269"/>
      <c r="J59" s="269"/>
      <c r="K59" s="269"/>
      <c r="L59" s="269"/>
      <c r="M59" s="270"/>
      <c r="N59" s="271"/>
      <c r="O59" s="272"/>
      <c r="P59" s="273"/>
      <c r="Q59" s="273"/>
      <c r="R59" s="274"/>
      <c r="S59" s="273"/>
    </row>
    <row r="60" spans="1:19" s="275" customFormat="1" ht="15" customHeight="1">
      <c r="A60" s="267"/>
      <c r="B60" s="267"/>
      <c r="C60" s="267"/>
      <c r="D60" s="268"/>
      <c r="E60" s="267"/>
      <c r="F60" s="268"/>
      <c r="G60" s="269"/>
      <c r="H60" s="269"/>
      <c r="I60" s="269"/>
      <c r="J60" s="269"/>
      <c r="K60" s="269"/>
      <c r="L60" s="269"/>
      <c r="M60" s="270"/>
      <c r="N60" s="271"/>
      <c r="O60" s="272"/>
      <c r="P60" s="273"/>
      <c r="Q60" s="273"/>
      <c r="R60" s="274"/>
      <c r="S60" s="273"/>
    </row>
  </sheetData>
  <phoneticPr fontId="27" type="noConversion"/>
  <conditionalFormatting sqref="B3:N3 Q15:Q22 P3:Q3 S3 P8:Q11 O9:O11">
    <cfRule type="expression" dxfId="4" priority="1" stopIfTrue="1">
      <formula>OR(VALUE($R3)&lt;&gt;0,VALUE($S3)&lt;&gt;0)</formula>
    </cfRule>
  </conditionalFormatting>
  <conditionalFormatting sqref="O24:O27">
    <cfRule type="expression" dxfId="3" priority="2" stopIfTrue="1">
      <formula>OR(VALUE(#REF!)&lt;&gt;0,VALUE($U24)&lt;&gt;0)</formula>
    </cfRule>
  </conditionalFormatting>
  <conditionalFormatting sqref="O8">
    <cfRule type="expression" dxfId="2" priority="3" stopIfTrue="1">
      <formula>OR(VALUE($R6)&lt;&gt;0,VALUE($S6)&lt;&gt;0)</formula>
    </cfRule>
  </conditionalFormatting>
  <conditionalFormatting sqref="O6:O7">
    <cfRule type="expression" dxfId="1" priority="4" stopIfTrue="1">
      <formula>OR(VALUE(#REF!)&lt;&gt;0,VALUE(#REF!)&lt;&gt;0)</formula>
    </cfRule>
  </conditionalFormatting>
  <conditionalFormatting sqref="Q5">
    <cfRule type="expression" dxfId="0" priority="5" stopIfTrue="1">
      <formula>OR(VALUE(#REF!)&lt;&gt;0,VALUE(#REF!)&lt;&gt;0)</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178"/>
  <sheetViews>
    <sheetView showGridLines="0" topLeftCell="B141" zoomScale="90" workbookViewId="0">
      <selection activeCell="B267" sqref="B267"/>
    </sheetView>
  </sheetViews>
  <sheetFormatPr defaultColWidth="2.5703125" defaultRowHeight="15" outlineLevelRow="1"/>
  <cols>
    <col min="1" max="1" width="5.42578125" style="48" hidden="1" customWidth="1"/>
    <col min="2" max="2" width="3" style="50" customWidth="1"/>
    <col min="3" max="3" width="1.140625" style="50" customWidth="1"/>
    <col min="4" max="17" width="2.85546875" style="48" customWidth="1"/>
    <col min="18" max="23" width="2.85546875" style="49" customWidth="1"/>
    <col min="24" max="24" width="2.85546875" style="48" customWidth="1"/>
    <col min="25" max="25" width="2.85546875" style="49" customWidth="1"/>
    <col min="26" max="31" width="2.85546875" style="48" customWidth="1"/>
    <col min="32" max="32" width="3" style="48" customWidth="1"/>
    <col min="33" max="33" width="3" style="47" customWidth="1"/>
    <col min="34" max="39" width="2.85546875" style="48" customWidth="1"/>
    <col min="40" max="40" width="2.85546875" style="49" customWidth="1"/>
    <col min="41" max="43" width="2.85546875" style="48" customWidth="1"/>
    <col min="44" max="16384" width="2.5703125" style="47"/>
  </cols>
  <sheetData>
    <row r="1" spans="1:43" s="10" customFormat="1">
      <c r="A1" s="37"/>
      <c r="B1" s="90" t="s">
        <v>641</v>
      </c>
      <c r="D1" s="38"/>
      <c r="E1" s="38"/>
      <c r="F1" s="38"/>
      <c r="G1" s="38"/>
      <c r="H1" s="38"/>
      <c r="I1" s="38"/>
      <c r="J1" s="38"/>
      <c r="K1" s="38"/>
      <c r="L1" s="38"/>
      <c r="M1" s="38"/>
      <c r="N1" s="38"/>
      <c r="O1" s="38"/>
      <c r="P1" s="38"/>
      <c r="Q1" s="38"/>
      <c r="R1" s="37"/>
      <c r="S1" s="37"/>
      <c r="T1" s="37"/>
      <c r="U1" s="37"/>
      <c r="V1" s="37"/>
      <c r="W1" s="37"/>
      <c r="X1" s="37"/>
      <c r="Y1" s="37"/>
      <c r="Z1" s="37"/>
      <c r="AA1" s="43"/>
      <c r="AB1" s="37"/>
      <c r="AC1" s="37"/>
      <c r="AD1" s="37"/>
      <c r="AE1" s="37"/>
      <c r="AF1" s="89"/>
      <c r="AH1" s="37"/>
      <c r="AI1" s="43"/>
      <c r="AJ1" s="37"/>
      <c r="AK1" s="37"/>
      <c r="AL1" s="37"/>
      <c r="AM1" s="37"/>
      <c r="AN1" s="37"/>
      <c r="AO1" s="37"/>
      <c r="AP1" s="43"/>
      <c r="AQ1" s="88" t="e">
        <f>#REF!</f>
        <v>#REF!</v>
      </c>
    </row>
    <row r="2" spans="1:43" s="10" customFormat="1">
      <c r="A2" s="37"/>
      <c r="B2" s="86" t="s">
        <v>382</v>
      </c>
      <c r="D2" s="38"/>
      <c r="E2" s="38"/>
      <c r="J2" s="37"/>
      <c r="K2" s="2276"/>
      <c r="L2" s="2276"/>
      <c r="M2" s="2276"/>
      <c r="N2" s="2276"/>
      <c r="O2" s="37"/>
      <c r="P2" s="37"/>
      <c r="Q2" s="37"/>
      <c r="R2" s="37"/>
      <c r="S2" s="37"/>
      <c r="T2" s="37"/>
      <c r="U2" s="37"/>
      <c r="V2" s="37"/>
      <c r="W2" s="37"/>
      <c r="X2" s="37"/>
      <c r="Y2" s="37"/>
      <c r="Z2" s="37"/>
      <c r="AA2" s="43"/>
      <c r="AB2" s="37"/>
      <c r="AC2" s="37"/>
      <c r="AD2" s="37"/>
      <c r="AE2" s="37"/>
      <c r="AF2" s="42"/>
      <c r="AH2" s="37"/>
      <c r="AI2" s="43"/>
      <c r="AJ2" s="37"/>
      <c r="AK2" s="37"/>
      <c r="AL2" s="37"/>
      <c r="AM2" s="37"/>
      <c r="AN2" s="37"/>
      <c r="AO2" s="37"/>
      <c r="AP2" s="43"/>
      <c r="AQ2" s="87" t="s">
        <v>516</v>
      </c>
    </row>
    <row r="3" spans="1:43" s="10" customFormat="1">
      <c r="A3" s="37"/>
      <c r="B3" s="86" t="s">
        <v>381</v>
      </c>
      <c r="D3" s="38"/>
      <c r="E3" s="37"/>
      <c r="J3" s="37"/>
      <c r="K3" s="2277"/>
      <c r="L3" s="2277"/>
      <c r="M3" s="2277"/>
      <c r="N3" s="2277"/>
      <c r="O3" s="37"/>
      <c r="P3" s="37"/>
      <c r="Q3" s="37"/>
      <c r="R3" s="37"/>
      <c r="S3" s="37"/>
      <c r="T3" s="37"/>
      <c r="U3" s="37"/>
      <c r="V3" s="37"/>
      <c r="W3" s="37"/>
      <c r="X3" s="37"/>
      <c r="Y3" s="37"/>
      <c r="Z3" s="37"/>
      <c r="AA3" s="43"/>
      <c r="AB3" s="37"/>
      <c r="AC3" s="37"/>
      <c r="AD3" s="37"/>
      <c r="AE3" s="37"/>
      <c r="AF3" s="42"/>
      <c r="AH3" s="37"/>
      <c r="AI3" s="43"/>
      <c r="AJ3" s="37"/>
      <c r="AK3" s="37"/>
      <c r="AL3" s="37"/>
      <c r="AM3" s="37"/>
      <c r="AN3" s="37"/>
      <c r="AO3" s="37"/>
      <c r="AP3" s="43"/>
      <c r="AQ3" s="85" t="e">
        <f>#REF!</f>
        <v>#REF!</v>
      </c>
    </row>
    <row r="4" spans="1:43" s="10" customFormat="1">
      <c r="A4" s="37"/>
      <c r="B4" s="40"/>
      <c r="C4" s="40"/>
      <c r="D4" s="39"/>
      <c r="E4" s="39"/>
      <c r="F4" s="39"/>
      <c r="G4" s="39"/>
      <c r="H4" s="39"/>
      <c r="I4" s="39"/>
      <c r="J4" s="39"/>
      <c r="K4" s="39"/>
      <c r="L4" s="39"/>
      <c r="M4" s="39"/>
      <c r="N4" s="39"/>
      <c r="O4" s="39"/>
      <c r="P4" s="39"/>
      <c r="Q4" s="39"/>
      <c r="R4" s="39"/>
      <c r="S4" s="39"/>
      <c r="T4" s="39"/>
      <c r="U4" s="39"/>
      <c r="V4" s="39"/>
      <c r="W4" s="39"/>
      <c r="X4" s="39"/>
      <c r="Y4" s="39"/>
      <c r="Z4" s="39"/>
      <c r="AA4" s="84"/>
      <c r="AB4" s="39"/>
      <c r="AC4" s="39"/>
      <c r="AD4" s="39"/>
      <c r="AE4" s="39"/>
      <c r="AF4" s="39"/>
      <c r="AG4" s="41"/>
      <c r="AH4" s="39"/>
      <c r="AI4" s="84"/>
      <c r="AJ4" s="39"/>
      <c r="AK4" s="39"/>
      <c r="AL4" s="39"/>
      <c r="AM4" s="39"/>
      <c r="AN4" s="39"/>
      <c r="AO4" s="39"/>
      <c r="AP4" s="84"/>
      <c r="AQ4" s="39"/>
    </row>
    <row r="5" spans="1:43" s="10" customFormat="1">
      <c r="A5" s="37"/>
      <c r="B5" s="38"/>
      <c r="C5" s="3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H5" s="37"/>
      <c r="AI5" s="37"/>
      <c r="AJ5" s="37"/>
      <c r="AK5" s="37"/>
      <c r="AL5" s="37"/>
      <c r="AM5" s="37"/>
      <c r="AN5" s="37"/>
      <c r="AO5" s="37"/>
      <c r="AP5" s="37"/>
      <c r="AQ5" s="37"/>
    </row>
    <row r="6" spans="1:43" s="10" customFormat="1" ht="16.5" outlineLevel="1">
      <c r="A6" s="37"/>
      <c r="B6" s="83" t="s">
        <v>515</v>
      </c>
      <c r="C6" s="70"/>
      <c r="D6" s="70"/>
      <c r="E6" s="72"/>
      <c r="F6" s="72"/>
      <c r="G6" s="72"/>
      <c r="H6" s="70"/>
      <c r="I6" s="70"/>
      <c r="J6" s="70"/>
      <c r="K6" s="70"/>
      <c r="L6" s="70"/>
      <c r="M6" s="70"/>
      <c r="N6" s="70"/>
      <c r="O6" s="70"/>
      <c r="P6" s="70"/>
      <c r="Q6" s="70"/>
      <c r="R6" s="70"/>
      <c r="S6" s="70"/>
      <c r="T6" s="70"/>
      <c r="U6" s="70"/>
      <c r="V6" s="70"/>
      <c r="W6" s="70"/>
      <c r="X6" s="70"/>
      <c r="Y6" s="70"/>
      <c r="Z6" s="70"/>
      <c r="AA6" s="70"/>
      <c r="AB6" s="70"/>
      <c r="AC6" s="70"/>
      <c r="AD6" s="70"/>
      <c r="AE6" s="70"/>
      <c r="AF6" s="70"/>
      <c r="AG6" s="71"/>
      <c r="AH6" s="70"/>
      <c r="AI6" s="70"/>
      <c r="AJ6" s="70"/>
      <c r="AK6" s="70"/>
      <c r="AL6" s="70"/>
      <c r="AM6" s="70"/>
      <c r="AN6" s="70"/>
      <c r="AO6" s="70"/>
      <c r="AP6" s="70"/>
      <c r="AQ6" s="70"/>
    </row>
    <row r="7" spans="1:43" s="10" customFormat="1" outlineLevel="1">
      <c r="A7" s="37"/>
      <c r="B7" s="73"/>
      <c r="C7" s="70"/>
      <c r="D7" s="70"/>
      <c r="E7" s="72"/>
      <c r="F7" s="72"/>
      <c r="G7" s="72"/>
      <c r="H7" s="70"/>
      <c r="I7" s="70"/>
      <c r="J7" s="70"/>
      <c r="K7" s="70"/>
      <c r="L7" s="70"/>
      <c r="M7" s="70"/>
      <c r="N7" s="70"/>
      <c r="O7" s="70"/>
      <c r="P7" s="70"/>
      <c r="Q7" s="70"/>
      <c r="R7" s="70"/>
      <c r="S7" s="70"/>
      <c r="T7" s="70"/>
      <c r="U7" s="70"/>
      <c r="V7" s="70"/>
      <c r="W7" s="70"/>
      <c r="X7" s="70"/>
      <c r="Y7" s="70"/>
      <c r="Z7" s="70"/>
      <c r="AA7" s="70"/>
      <c r="AB7" s="70"/>
      <c r="AC7" s="70"/>
      <c r="AD7" s="70"/>
      <c r="AE7" s="70"/>
      <c r="AF7" s="70"/>
      <c r="AG7" s="71"/>
      <c r="AH7" s="70"/>
      <c r="AI7" s="70"/>
      <c r="AJ7" s="70"/>
      <c r="AK7" s="70"/>
      <c r="AL7" s="70"/>
      <c r="AM7" s="70"/>
      <c r="AN7" s="70"/>
      <c r="AO7" s="70"/>
      <c r="AP7" s="70"/>
      <c r="AQ7" s="70"/>
    </row>
    <row r="8" spans="1:43" s="10" customFormat="1" outlineLevel="1">
      <c r="A8" s="37"/>
      <c r="B8" s="73"/>
      <c r="C8" s="70"/>
      <c r="D8" s="70"/>
      <c r="E8" s="72"/>
      <c r="F8" s="72"/>
      <c r="G8" s="72"/>
      <c r="H8" s="70"/>
      <c r="I8" s="70"/>
      <c r="J8" s="70"/>
      <c r="K8" s="70"/>
      <c r="L8" s="70"/>
      <c r="M8" s="70"/>
      <c r="N8" s="70"/>
      <c r="O8" s="70"/>
      <c r="P8" s="70"/>
      <c r="Q8" s="70"/>
      <c r="R8" s="70"/>
      <c r="S8" s="70"/>
      <c r="T8" s="70"/>
      <c r="U8" s="70"/>
      <c r="V8" s="70"/>
      <c r="W8" s="70"/>
      <c r="X8" s="70"/>
      <c r="Y8" s="70"/>
      <c r="Z8" s="70"/>
      <c r="AA8" s="70"/>
      <c r="AB8" s="70"/>
      <c r="AC8" s="70"/>
      <c r="AD8" s="70"/>
      <c r="AE8" s="70"/>
      <c r="AF8" s="70"/>
      <c r="AG8" s="71"/>
      <c r="AH8" s="70"/>
      <c r="AI8" s="70"/>
      <c r="AJ8" s="70"/>
      <c r="AK8" s="70"/>
      <c r="AL8" s="70"/>
      <c r="AM8" s="70"/>
      <c r="AN8" s="70"/>
      <c r="AO8" s="70"/>
      <c r="AP8" s="70"/>
      <c r="AQ8" s="70"/>
    </row>
    <row r="9" spans="1:43" s="10" customFormat="1" outlineLevel="1">
      <c r="A9" s="37"/>
      <c r="B9" s="37"/>
      <c r="C9" s="37"/>
      <c r="D9" s="37"/>
      <c r="E9" s="43"/>
      <c r="F9" s="43"/>
      <c r="G9" s="43"/>
      <c r="H9" s="37"/>
      <c r="I9" s="37"/>
      <c r="J9" s="37"/>
      <c r="K9" s="37"/>
      <c r="L9" s="37"/>
      <c r="M9" s="37"/>
      <c r="N9" s="37"/>
      <c r="O9" s="37"/>
      <c r="P9" s="37"/>
      <c r="Q9" s="37"/>
      <c r="R9" s="37"/>
      <c r="S9" s="37"/>
      <c r="T9" s="37"/>
      <c r="U9" s="37"/>
      <c r="V9" s="37"/>
      <c r="W9" s="37"/>
      <c r="X9" s="37">
        <v>3</v>
      </c>
      <c r="Y9" s="37"/>
      <c r="Z9" s="37"/>
      <c r="AA9" s="37"/>
      <c r="AB9" s="37"/>
      <c r="AC9" s="37"/>
      <c r="AD9" s="37"/>
      <c r="AE9" s="37"/>
      <c r="AF9" s="37">
        <v>4</v>
      </c>
      <c r="AH9" s="37"/>
      <c r="AI9" s="37"/>
      <c r="AJ9" s="37"/>
      <c r="AK9" s="37"/>
      <c r="AL9" s="37"/>
      <c r="AM9" s="37"/>
      <c r="AN9" s="37"/>
      <c r="AO9" s="37"/>
      <c r="AP9" s="37"/>
      <c r="AQ9" s="37"/>
    </row>
    <row r="10" spans="1:43" s="10" customFormat="1" outlineLevel="1">
      <c r="A10" s="82" t="s">
        <v>344</v>
      </c>
      <c r="B10" s="59" t="s">
        <v>514</v>
      </c>
      <c r="C10" s="37"/>
      <c r="D10" s="38"/>
      <c r="E10" s="37"/>
      <c r="F10" s="61"/>
      <c r="G10" s="37"/>
      <c r="H10" s="37"/>
      <c r="I10" s="37"/>
      <c r="J10" s="37"/>
      <c r="K10" s="37"/>
      <c r="L10" s="37"/>
      <c r="M10" s="37"/>
      <c r="N10" s="37"/>
      <c r="O10" s="37"/>
      <c r="P10" s="37"/>
      <c r="Q10" s="37"/>
      <c r="R10" s="2319" t="s">
        <v>513</v>
      </c>
      <c r="S10" s="2319"/>
      <c r="T10" s="2319"/>
      <c r="U10" s="2319"/>
      <c r="V10" s="2319"/>
      <c r="W10" s="2319"/>
      <c r="X10" s="2319"/>
      <c r="Y10" s="37"/>
      <c r="Z10" s="2319" t="s">
        <v>512</v>
      </c>
      <c r="AA10" s="2319"/>
      <c r="AB10" s="2319"/>
      <c r="AC10" s="2319"/>
      <c r="AD10" s="2319"/>
      <c r="AE10" s="2319"/>
      <c r="AF10" s="2319"/>
      <c r="AH10" s="2319" t="s">
        <v>511</v>
      </c>
      <c r="AI10" s="2319"/>
      <c r="AJ10" s="2319"/>
      <c r="AK10" s="2319"/>
      <c r="AL10" s="2319"/>
      <c r="AM10" s="2319"/>
      <c r="AN10" s="37"/>
      <c r="AO10" s="2319" t="s">
        <v>376</v>
      </c>
      <c r="AP10" s="2319"/>
      <c r="AQ10" s="2319"/>
    </row>
    <row r="11" spans="1:43" s="10" customFormat="1" outlineLevel="1">
      <c r="A11" s="37"/>
      <c r="B11" s="37"/>
      <c r="C11" s="77"/>
      <c r="D11" s="77"/>
      <c r="E11" s="37"/>
      <c r="F11" s="43"/>
      <c r="G11" s="37"/>
      <c r="H11" s="37"/>
      <c r="I11" s="37"/>
      <c r="J11" s="37"/>
      <c r="K11" s="37"/>
      <c r="L11" s="37"/>
      <c r="M11" s="37"/>
      <c r="N11" s="37"/>
      <c r="O11" s="37"/>
      <c r="P11" s="37"/>
      <c r="Q11" s="37"/>
      <c r="R11" s="2320"/>
      <c r="S11" s="2320"/>
      <c r="T11" s="2320"/>
      <c r="U11" s="2320"/>
      <c r="V11" s="2320"/>
      <c r="W11" s="2320"/>
      <c r="X11" s="2320"/>
      <c r="Y11" s="37"/>
      <c r="Z11" s="2320"/>
      <c r="AA11" s="2320"/>
      <c r="AB11" s="2320"/>
      <c r="AC11" s="2320"/>
      <c r="AD11" s="2320"/>
      <c r="AE11" s="2320"/>
      <c r="AF11" s="2320"/>
      <c r="AH11" s="2320"/>
      <c r="AI11" s="2320"/>
      <c r="AJ11" s="2320"/>
      <c r="AK11" s="2320"/>
      <c r="AL11" s="2320"/>
      <c r="AM11" s="2320"/>
      <c r="AN11" s="37"/>
      <c r="AO11" s="2315"/>
      <c r="AP11" s="2318"/>
      <c r="AQ11" s="2318"/>
    </row>
    <row r="12" spans="1:43" s="10" customFormat="1" outlineLevel="1">
      <c r="A12" s="38">
        <v>100</v>
      </c>
      <c r="B12" s="67" t="s">
        <v>510</v>
      </c>
      <c r="C12" s="78"/>
      <c r="D12" s="78"/>
      <c r="E12" s="37"/>
      <c r="F12" s="61"/>
      <c r="G12" s="37"/>
      <c r="H12" s="37"/>
      <c r="I12" s="37"/>
      <c r="J12" s="37"/>
      <c r="K12" s="37"/>
      <c r="L12" s="37"/>
      <c r="M12" s="37"/>
      <c r="N12" s="37"/>
      <c r="O12" s="37"/>
      <c r="P12" s="37"/>
      <c r="Q12" s="37"/>
      <c r="R12" s="2323"/>
      <c r="S12" s="2323"/>
      <c r="T12" s="2323"/>
      <c r="U12" s="2323"/>
      <c r="V12" s="2323"/>
      <c r="W12" s="2323"/>
      <c r="X12" s="2323"/>
      <c r="Y12" s="37"/>
      <c r="Z12" s="2323"/>
      <c r="AA12" s="2323"/>
      <c r="AB12" s="2323"/>
      <c r="AC12" s="2323"/>
      <c r="AD12" s="2323"/>
      <c r="AE12" s="2323"/>
      <c r="AF12" s="2323"/>
      <c r="AH12" s="2310"/>
      <c r="AI12" s="2310"/>
      <c r="AJ12" s="2310"/>
      <c r="AK12" s="2310"/>
      <c r="AL12" s="2310"/>
      <c r="AM12" s="2310"/>
      <c r="AN12" s="37"/>
      <c r="AO12" s="2311"/>
      <c r="AP12" s="2311"/>
      <c r="AQ12" s="2311"/>
    </row>
    <row r="13" spans="1:43" s="10" customFormat="1" outlineLevel="1">
      <c r="A13" s="37"/>
      <c r="B13" s="37"/>
      <c r="C13" s="77"/>
      <c r="D13" s="77"/>
      <c r="E13" s="37"/>
      <c r="F13" s="43"/>
      <c r="G13" s="37"/>
      <c r="H13" s="37"/>
      <c r="I13" s="37"/>
      <c r="J13" s="37"/>
      <c r="K13" s="37"/>
      <c r="L13" s="37"/>
      <c r="M13" s="37"/>
      <c r="N13" s="37"/>
      <c r="O13" s="37"/>
      <c r="P13" s="37"/>
      <c r="Q13" s="37"/>
      <c r="R13" s="2320"/>
      <c r="S13" s="2320"/>
      <c r="T13" s="2320"/>
      <c r="U13" s="2320"/>
      <c r="V13" s="2320"/>
      <c r="W13" s="2320"/>
      <c r="X13" s="2320"/>
      <c r="Y13" s="37"/>
      <c r="Z13" s="2320"/>
      <c r="AA13" s="2320"/>
      <c r="AB13" s="2320"/>
      <c r="AC13" s="2320"/>
      <c r="AD13" s="2320"/>
      <c r="AE13" s="2320"/>
      <c r="AF13" s="2320"/>
      <c r="AH13" s="2314"/>
      <c r="AI13" s="2310"/>
      <c r="AJ13" s="2310"/>
      <c r="AK13" s="2310"/>
      <c r="AL13" s="2310"/>
      <c r="AM13" s="2310"/>
      <c r="AN13" s="37"/>
      <c r="AO13" s="2315"/>
      <c r="AP13" s="2311"/>
      <c r="AQ13" s="2311"/>
    </row>
    <row r="14" spans="1:43" s="10" customFormat="1" outlineLevel="1">
      <c r="A14" s="38">
        <v>110</v>
      </c>
      <c r="B14" s="61" t="s">
        <v>509</v>
      </c>
      <c r="C14" s="78"/>
      <c r="D14" s="78"/>
      <c r="E14" s="37"/>
      <c r="F14" s="61"/>
      <c r="G14" s="37"/>
      <c r="H14" s="37"/>
      <c r="I14" s="37"/>
      <c r="J14" s="37"/>
      <c r="K14" s="37"/>
      <c r="L14" s="37"/>
      <c r="M14" s="37"/>
      <c r="N14" s="37"/>
      <c r="O14" s="37"/>
      <c r="P14" s="37"/>
      <c r="Q14" s="37"/>
      <c r="R14" s="2323"/>
      <c r="S14" s="2323"/>
      <c r="T14" s="2323"/>
      <c r="U14" s="2323"/>
      <c r="V14" s="2323"/>
      <c r="W14" s="2323"/>
      <c r="X14" s="2323"/>
      <c r="Y14" s="37"/>
      <c r="Z14" s="2323"/>
      <c r="AA14" s="2323"/>
      <c r="AB14" s="2323"/>
      <c r="AC14" s="2323"/>
      <c r="AD14" s="2323"/>
      <c r="AE14" s="2323"/>
      <c r="AF14" s="2323"/>
      <c r="AH14" s="2310"/>
      <c r="AI14" s="2310"/>
      <c r="AJ14" s="2310"/>
      <c r="AK14" s="2310"/>
      <c r="AL14" s="2310"/>
      <c r="AM14" s="2310"/>
      <c r="AN14" s="37"/>
      <c r="AO14" s="2311"/>
      <c r="AP14" s="2311"/>
      <c r="AQ14" s="2311"/>
    </row>
    <row r="15" spans="1:43" s="10" customFormat="1" outlineLevel="1">
      <c r="A15" s="37">
        <v>111</v>
      </c>
      <c r="B15" s="37"/>
      <c r="C15" s="43" t="s">
        <v>508</v>
      </c>
      <c r="D15" s="77"/>
      <c r="E15" s="37"/>
      <c r="F15" s="43"/>
      <c r="G15" s="37"/>
      <c r="H15" s="37"/>
      <c r="I15" s="37"/>
      <c r="J15" s="37"/>
      <c r="K15" s="37"/>
      <c r="L15" s="37"/>
      <c r="M15" s="37"/>
      <c r="N15" s="37"/>
      <c r="O15" s="37"/>
      <c r="P15" s="37"/>
      <c r="Q15" s="37"/>
      <c r="R15" s="2320"/>
      <c r="S15" s="2320"/>
      <c r="T15" s="2320"/>
      <c r="U15" s="2320"/>
      <c r="V15" s="2320"/>
      <c r="W15" s="2320"/>
      <c r="X15" s="2320"/>
      <c r="Y15" s="37"/>
      <c r="Z15" s="2320"/>
      <c r="AA15" s="2320"/>
      <c r="AB15" s="2320"/>
      <c r="AC15" s="2320"/>
      <c r="AD15" s="2320"/>
      <c r="AE15" s="2320"/>
      <c r="AF15" s="2320"/>
      <c r="AH15" s="2314"/>
      <c r="AI15" s="2310"/>
      <c r="AJ15" s="2310"/>
      <c r="AK15" s="2310"/>
      <c r="AL15" s="2310"/>
      <c r="AM15" s="2310"/>
      <c r="AN15" s="37"/>
      <c r="AO15" s="2315"/>
      <c r="AP15" s="2311"/>
      <c r="AQ15" s="2311"/>
    </row>
    <row r="16" spans="1:43" s="10" customFormat="1" outlineLevel="1">
      <c r="A16" s="37">
        <v>112</v>
      </c>
      <c r="B16" s="37"/>
      <c r="C16" s="43" t="s">
        <v>507</v>
      </c>
      <c r="D16" s="77"/>
      <c r="E16" s="37"/>
      <c r="F16" s="43"/>
      <c r="G16" s="37"/>
      <c r="H16" s="37"/>
      <c r="I16" s="37"/>
      <c r="J16" s="37"/>
      <c r="K16" s="37"/>
      <c r="L16" s="37"/>
      <c r="M16" s="37"/>
      <c r="N16" s="37"/>
      <c r="O16" s="37"/>
      <c r="P16" s="37"/>
      <c r="Q16" s="37"/>
      <c r="R16" s="2320"/>
      <c r="S16" s="2320"/>
      <c r="T16" s="2320"/>
      <c r="U16" s="2320"/>
      <c r="V16" s="2320"/>
      <c r="W16" s="2320"/>
      <c r="X16" s="2320"/>
      <c r="Y16" s="37"/>
      <c r="Z16" s="2320"/>
      <c r="AA16" s="2320"/>
      <c r="AB16" s="2320"/>
      <c r="AC16" s="2320"/>
      <c r="AD16" s="2320"/>
      <c r="AE16" s="2320"/>
      <c r="AF16" s="2320"/>
      <c r="AH16" s="2314"/>
      <c r="AI16" s="2310"/>
      <c r="AJ16" s="2310"/>
      <c r="AK16" s="2310"/>
      <c r="AL16" s="2310"/>
      <c r="AM16" s="2310"/>
      <c r="AN16" s="37"/>
      <c r="AO16" s="2315"/>
      <c r="AP16" s="2311"/>
      <c r="AQ16" s="2311"/>
    </row>
    <row r="17" spans="1:43" s="10" customFormat="1" outlineLevel="1">
      <c r="A17" s="37">
        <v>113</v>
      </c>
      <c r="B17" s="37"/>
      <c r="C17" s="43" t="s">
        <v>506</v>
      </c>
      <c r="D17" s="77"/>
      <c r="E17" s="37"/>
      <c r="F17" s="43"/>
      <c r="G17" s="37"/>
      <c r="H17" s="37"/>
      <c r="I17" s="37"/>
      <c r="J17" s="37"/>
      <c r="K17" s="37"/>
      <c r="L17" s="37"/>
      <c r="M17" s="37"/>
      <c r="N17" s="37"/>
      <c r="O17" s="37"/>
      <c r="P17" s="37"/>
      <c r="Q17" s="37"/>
      <c r="R17" s="2320"/>
      <c r="S17" s="2320"/>
      <c r="T17" s="2320"/>
      <c r="U17" s="2320"/>
      <c r="V17" s="2320"/>
      <c r="W17" s="2320"/>
      <c r="X17" s="2320"/>
      <c r="Y17" s="37"/>
      <c r="Z17" s="2320"/>
      <c r="AA17" s="2320"/>
      <c r="AB17" s="2320"/>
      <c r="AC17" s="2320"/>
      <c r="AD17" s="2320"/>
      <c r="AE17" s="2320"/>
      <c r="AF17" s="2320"/>
      <c r="AH17" s="2314"/>
      <c r="AI17" s="2310"/>
      <c r="AJ17" s="2310"/>
      <c r="AK17" s="2310"/>
      <c r="AL17" s="2310"/>
      <c r="AM17" s="2310"/>
      <c r="AN17" s="37"/>
      <c r="AO17" s="2315"/>
      <c r="AP17" s="2311"/>
      <c r="AQ17" s="2311"/>
    </row>
    <row r="18" spans="1:43" s="10" customFormat="1" outlineLevel="1">
      <c r="A18" s="37"/>
      <c r="B18" s="37"/>
      <c r="C18" s="77"/>
      <c r="D18" s="77"/>
      <c r="E18" s="37"/>
      <c r="F18" s="43"/>
      <c r="G18" s="37"/>
      <c r="H18" s="37"/>
      <c r="I18" s="37"/>
      <c r="J18" s="37"/>
      <c r="K18" s="37"/>
      <c r="L18" s="37"/>
      <c r="M18" s="37"/>
      <c r="N18" s="37"/>
      <c r="O18" s="37"/>
      <c r="P18" s="37"/>
      <c r="Q18" s="37"/>
      <c r="R18" s="2320"/>
      <c r="S18" s="2320"/>
      <c r="T18" s="2320"/>
      <c r="U18" s="2320"/>
      <c r="V18" s="2320"/>
      <c r="W18" s="2320"/>
      <c r="X18" s="2320"/>
      <c r="Y18" s="37"/>
      <c r="Z18" s="2320"/>
      <c r="AA18" s="2320"/>
      <c r="AB18" s="2320"/>
      <c r="AC18" s="2320"/>
      <c r="AD18" s="2320"/>
      <c r="AE18" s="2320"/>
      <c r="AF18" s="2320"/>
      <c r="AH18" s="2314"/>
      <c r="AI18" s="2310"/>
      <c r="AJ18" s="2310"/>
      <c r="AK18" s="2310"/>
      <c r="AL18" s="2310"/>
      <c r="AM18" s="2310"/>
      <c r="AN18" s="37"/>
      <c r="AO18" s="2315"/>
      <c r="AP18" s="2311"/>
      <c r="AQ18" s="2311"/>
    </row>
    <row r="19" spans="1:43" s="10" customFormat="1" outlineLevel="1">
      <c r="A19" s="38">
        <v>120</v>
      </c>
      <c r="B19" s="61" t="s">
        <v>505</v>
      </c>
      <c r="C19" s="78"/>
      <c r="D19" s="78"/>
      <c r="E19" s="37"/>
      <c r="F19" s="61"/>
      <c r="G19" s="37"/>
      <c r="H19" s="37"/>
      <c r="I19" s="37"/>
      <c r="J19" s="37"/>
      <c r="K19" s="37"/>
      <c r="L19" s="37"/>
      <c r="M19" s="37"/>
      <c r="N19" s="37"/>
      <c r="O19" s="37"/>
      <c r="P19" s="37"/>
      <c r="Q19" s="37"/>
      <c r="R19" s="2323"/>
      <c r="S19" s="2323"/>
      <c r="T19" s="2323"/>
      <c r="U19" s="2323"/>
      <c r="V19" s="2323"/>
      <c r="W19" s="2323"/>
      <c r="X19" s="2323"/>
      <c r="Y19" s="37"/>
      <c r="Z19" s="2323"/>
      <c r="AA19" s="2323"/>
      <c r="AB19" s="2323"/>
      <c r="AC19" s="2323"/>
      <c r="AD19" s="2323"/>
      <c r="AE19" s="2323"/>
      <c r="AF19" s="2323"/>
      <c r="AH19" s="2310"/>
      <c r="AI19" s="2310"/>
      <c r="AJ19" s="2310"/>
      <c r="AK19" s="2310"/>
      <c r="AL19" s="2310"/>
      <c r="AM19" s="2310"/>
      <c r="AN19" s="37"/>
      <c r="AO19" s="2311"/>
      <c r="AP19" s="2311"/>
      <c r="AQ19" s="2311"/>
    </row>
    <row r="20" spans="1:43" s="10" customFormat="1" outlineLevel="1">
      <c r="A20" s="37">
        <v>121</v>
      </c>
      <c r="B20" s="37"/>
      <c r="C20" s="43" t="s">
        <v>502</v>
      </c>
      <c r="D20" s="77"/>
      <c r="E20" s="37"/>
      <c r="F20" s="43"/>
      <c r="G20" s="37"/>
      <c r="H20" s="37"/>
      <c r="I20" s="37"/>
      <c r="J20" s="37"/>
      <c r="K20" s="37"/>
      <c r="L20" s="37"/>
      <c r="M20" s="37"/>
      <c r="N20" s="37"/>
      <c r="O20" s="37"/>
      <c r="P20" s="37"/>
      <c r="Q20" s="37"/>
      <c r="R20" s="2320"/>
      <c r="S20" s="2320"/>
      <c r="T20" s="2320"/>
      <c r="U20" s="2320"/>
      <c r="V20" s="2320"/>
      <c r="W20" s="2320"/>
      <c r="X20" s="2320"/>
      <c r="Y20" s="37"/>
      <c r="Z20" s="2320"/>
      <c r="AA20" s="2320"/>
      <c r="AB20" s="2320"/>
      <c r="AC20" s="2320"/>
      <c r="AD20" s="2320"/>
      <c r="AE20" s="2320"/>
      <c r="AF20" s="2320"/>
      <c r="AH20" s="2314"/>
      <c r="AI20" s="2310"/>
      <c r="AJ20" s="2310"/>
      <c r="AK20" s="2310"/>
      <c r="AL20" s="2310"/>
      <c r="AM20" s="2310"/>
      <c r="AN20" s="37"/>
      <c r="AO20" s="2315"/>
      <c r="AP20" s="2311"/>
      <c r="AQ20" s="2311"/>
    </row>
    <row r="21" spans="1:43" s="10" customFormat="1" outlineLevel="1">
      <c r="A21" s="37">
        <v>128</v>
      </c>
      <c r="B21" s="37"/>
      <c r="C21" s="43" t="s">
        <v>501</v>
      </c>
      <c r="D21" s="77"/>
      <c r="E21" s="37"/>
      <c r="F21" s="43"/>
      <c r="G21" s="37"/>
      <c r="H21" s="37"/>
      <c r="I21" s="37"/>
      <c r="J21" s="37"/>
      <c r="K21" s="37"/>
      <c r="L21" s="37"/>
      <c r="M21" s="37"/>
      <c r="N21" s="37"/>
      <c r="O21" s="37"/>
      <c r="P21" s="37"/>
      <c r="Q21" s="37"/>
      <c r="R21" s="2320"/>
      <c r="S21" s="2320"/>
      <c r="T21" s="2320"/>
      <c r="U21" s="2320"/>
      <c r="V21" s="2320"/>
      <c r="W21" s="2320"/>
      <c r="X21" s="2320"/>
      <c r="Y21" s="37"/>
      <c r="Z21" s="2320"/>
      <c r="AA21" s="2320"/>
      <c r="AB21" s="2320"/>
      <c r="AC21" s="2320"/>
      <c r="AD21" s="2320"/>
      <c r="AE21" s="2320"/>
      <c r="AF21" s="2320"/>
      <c r="AH21" s="2314"/>
      <c r="AI21" s="2310"/>
      <c r="AJ21" s="2310"/>
      <c r="AK21" s="2310"/>
      <c r="AL21" s="2310"/>
      <c r="AM21" s="2310"/>
      <c r="AN21" s="37"/>
      <c r="AO21" s="2315"/>
      <c r="AP21" s="2311"/>
      <c r="AQ21" s="2311"/>
    </row>
    <row r="22" spans="1:43" s="10" customFormat="1" outlineLevel="1">
      <c r="A22" s="37">
        <v>129</v>
      </c>
      <c r="B22" s="37"/>
      <c r="C22" s="43" t="s">
        <v>500</v>
      </c>
      <c r="D22" s="77"/>
      <c r="E22" s="37"/>
      <c r="F22" s="43"/>
      <c r="G22" s="37"/>
      <c r="H22" s="37"/>
      <c r="I22" s="37"/>
      <c r="J22" s="37"/>
      <c r="K22" s="37"/>
      <c r="L22" s="37"/>
      <c r="M22" s="37"/>
      <c r="N22" s="37"/>
      <c r="O22" s="37"/>
      <c r="P22" s="37"/>
      <c r="Q22" s="37"/>
      <c r="R22" s="2320"/>
      <c r="S22" s="2320"/>
      <c r="T22" s="2320"/>
      <c r="U22" s="2320"/>
      <c r="V22" s="2320"/>
      <c r="W22" s="2320"/>
      <c r="X22" s="2320"/>
      <c r="Y22" s="37"/>
      <c r="Z22" s="2320"/>
      <c r="AA22" s="2320"/>
      <c r="AB22" s="2320"/>
      <c r="AC22" s="2320"/>
      <c r="AD22" s="2320"/>
      <c r="AE22" s="2320"/>
      <c r="AF22" s="2320"/>
      <c r="AH22" s="2314"/>
      <c r="AI22" s="2310"/>
      <c r="AJ22" s="2310"/>
      <c r="AK22" s="2310"/>
      <c r="AL22" s="2310"/>
      <c r="AM22" s="2310"/>
      <c r="AN22" s="37"/>
      <c r="AO22" s="2315"/>
      <c r="AP22" s="2311"/>
      <c r="AQ22" s="2311"/>
    </row>
    <row r="23" spans="1:43" s="10" customFormat="1" outlineLevel="1">
      <c r="A23" s="37"/>
      <c r="B23" s="37"/>
      <c r="C23" s="77"/>
      <c r="D23" s="77"/>
      <c r="E23" s="37"/>
      <c r="F23" s="43"/>
      <c r="G23" s="37"/>
      <c r="H23" s="37"/>
      <c r="I23" s="37"/>
      <c r="J23" s="37"/>
      <c r="K23" s="37"/>
      <c r="L23" s="37"/>
      <c r="M23" s="37"/>
      <c r="N23" s="37"/>
      <c r="O23" s="37"/>
      <c r="P23" s="37"/>
      <c r="Q23" s="37"/>
      <c r="R23" s="2320"/>
      <c r="S23" s="2320"/>
      <c r="T23" s="2320"/>
      <c r="U23" s="2320"/>
      <c r="V23" s="2320"/>
      <c r="W23" s="2320"/>
      <c r="X23" s="2320"/>
      <c r="Y23" s="37"/>
      <c r="Z23" s="2320"/>
      <c r="AA23" s="2320"/>
      <c r="AB23" s="2320"/>
      <c r="AC23" s="2320"/>
      <c r="AD23" s="2320"/>
      <c r="AE23" s="2320"/>
      <c r="AF23" s="2320"/>
      <c r="AH23" s="2314"/>
      <c r="AI23" s="2310"/>
      <c r="AJ23" s="2310"/>
      <c r="AK23" s="2310"/>
      <c r="AL23" s="2310"/>
      <c r="AM23" s="2310"/>
      <c r="AN23" s="37"/>
      <c r="AO23" s="2315"/>
      <c r="AP23" s="2311"/>
      <c r="AQ23" s="2311"/>
    </row>
    <row r="24" spans="1:43" s="10" customFormat="1" outlineLevel="1">
      <c r="A24" s="38">
        <v>130</v>
      </c>
      <c r="B24" s="61" t="s">
        <v>499</v>
      </c>
      <c r="C24" s="78"/>
      <c r="D24" s="78"/>
      <c r="E24" s="37"/>
      <c r="F24" s="61"/>
      <c r="G24" s="37"/>
      <c r="H24" s="37"/>
      <c r="I24" s="37"/>
      <c r="J24" s="37"/>
      <c r="K24" s="37"/>
      <c r="L24" s="37"/>
      <c r="M24" s="37"/>
      <c r="N24" s="37"/>
      <c r="O24" s="37"/>
      <c r="P24" s="37"/>
      <c r="Q24" s="37"/>
      <c r="R24" s="2323"/>
      <c r="S24" s="2323"/>
      <c r="T24" s="2323"/>
      <c r="U24" s="2323"/>
      <c r="V24" s="2323"/>
      <c r="W24" s="2323"/>
      <c r="X24" s="2323"/>
      <c r="Y24" s="37"/>
      <c r="Z24" s="2323"/>
      <c r="AA24" s="2323"/>
      <c r="AB24" s="2323"/>
      <c r="AC24" s="2323"/>
      <c r="AD24" s="2323"/>
      <c r="AE24" s="2323"/>
      <c r="AF24" s="2323"/>
      <c r="AH24" s="2310"/>
      <c r="AI24" s="2310"/>
      <c r="AJ24" s="2310"/>
      <c r="AK24" s="2310"/>
      <c r="AL24" s="2310"/>
      <c r="AM24" s="2310"/>
      <c r="AN24" s="37"/>
      <c r="AO24" s="2311"/>
      <c r="AP24" s="2311"/>
      <c r="AQ24" s="2311"/>
    </row>
    <row r="25" spans="1:43" s="10" customFormat="1" outlineLevel="1">
      <c r="A25" s="37">
        <v>131</v>
      </c>
      <c r="B25" s="37"/>
      <c r="C25" s="43" t="s">
        <v>498</v>
      </c>
      <c r="D25" s="77"/>
      <c r="E25" s="37"/>
      <c r="F25" s="43"/>
      <c r="G25" s="37"/>
      <c r="H25" s="37"/>
      <c r="I25" s="37"/>
      <c r="J25" s="37"/>
      <c r="K25" s="37"/>
      <c r="L25" s="37"/>
      <c r="M25" s="37"/>
      <c r="N25" s="37"/>
      <c r="O25" s="37"/>
      <c r="P25" s="37"/>
      <c r="Q25" s="37"/>
      <c r="R25" s="2320"/>
      <c r="S25" s="2320"/>
      <c r="T25" s="2320"/>
      <c r="U25" s="2320"/>
      <c r="V25" s="2320"/>
      <c r="W25" s="2320"/>
      <c r="X25" s="2320"/>
      <c r="Y25" s="37"/>
      <c r="Z25" s="2320"/>
      <c r="AA25" s="2320"/>
      <c r="AB25" s="2320"/>
      <c r="AC25" s="2320"/>
      <c r="AD25" s="2320"/>
      <c r="AE25" s="2320"/>
      <c r="AF25" s="2320"/>
      <c r="AH25" s="2314"/>
      <c r="AI25" s="2310"/>
      <c r="AJ25" s="2310"/>
      <c r="AK25" s="2310"/>
      <c r="AL25" s="2310"/>
      <c r="AM25" s="2310"/>
      <c r="AN25" s="37"/>
      <c r="AO25" s="2315"/>
      <c r="AP25" s="2311"/>
      <c r="AQ25" s="2311"/>
    </row>
    <row r="26" spans="1:43" s="10" customFormat="1" outlineLevel="1">
      <c r="A26" s="37">
        <v>132</v>
      </c>
      <c r="B26" s="37"/>
      <c r="C26" s="43" t="s">
        <v>497</v>
      </c>
      <c r="D26" s="77"/>
      <c r="E26" s="37"/>
      <c r="F26" s="43"/>
      <c r="G26" s="37"/>
      <c r="H26" s="37"/>
      <c r="I26" s="37"/>
      <c r="J26" s="37"/>
      <c r="K26" s="37"/>
      <c r="L26" s="37"/>
      <c r="M26" s="37"/>
      <c r="N26" s="37"/>
      <c r="O26" s="37"/>
      <c r="P26" s="37"/>
      <c r="Q26" s="37"/>
      <c r="R26" s="2320"/>
      <c r="S26" s="2320"/>
      <c r="T26" s="2320"/>
      <c r="U26" s="2320"/>
      <c r="V26" s="2320"/>
      <c r="W26" s="2320"/>
      <c r="X26" s="2320"/>
      <c r="Y26" s="37"/>
      <c r="Z26" s="2320"/>
      <c r="AA26" s="2320"/>
      <c r="AB26" s="2320"/>
      <c r="AC26" s="2320"/>
      <c r="AD26" s="2320"/>
      <c r="AE26" s="2320"/>
      <c r="AF26" s="2320"/>
      <c r="AH26" s="2314"/>
      <c r="AI26" s="2310"/>
      <c r="AJ26" s="2310"/>
      <c r="AK26" s="2310"/>
      <c r="AL26" s="2310"/>
      <c r="AM26" s="2310"/>
      <c r="AN26" s="37"/>
      <c r="AO26" s="2315"/>
      <c r="AP26" s="2311"/>
      <c r="AQ26" s="2311"/>
    </row>
    <row r="27" spans="1:43" s="10" customFormat="1" outlineLevel="1">
      <c r="A27" s="37">
        <v>133</v>
      </c>
      <c r="B27" s="37"/>
      <c r="C27" s="43" t="s">
        <v>496</v>
      </c>
      <c r="D27" s="77"/>
      <c r="E27" s="37"/>
      <c r="F27" s="43"/>
      <c r="G27" s="37"/>
      <c r="H27" s="37"/>
      <c r="I27" s="37"/>
      <c r="J27" s="37"/>
      <c r="K27" s="37"/>
      <c r="L27" s="37"/>
      <c r="M27" s="37"/>
      <c r="N27" s="37"/>
      <c r="O27" s="37"/>
      <c r="P27" s="37"/>
      <c r="Q27" s="37"/>
      <c r="R27" s="2320"/>
      <c r="S27" s="2320"/>
      <c r="T27" s="2320"/>
      <c r="U27" s="2320"/>
      <c r="V27" s="2320"/>
      <c r="W27" s="2320"/>
      <c r="X27" s="2320"/>
      <c r="Y27" s="37"/>
      <c r="Z27" s="2320"/>
      <c r="AA27" s="2320"/>
      <c r="AB27" s="2320"/>
      <c r="AC27" s="2320"/>
      <c r="AD27" s="2320"/>
      <c r="AE27" s="2320"/>
      <c r="AF27" s="2320"/>
      <c r="AH27" s="2314"/>
      <c r="AI27" s="2310"/>
      <c r="AJ27" s="2310"/>
      <c r="AK27" s="2310"/>
      <c r="AL27" s="2310"/>
      <c r="AM27" s="2310"/>
      <c r="AN27" s="37"/>
      <c r="AO27" s="2315"/>
      <c r="AP27" s="2311"/>
      <c r="AQ27" s="2311"/>
    </row>
    <row r="28" spans="1:43" s="10" customFormat="1" outlineLevel="1">
      <c r="A28" s="37">
        <v>134</v>
      </c>
      <c r="B28" s="37"/>
      <c r="C28" s="43" t="s">
        <v>495</v>
      </c>
      <c r="D28" s="77"/>
      <c r="E28" s="37"/>
      <c r="F28" s="43"/>
      <c r="G28" s="37"/>
      <c r="H28" s="37"/>
      <c r="I28" s="37"/>
      <c r="J28" s="37"/>
      <c r="K28" s="37"/>
      <c r="L28" s="37"/>
      <c r="M28" s="37"/>
      <c r="N28" s="37"/>
      <c r="O28" s="37"/>
      <c r="P28" s="37"/>
      <c r="Q28" s="37"/>
      <c r="R28" s="2320"/>
      <c r="S28" s="2320"/>
      <c r="T28" s="2320"/>
      <c r="U28" s="2320"/>
      <c r="V28" s="2320"/>
      <c r="W28" s="2320"/>
      <c r="X28" s="2320"/>
      <c r="Y28" s="37"/>
      <c r="Z28" s="2320"/>
      <c r="AA28" s="2320"/>
      <c r="AB28" s="2320"/>
      <c r="AC28" s="2320"/>
      <c r="AD28" s="2320"/>
      <c r="AE28" s="2320"/>
      <c r="AF28" s="2320"/>
      <c r="AH28" s="2314"/>
      <c r="AI28" s="2310"/>
      <c r="AJ28" s="2310"/>
      <c r="AK28" s="2310"/>
      <c r="AL28" s="2310"/>
      <c r="AM28" s="2310"/>
      <c r="AN28" s="37"/>
      <c r="AO28" s="2315"/>
      <c r="AP28" s="2311"/>
      <c r="AQ28" s="2311"/>
    </row>
    <row r="29" spans="1:43" s="10" customFormat="1" outlineLevel="1">
      <c r="A29" s="81">
        <v>135</v>
      </c>
      <c r="B29" s="37"/>
      <c r="C29" s="79" t="s">
        <v>494</v>
      </c>
      <c r="D29" s="80"/>
      <c r="E29" s="37"/>
      <c r="F29" s="79"/>
      <c r="G29" s="37"/>
      <c r="H29" s="37"/>
      <c r="I29" s="37"/>
      <c r="J29" s="37"/>
      <c r="K29" s="37"/>
      <c r="L29" s="37"/>
      <c r="M29" s="37"/>
      <c r="N29" s="37"/>
      <c r="O29" s="37"/>
      <c r="P29" s="37"/>
      <c r="Q29" s="37"/>
      <c r="R29" s="2327"/>
      <c r="S29" s="2327"/>
      <c r="T29" s="2327"/>
      <c r="U29" s="2327"/>
      <c r="V29" s="2327"/>
      <c r="W29" s="2327"/>
      <c r="X29" s="2327"/>
      <c r="Y29" s="37"/>
      <c r="Z29" s="2327"/>
      <c r="AA29" s="2327"/>
      <c r="AB29" s="2327"/>
      <c r="AC29" s="2327"/>
      <c r="AD29" s="2327"/>
      <c r="AE29" s="2327"/>
      <c r="AF29" s="2327"/>
      <c r="AH29" s="2321"/>
      <c r="AI29" s="2310"/>
      <c r="AJ29" s="2310"/>
      <c r="AK29" s="2310"/>
      <c r="AL29" s="2310"/>
      <c r="AM29" s="2310"/>
      <c r="AN29" s="37"/>
      <c r="AO29" s="2322"/>
      <c r="AP29" s="2311"/>
      <c r="AQ29" s="2311"/>
    </row>
    <row r="30" spans="1:43" s="10" customFormat="1" outlineLevel="1">
      <c r="A30" s="81">
        <v>136</v>
      </c>
      <c r="B30" s="37"/>
      <c r="C30" s="79" t="s">
        <v>493</v>
      </c>
      <c r="D30" s="80"/>
      <c r="E30" s="37"/>
      <c r="F30" s="79"/>
      <c r="G30" s="37"/>
      <c r="H30" s="37"/>
      <c r="I30" s="37"/>
      <c r="J30" s="37"/>
      <c r="K30" s="37"/>
      <c r="L30" s="37"/>
      <c r="M30" s="37"/>
      <c r="N30" s="37"/>
      <c r="O30" s="37"/>
      <c r="P30" s="37"/>
      <c r="Q30" s="37"/>
      <c r="R30" s="2327"/>
      <c r="S30" s="2327"/>
      <c r="T30" s="2327"/>
      <c r="U30" s="2327"/>
      <c r="V30" s="2327"/>
      <c r="W30" s="2327"/>
      <c r="X30" s="2327"/>
      <c r="Y30" s="37"/>
      <c r="Z30" s="2327"/>
      <c r="AA30" s="2327"/>
      <c r="AB30" s="2327"/>
      <c r="AC30" s="2327"/>
      <c r="AD30" s="2327"/>
      <c r="AE30" s="2327"/>
      <c r="AF30" s="2327"/>
      <c r="AH30" s="2321"/>
      <c r="AI30" s="2310"/>
      <c r="AJ30" s="2310"/>
      <c r="AK30" s="2310"/>
      <c r="AL30" s="2310"/>
      <c r="AM30" s="2310"/>
      <c r="AN30" s="37"/>
      <c r="AO30" s="2322"/>
      <c r="AP30" s="2311"/>
      <c r="AQ30" s="2311"/>
    </row>
    <row r="31" spans="1:43" s="10" customFormat="1" outlineLevel="1">
      <c r="A31" s="37">
        <v>137</v>
      </c>
      <c r="B31" s="37"/>
      <c r="C31" s="43" t="s">
        <v>492</v>
      </c>
      <c r="D31" s="77"/>
      <c r="E31" s="37"/>
      <c r="F31" s="43"/>
      <c r="G31" s="37"/>
      <c r="H31" s="37"/>
      <c r="I31" s="37"/>
      <c r="J31" s="37"/>
      <c r="K31" s="37"/>
      <c r="L31" s="37"/>
      <c r="M31" s="37"/>
      <c r="N31" s="37"/>
      <c r="O31" s="37"/>
      <c r="P31" s="37"/>
      <c r="Q31" s="37"/>
      <c r="R31" s="2320"/>
      <c r="S31" s="2320"/>
      <c r="T31" s="2320"/>
      <c r="U31" s="2320"/>
      <c r="V31" s="2320"/>
      <c r="W31" s="2320"/>
      <c r="X31" s="2320"/>
      <c r="Y31" s="37"/>
      <c r="Z31" s="2320"/>
      <c r="AA31" s="2320"/>
      <c r="AB31" s="2320"/>
      <c r="AC31" s="2320"/>
      <c r="AD31" s="2320"/>
      <c r="AE31" s="2320"/>
      <c r="AF31" s="2320"/>
      <c r="AH31" s="2314"/>
      <c r="AI31" s="2310"/>
      <c r="AJ31" s="2310"/>
      <c r="AK31" s="2310"/>
      <c r="AL31" s="2310"/>
      <c r="AM31" s="2310"/>
      <c r="AN31" s="37"/>
      <c r="AO31" s="2315"/>
      <c r="AP31" s="2311"/>
      <c r="AQ31" s="2311"/>
    </row>
    <row r="32" spans="1:43" s="10" customFormat="1" outlineLevel="1">
      <c r="A32" s="37">
        <v>138</v>
      </c>
      <c r="B32" s="37"/>
      <c r="C32" s="43" t="s">
        <v>491</v>
      </c>
      <c r="D32" s="77"/>
      <c r="E32" s="37"/>
      <c r="F32" s="43"/>
      <c r="G32" s="37"/>
      <c r="H32" s="37"/>
      <c r="I32" s="37"/>
      <c r="J32" s="37"/>
      <c r="K32" s="37"/>
      <c r="L32" s="37"/>
      <c r="M32" s="37"/>
      <c r="N32" s="37"/>
      <c r="O32" s="37"/>
      <c r="P32" s="37"/>
      <c r="Q32" s="37"/>
      <c r="R32" s="2320"/>
      <c r="S32" s="2320"/>
      <c r="T32" s="2320"/>
      <c r="U32" s="2320"/>
      <c r="V32" s="2320"/>
      <c r="W32" s="2320"/>
      <c r="X32" s="2320"/>
      <c r="Y32" s="37"/>
      <c r="Z32" s="2320"/>
      <c r="AA32" s="2320"/>
      <c r="AB32" s="2320"/>
      <c r="AC32" s="2320"/>
      <c r="AD32" s="2320"/>
      <c r="AE32" s="2320"/>
      <c r="AF32" s="2320"/>
      <c r="AH32" s="2314"/>
      <c r="AI32" s="2310"/>
      <c r="AJ32" s="2310"/>
      <c r="AK32" s="2310"/>
      <c r="AL32" s="2310"/>
      <c r="AM32" s="2310"/>
      <c r="AN32" s="37"/>
      <c r="AO32" s="2315"/>
      <c r="AP32" s="2311"/>
      <c r="AQ32" s="2311"/>
    </row>
    <row r="33" spans="1:43" s="10" customFormat="1" outlineLevel="1">
      <c r="A33" s="37">
        <v>139</v>
      </c>
      <c r="B33" s="37"/>
      <c r="C33" s="43" t="s">
        <v>490</v>
      </c>
      <c r="D33" s="77"/>
      <c r="E33" s="37"/>
      <c r="F33" s="43"/>
      <c r="G33" s="37"/>
      <c r="H33" s="37"/>
      <c r="I33" s="37"/>
      <c r="J33" s="37"/>
      <c r="K33" s="37"/>
      <c r="L33" s="37"/>
      <c r="M33" s="37"/>
      <c r="N33" s="37"/>
      <c r="O33" s="37"/>
      <c r="P33" s="37"/>
      <c r="Q33" s="37"/>
      <c r="R33" s="2320"/>
      <c r="S33" s="2320"/>
      <c r="T33" s="2320"/>
      <c r="U33" s="2320"/>
      <c r="V33" s="2320"/>
      <c r="W33" s="2320"/>
      <c r="X33" s="2320"/>
      <c r="Y33" s="37"/>
      <c r="Z33" s="2320"/>
      <c r="AA33" s="2320"/>
      <c r="AB33" s="2320"/>
      <c r="AC33" s="2320"/>
      <c r="AD33" s="2320"/>
      <c r="AE33" s="2320"/>
      <c r="AF33" s="2320"/>
      <c r="AH33" s="2314"/>
      <c r="AI33" s="2310"/>
      <c r="AJ33" s="2310"/>
      <c r="AK33" s="2310"/>
      <c r="AL33" s="2310"/>
      <c r="AM33" s="2310"/>
      <c r="AN33" s="37"/>
      <c r="AO33" s="2315"/>
      <c r="AP33" s="2311"/>
      <c r="AQ33" s="2311"/>
    </row>
    <row r="34" spans="1:43" s="10" customFormat="1" outlineLevel="1">
      <c r="A34" s="37"/>
      <c r="B34" s="37"/>
      <c r="C34" s="77"/>
      <c r="D34" s="77"/>
      <c r="E34" s="37"/>
      <c r="F34" s="43"/>
      <c r="G34" s="37"/>
      <c r="H34" s="37"/>
      <c r="I34" s="37"/>
      <c r="J34" s="37"/>
      <c r="K34" s="37"/>
      <c r="L34" s="37"/>
      <c r="M34" s="37"/>
      <c r="N34" s="37"/>
      <c r="O34" s="37"/>
      <c r="P34" s="37"/>
      <c r="Q34" s="37"/>
      <c r="R34" s="2320"/>
      <c r="S34" s="2320"/>
      <c r="T34" s="2320"/>
      <c r="U34" s="2320"/>
      <c r="V34" s="2320"/>
      <c r="W34" s="2320"/>
      <c r="X34" s="2320"/>
      <c r="Y34" s="37"/>
      <c r="Z34" s="2320"/>
      <c r="AA34" s="2320"/>
      <c r="AB34" s="2320"/>
      <c r="AC34" s="2320"/>
      <c r="AD34" s="2320"/>
      <c r="AE34" s="2320"/>
      <c r="AF34" s="2320"/>
      <c r="AH34" s="2314"/>
      <c r="AI34" s="2310"/>
      <c r="AJ34" s="2310"/>
      <c r="AK34" s="2310"/>
      <c r="AL34" s="2310"/>
      <c r="AM34" s="2310"/>
      <c r="AN34" s="37"/>
      <c r="AO34" s="2315"/>
      <c r="AP34" s="2311"/>
      <c r="AQ34" s="2311"/>
    </row>
    <row r="35" spans="1:43" s="10" customFormat="1" outlineLevel="1">
      <c r="A35" s="38">
        <v>140</v>
      </c>
      <c r="B35" s="61" t="s">
        <v>489</v>
      </c>
      <c r="C35" s="78"/>
      <c r="D35" s="78"/>
      <c r="E35" s="37"/>
      <c r="F35" s="61"/>
      <c r="G35" s="37"/>
      <c r="H35" s="37"/>
      <c r="I35" s="37"/>
      <c r="J35" s="37"/>
      <c r="K35" s="37"/>
      <c r="L35" s="37"/>
      <c r="M35" s="37"/>
      <c r="N35" s="37"/>
      <c r="O35" s="37"/>
      <c r="P35" s="37"/>
      <c r="Q35" s="37"/>
      <c r="R35" s="2323"/>
      <c r="S35" s="2323"/>
      <c r="T35" s="2323"/>
      <c r="U35" s="2323"/>
      <c r="V35" s="2323"/>
      <c r="W35" s="2323"/>
      <c r="X35" s="2323"/>
      <c r="Y35" s="37"/>
      <c r="Z35" s="2323"/>
      <c r="AA35" s="2323"/>
      <c r="AB35" s="2323"/>
      <c r="AC35" s="2323"/>
      <c r="AD35" s="2323"/>
      <c r="AE35" s="2323"/>
      <c r="AF35" s="2323"/>
      <c r="AH35" s="2310"/>
      <c r="AI35" s="2310"/>
      <c r="AJ35" s="2310"/>
      <c r="AK35" s="2310"/>
      <c r="AL35" s="2310"/>
      <c r="AM35" s="2310"/>
      <c r="AN35" s="37"/>
      <c r="AO35" s="2311"/>
      <c r="AP35" s="2311"/>
      <c r="AQ35" s="2311"/>
    </row>
    <row r="36" spans="1:43" s="10" customFormat="1" outlineLevel="1">
      <c r="A36" s="37">
        <v>141</v>
      </c>
      <c r="B36" s="37"/>
      <c r="C36" s="43" t="s">
        <v>488</v>
      </c>
      <c r="D36" s="77"/>
      <c r="E36" s="37"/>
      <c r="F36" s="43"/>
      <c r="G36" s="37"/>
      <c r="H36" s="37"/>
      <c r="I36" s="37"/>
      <c r="J36" s="37"/>
      <c r="K36" s="37"/>
      <c r="L36" s="37"/>
      <c r="M36" s="37"/>
      <c r="N36" s="37"/>
      <c r="O36" s="37"/>
      <c r="P36" s="37"/>
      <c r="Q36" s="37"/>
      <c r="R36" s="2320"/>
      <c r="S36" s="2320"/>
      <c r="T36" s="2320"/>
      <c r="U36" s="2320"/>
      <c r="V36" s="2320"/>
      <c r="W36" s="2320"/>
      <c r="X36" s="2320"/>
      <c r="Y36" s="37"/>
      <c r="Z36" s="2320"/>
      <c r="AA36" s="2320"/>
      <c r="AB36" s="2320"/>
      <c r="AC36" s="2320"/>
      <c r="AD36" s="2320"/>
      <c r="AE36" s="2320"/>
      <c r="AF36" s="2320"/>
      <c r="AH36" s="2314"/>
      <c r="AI36" s="2310"/>
      <c r="AJ36" s="2310"/>
      <c r="AK36" s="2310"/>
      <c r="AL36" s="2310"/>
      <c r="AM36" s="2310"/>
      <c r="AN36" s="37"/>
      <c r="AO36" s="2315"/>
      <c r="AP36" s="2311"/>
      <c r="AQ36" s="2311"/>
    </row>
    <row r="37" spans="1:43" s="10" customFormat="1" outlineLevel="1">
      <c r="A37" s="37">
        <v>142</v>
      </c>
      <c r="B37" s="37"/>
      <c r="C37" s="43" t="s">
        <v>487</v>
      </c>
      <c r="D37" s="77"/>
      <c r="E37" s="37"/>
      <c r="F37" s="43"/>
      <c r="G37" s="37"/>
      <c r="H37" s="37"/>
      <c r="I37" s="37"/>
      <c r="J37" s="37"/>
      <c r="K37" s="37"/>
      <c r="L37" s="37"/>
      <c r="M37" s="37"/>
      <c r="N37" s="37"/>
      <c r="O37" s="37"/>
      <c r="P37" s="37"/>
      <c r="Q37" s="37"/>
      <c r="R37" s="2320"/>
      <c r="S37" s="2320"/>
      <c r="T37" s="2320"/>
      <c r="U37" s="2320"/>
      <c r="V37" s="2320"/>
      <c r="W37" s="2320"/>
      <c r="X37" s="2320"/>
      <c r="Y37" s="37"/>
      <c r="Z37" s="2320"/>
      <c r="AA37" s="2320"/>
      <c r="AB37" s="2320"/>
      <c r="AC37" s="2320"/>
      <c r="AD37" s="2320"/>
      <c r="AE37" s="2320"/>
      <c r="AF37" s="2320"/>
      <c r="AH37" s="2314"/>
      <c r="AI37" s="2310"/>
      <c r="AJ37" s="2310"/>
      <c r="AK37" s="2310"/>
      <c r="AL37" s="2310"/>
      <c r="AM37" s="2310"/>
      <c r="AN37" s="37"/>
      <c r="AO37" s="2315"/>
      <c r="AP37" s="2311"/>
      <c r="AQ37" s="2311"/>
    </row>
    <row r="38" spans="1:43" s="10" customFormat="1" outlineLevel="1">
      <c r="A38" s="37">
        <v>143</v>
      </c>
      <c r="B38" s="37"/>
      <c r="C38" s="43" t="s">
        <v>486</v>
      </c>
      <c r="D38" s="77"/>
      <c r="E38" s="37"/>
      <c r="F38" s="43"/>
      <c r="G38" s="37"/>
      <c r="H38" s="37"/>
      <c r="I38" s="37"/>
      <c r="J38" s="37"/>
      <c r="K38" s="37"/>
      <c r="L38" s="37"/>
      <c r="M38" s="37"/>
      <c r="N38" s="37"/>
      <c r="O38" s="37"/>
      <c r="P38" s="37"/>
      <c r="Q38" s="37"/>
      <c r="R38" s="2320"/>
      <c r="S38" s="2320"/>
      <c r="T38" s="2320"/>
      <c r="U38" s="2320"/>
      <c r="V38" s="2320"/>
      <c r="W38" s="2320"/>
      <c r="X38" s="2320"/>
      <c r="Y38" s="37"/>
      <c r="Z38" s="2320"/>
      <c r="AA38" s="2320"/>
      <c r="AB38" s="2320"/>
      <c r="AC38" s="2320"/>
      <c r="AD38" s="2320"/>
      <c r="AE38" s="2320"/>
      <c r="AF38" s="2320"/>
      <c r="AH38" s="2314"/>
      <c r="AI38" s="2310"/>
      <c r="AJ38" s="2310"/>
      <c r="AK38" s="2310"/>
      <c r="AL38" s="2310"/>
      <c r="AM38" s="2310"/>
      <c r="AN38" s="37"/>
      <c r="AO38" s="2315"/>
      <c r="AP38" s="2311"/>
      <c r="AQ38" s="2311"/>
    </row>
    <row r="39" spans="1:43" s="10" customFormat="1" outlineLevel="1">
      <c r="A39" s="37">
        <v>144</v>
      </c>
      <c r="B39" s="37"/>
      <c r="C39" s="43" t="s">
        <v>485</v>
      </c>
      <c r="D39" s="77"/>
      <c r="E39" s="37"/>
      <c r="F39" s="43"/>
      <c r="G39" s="37"/>
      <c r="H39" s="37"/>
      <c r="I39" s="37"/>
      <c r="J39" s="37"/>
      <c r="K39" s="37"/>
      <c r="L39" s="37"/>
      <c r="M39" s="37"/>
      <c r="N39" s="37"/>
      <c r="O39" s="37"/>
      <c r="P39" s="37"/>
      <c r="Q39" s="37"/>
      <c r="R39" s="2320"/>
      <c r="S39" s="2320"/>
      <c r="T39" s="2320"/>
      <c r="U39" s="2320"/>
      <c r="V39" s="2320"/>
      <c r="W39" s="2320"/>
      <c r="X39" s="2320"/>
      <c r="Y39" s="37"/>
      <c r="Z39" s="2320"/>
      <c r="AA39" s="2320"/>
      <c r="AB39" s="2320"/>
      <c r="AC39" s="2320"/>
      <c r="AD39" s="2320"/>
      <c r="AE39" s="2320"/>
      <c r="AF39" s="2320"/>
      <c r="AH39" s="2314"/>
      <c r="AI39" s="2310"/>
      <c r="AJ39" s="2310"/>
      <c r="AK39" s="2310"/>
      <c r="AL39" s="2310"/>
      <c r="AM39" s="2310"/>
      <c r="AN39" s="37"/>
      <c r="AO39" s="2315"/>
      <c r="AP39" s="2311"/>
      <c r="AQ39" s="2311"/>
    </row>
    <row r="40" spans="1:43" s="10" customFormat="1" outlineLevel="1">
      <c r="A40" s="37">
        <v>145</v>
      </c>
      <c r="B40" s="37"/>
      <c r="C40" s="43" t="s">
        <v>484</v>
      </c>
      <c r="D40" s="77"/>
      <c r="E40" s="37"/>
      <c r="F40" s="43"/>
      <c r="G40" s="37"/>
      <c r="H40" s="37"/>
      <c r="I40" s="37"/>
      <c r="J40" s="37"/>
      <c r="K40" s="37"/>
      <c r="L40" s="37"/>
      <c r="M40" s="37"/>
      <c r="N40" s="37"/>
      <c r="O40" s="37"/>
      <c r="P40" s="37"/>
      <c r="Q40" s="37"/>
      <c r="R40" s="2320"/>
      <c r="S40" s="2320"/>
      <c r="T40" s="2320"/>
      <c r="U40" s="2320"/>
      <c r="V40" s="2320"/>
      <c r="W40" s="2320"/>
      <c r="X40" s="2320"/>
      <c r="Y40" s="37"/>
      <c r="Z40" s="2320"/>
      <c r="AA40" s="2320"/>
      <c r="AB40" s="2320"/>
      <c r="AC40" s="2320"/>
      <c r="AD40" s="2320"/>
      <c r="AE40" s="2320"/>
      <c r="AF40" s="2320"/>
      <c r="AH40" s="2314"/>
      <c r="AI40" s="2310"/>
      <c r="AJ40" s="2310"/>
      <c r="AK40" s="2310"/>
      <c r="AL40" s="2310"/>
      <c r="AM40" s="2310"/>
      <c r="AN40" s="37"/>
      <c r="AO40" s="2315"/>
      <c r="AP40" s="2311"/>
      <c r="AQ40" s="2311"/>
    </row>
    <row r="41" spans="1:43" s="10" customFormat="1" outlineLevel="1">
      <c r="A41" s="37">
        <v>146</v>
      </c>
      <c r="B41" s="37"/>
      <c r="C41" s="43" t="s">
        <v>483</v>
      </c>
      <c r="D41" s="77"/>
      <c r="E41" s="37"/>
      <c r="F41" s="43"/>
      <c r="G41" s="37"/>
      <c r="H41" s="37"/>
      <c r="I41" s="37"/>
      <c r="J41" s="37"/>
      <c r="K41" s="37"/>
      <c r="L41" s="37"/>
      <c r="M41" s="37"/>
      <c r="N41" s="37"/>
      <c r="O41" s="37"/>
      <c r="P41" s="37"/>
      <c r="Q41" s="37"/>
      <c r="R41" s="2320"/>
      <c r="S41" s="2320"/>
      <c r="T41" s="2320"/>
      <c r="U41" s="2320"/>
      <c r="V41" s="2320"/>
      <c r="W41" s="2320"/>
      <c r="X41" s="2320"/>
      <c r="Y41" s="37"/>
      <c r="Z41" s="2320"/>
      <c r="AA41" s="2320"/>
      <c r="AB41" s="2320"/>
      <c r="AC41" s="2320"/>
      <c r="AD41" s="2320"/>
      <c r="AE41" s="2320"/>
      <c r="AF41" s="2320"/>
      <c r="AH41" s="2314"/>
      <c r="AI41" s="2310"/>
      <c r="AJ41" s="2310"/>
      <c r="AK41" s="2310"/>
      <c r="AL41" s="2310"/>
      <c r="AM41" s="2310"/>
      <c r="AN41" s="37"/>
      <c r="AO41" s="2315"/>
      <c r="AP41" s="2311"/>
      <c r="AQ41" s="2311"/>
    </row>
    <row r="42" spans="1:43" s="10" customFormat="1" outlineLevel="1">
      <c r="A42" s="37">
        <v>147</v>
      </c>
      <c r="B42" s="37"/>
      <c r="C42" s="43" t="s">
        <v>482</v>
      </c>
      <c r="D42" s="77"/>
      <c r="E42" s="37"/>
      <c r="F42" s="43"/>
      <c r="G42" s="37"/>
      <c r="H42" s="37"/>
      <c r="I42" s="37"/>
      <c r="J42" s="37"/>
      <c r="K42" s="37"/>
      <c r="L42" s="37"/>
      <c r="M42" s="37"/>
      <c r="N42" s="37"/>
      <c r="O42" s="37"/>
      <c r="P42" s="37"/>
      <c r="Q42" s="37"/>
      <c r="R42" s="2320"/>
      <c r="S42" s="2320"/>
      <c r="T42" s="2320"/>
      <c r="U42" s="2320"/>
      <c r="V42" s="2320"/>
      <c r="W42" s="2320"/>
      <c r="X42" s="2320"/>
      <c r="Y42" s="37"/>
      <c r="Z42" s="2320"/>
      <c r="AA42" s="2320"/>
      <c r="AB42" s="2320"/>
      <c r="AC42" s="2320"/>
      <c r="AD42" s="2320"/>
      <c r="AE42" s="2320"/>
      <c r="AF42" s="2320"/>
      <c r="AH42" s="2314"/>
      <c r="AI42" s="2310"/>
      <c r="AJ42" s="2310"/>
      <c r="AK42" s="2310"/>
      <c r="AL42" s="2310"/>
      <c r="AM42" s="2310"/>
      <c r="AN42" s="37"/>
      <c r="AO42" s="2315"/>
      <c r="AP42" s="2311"/>
      <c r="AQ42" s="2311"/>
    </row>
    <row r="43" spans="1:43" s="10" customFormat="1" outlineLevel="1">
      <c r="A43" s="37">
        <v>149</v>
      </c>
      <c r="B43" s="37"/>
      <c r="C43" s="43" t="s">
        <v>481</v>
      </c>
      <c r="D43" s="77"/>
      <c r="E43" s="37"/>
      <c r="F43" s="43"/>
      <c r="G43" s="37"/>
      <c r="H43" s="37"/>
      <c r="I43" s="37"/>
      <c r="J43" s="37"/>
      <c r="K43" s="37"/>
      <c r="L43" s="37"/>
      <c r="M43" s="37"/>
      <c r="N43" s="37"/>
      <c r="O43" s="37"/>
      <c r="P43" s="37"/>
      <c r="Q43" s="37"/>
      <c r="R43" s="2320"/>
      <c r="S43" s="2320"/>
      <c r="T43" s="2320"/>
      <c r="U43" s="2320"/>
      <c r="V43" s="2320"/>
      <c r="W43" s="2320"/>
      <c r="X43" s="2320"/>
      <c r="Y43" s="37"/>
      <c r="Z43" s="2320"/>
      <c r="AA43" s="2320"/>
      <c r="AB43" s="2320"/>
      <c r="AC43" s="2320"/>
      <c r="AD43" s="2320"/>
      <c r="AE43" s="2320"/>
      <c r="AF43" s="2320"/>
      <c r="AH43" s="2314"/>
      <c r="AI43" s="2310"/>
      <c r="AJ43" s="2310"/>
      <c r="AK43" s="2310"/>
      <c r="AL43" s="2310"/>
      <c r="AM43" s="2310"/>
      <c r="AN43" s="37"/>
      <c r="AO43" s="2315"/>
      <c r="AP43" s="2311"/>
      <c r="AQ43" s="2311"/>
    </row>
    <row r="44" spans="1:43" s="10" customFormat="1" outlineLevel="1">
      <c r="A44" s="37"/>
      <c r="B44" s="37"/>
      <c r="C44" s="77"/>
      <c r="D44" s="77"/>
      <c r="E44" s="37"/>
      <c r="F44" s="43"/>
      <c r="G44" s="37"/>
      <c r="H44" s="37"/>
      <c r="I44" s="37"/>
      <c r="J44" s="37"/>
      <c r="K44" s="37"/>
      <c r="L44" s="37"/>
      <c r="M44" s="37"/>
      <c r="N44" s="37"/>
      <c r="O44" s="37"/>
      <c r="P44" s="37"/>
      <c r="Q44" s="37"/>
      <c r="R44" s="2320"/>
      <c r="S44" s="2320"/>
      <c r="T44" s="2320"/>
      <c r="U44" s="2320"/>
      <c r="V44" s="2320"/>
      <c r="W44" s="2320"/>
      <c r="X44" s="2320"/>
      <c r="Y44" s="37"/>
      <c r="Z44" s="2320"/>
      <c r="AA44" s="2320"/>
      <c r="AB44" s="2320"/>
      <c r="AC44" s="2320"/>
      <c r="AD44" s="2320"/>
      <c r="AE44" s="2320"/>
      <c r="AF44" s="2320"/>
      <c r="AH44" s="2314"/>
      <c r="AI44" s="2310"/>
      <c r="AJ44" s="2310"/>
      <c r="AK44" s="2310"/>
      <c r="AL44" s="2310"/>
      <c r="AM44" s="2310"/>
      <c r="AN44" s="37"/>
      <c r="AO44" s="2315"/>
      <c r="AP44" s="2311"/>
      <c r="AQ44" s="2311"/>
    </row>
    <row r="45" spans="1:43" s="10" customFormat="1" outlineLevel="1">
      <c r="A45" s="38">
        <v>150</v>
      </c>
      <c r="B45" s="61" t="s">
        <v>480</v>
      </c>
      <c r="C45" s="78"/>
      <c r="D45" s="78"/>
      <c r="E45" s="37"/>
      <c r="F45" s="61"/>
      <c r="G45" s="37"/>
      <c r="H45" s="37"/>
      <c r="I45" s="37"/>
      <c r="J45" s="37"/>
      <c r="K45" s="37"/>
      <c r="L45" s="37"/>
      <c r="M45" s="37"/>
      <c r="N45" s="37"/>
      <c r="O45" s="37"/>
      <c r="P45" s="37"/>
      <c r="Q45" s="37"/>
      <c r="R45" s="2323"/>
      <c r="S45" s="2323"/>
      <c r="T45" s="2323"/>
      <c r="U45" s="2323"/>
      <c r="V45" s="2323"/>
      <c r="W45" s="2323"/>
      <c r="X45" s="2323"/>
      <c r="Y45" s="37"/>
      <c r="Z45" s="2323"/>
      <c r="AA45" s="2323"/>
      <c r="AB45" s="2323"/>
      <c r="AC45" s="2323"/>
      <c r="AD45" s="2323"/>
      <c r="AE45" s="2323"/>
      <c r="AF45" s="2323"/>
      <c r="AH45" s="2310"/>
      <c r="AI45" s="2310"/>
      <c r="AJ45" s="2310"/>
      <c r="AK45" s="2310"/>
      <c r="AL45" s="2310"/>
      <c r="AM45" s="2310"/>
      <c r="AN45" s="37"/>
      <c r="AO45" s="2311"/>
      <c r="AP45" s="2311"/>
      <c r="AQ45" s="2311"/>
    </row>
    <row r="46" spans="1:43" s="10" customFormat="1" outlineLevel="1">
      <c r="A46" s="37">
        <v>151</v>
      </c>
      <c r="B46" s="37"/>
      <c r="C46" s="43" t="s">
        <v>479</v>
      </c>
      <c r="D46" s="77"/>
      <c r="E46" s="37"/>
      <c r="F46" s="43"/>
      <c r="G46" s="37"/>
      <c r="H46" s="37"/>
      <c r="I46" s="37"/>
      <c r="J46" s="37"/>
      <c r="K46" s="37"/>
      <c r="L46" s="37"/>
      <c r="M46" s="37"/>
      <c r="N46" s="37"/>
      <c r="O46" s="37"/>
      <c r="P46" s="37"/>
      <c r="Q46" s="37"/>
      <c r="R46" s="2320"/>
      <c r="S46" s="2320"/>
      <c r="T46" s="2320"/>
      <c r="U46" s="2320"/>
      <c r="V46" s="2320"/>
      <c r="W46" s="2320"/>
      <c r="X46" s="2320"/>
      <c r="Y46" s="37"/>
      <c r="Z46" s="2320"/>
      <c r="AA46" s="2320"/>
      <c r="AB46" s="2320"/>
      <c r="AC46" s="2320"/>
      <c r="AD46" s="2320"/>
      <c r="AE46" s="2320"/>
      <c r="AF46" s="2320"/>
      <c r="AH46" s="2314"/>
      <c r="AI46" s="2310"/>
      <c r="AJ46" s="2310"/>
      <c r="AK46" s="2310"/>
      <c r="AL46" s="2310"/>
      <c r="AM46" s="2310"/>
      <c r="AN46" s="37"/>
      <c r="AO46" s="2315"/>
      <c r="AP46" s="2311"/>
      <c r="AQ46" s="2311"/>
    </row>
    <row r="47" spans="1:43" s="10" customFormat="1" outlineLevel="1">
      <c r="A47" s="37">
        <v>152</v>
      </c>
      <c r="B47" s="37"/>
      <c r="C47" s="43" t="s">
        <v>478</v>
      </c>
      <c r="D47" s="77"/>
      <c r="E47" s="37"/>
      <c r="F47" s="43"/>
      <c r="G47" s="37"/>
      <c r="H47" s="37"/>
      <c r="I47" s="37"/>
      <c r="J47" s="37"/>
      <c r="K47" s="37"/>
      <c r="L47" s="37"/>
      <c r="M47" s="37"/>
      <c r="N47" s="37"/>
      <c r="O47" s="37"/>
      <c r="P47" s="37"/>
      <c r="Q47" s="37"/>
      <c r="R47" s="2320"/>
      <c r="S47" s="2320"/>
      <c r="T47" s="2320"/>
      <c r="U47" s="2320"/>
      <c r="V47" s="2320"/>
      <c r="W47" s="2320"/>
      <c r="X47" s="2320"/>
      <c r="Y47" s="37"/>
      <c r="Z47" s="2320"/>
      <c r="AA47" s="2320"/>
      <c r="AB47" s="2320"/>
      <c r="AC47" s="2320"/>
      <c r="AD47" s="2320"/>
      <c r="AE47" s="2320"/>
      <c r="AF47" s="2320"/>
      <c r="AH47" s="2314"/>
      <c r="AI47" s="2310"/>
      <c r="AJ47" s="2310"/>
      <c r="AK47" s="2310"/>
      <c r="AL47" s="2310"/>
      <c r="AM47" s="2310"/>
      <c r="AN47" s="37"/>
      <c r="AO47" s="2315"/>
      <c r="AP47" s="2311"/>
      <c r="AQ47" s="2311"/>
    </row>
    <row r="48" spans="1:43" s="10" customFormat="1" outlineLevel="1">
      <c r="A48" s="37">
        <v>153</v>
      </c>
      <c r="B48" s="37"/>
      <c r="C48" s="43" t="s">
        <v>477</v>
      </c>
      <c r="D48" s="77"/>
      <c r="E48" s="37"/>
      <c r="F48" s="43"/>
      <c r="G48" s="37"/>
      <c r="H48" s="37"/>
      <c r="I48" s="37"/>
      <c r="J48" s="37"/>
      <c r="K48" s="37"/>
      <c r="L48" s="37"/>
      <c r="M48" s="37"/>
      <c r="N48" s="37"/>
      <c r="O48" s="37"/>
      <c r="P48" s="37"/>
      <c r="Q48" s="37"/>
      <c r="R48" s="2320"/>
      <c r="S48" s="2320"/>
      <c r="T48" s="2320"/>
      <c r="U48" s="2320"/>
      <c r="V48" s="2320"/>
      <c r="W48" s="2320"/>
      <c r="X48" s="2320"/>
      <c r="Y48" s="37"/>
      <c r="Z48" s="2320"/>
      <c r="AA48" s="2320"/>
      <c r="AB48" s="2320"/>
      <c r="AC48" s="2320"/>
      <c r="AD48" s="2320"/>
      <c r="AE48" s="2320"/>
      <c r="AF48" s="2320"/>
      <c r="AH48" s="2314"/>
      <c r="AI48" s="2310"/>
      <c r="AJ48" s="2310"/>
      <c r="AK48" s="2310"/>
      <c r="AL48" s="2310"/>
      <c r="AM48" s="2310"/>
      <c r="AN48" s="37"/>
      <c r="AO48" s="2315"/>
      <c r="AP48" s="2311"/>
      <c r="AQ48" s="2311"/>
    </row>
    <row r="49" spans="1:43" s="10" customFormat="1" outlineLevel="1">
      <c r="A49" s="37">
        <v>154</v>
      </c>
      <c r="B49" s="37"/>
      <c r="C49" s="43" t="s">
        <v>476</v>
      </c>
      <c r="D49" s="77"/>
      <c r="E49" s="37"/>
      <c r="F49" s="43"/>
      <c r="G49" s="37"/>
      <c r="H49" s="37"/>
      <c r="I49" s="37"/>
      <c r="J49" s="37"/>
      <c r="K49" s="37"/>
      <c r="L49" s="37"/>
      <c r="M49" s="37"/>
      <c r="N49" s="37"/>
      <c r="O49" s="37"/>
      <c r="P49" s="37"/>
      <c r="Q49" s="37"/>
      <c r="R49" s="2320"/>
      <c r="S49" s="2320"/>
      <c r="T49" s="2320"/>
      <c r="U49" s="2320"/>
      <c r="V49" s="2320"/>
      <c r="W49" s="2320"/>
      <c r="X49" s="2320"/>
      <c r="Y49" s="37"/>
      <c r="Z49" s="2320"/>
      <c r="AA49" s="2320"/>
      <c r="AB49" s="2320"/>
      <c r="AC49" s="2320"/>
      <c r="AD49" s="2320"/>
      <c r="AE49" s="2320"/>
      <c r="AF49" s="2320"/>
      <c r="AH49" s="2314"/>
      <c r="AI49" s="2310"/>
      <c r="AJ49" s="2310"/>
      <c r="AK49" s="2310"/>
      <c r="AL49" s="2310"/>
      <c r="AM49" s="2310"/>
      <c r="AN49" s="37"/>
      <c r="AO49" s="2315"/>
      <c r="AP49" s="2311"/>
      <c r="AQ49" s="2311"/>
    </row>
    <row r="50" spans="1:43" s="10" customFormat="1" outlineLevel="1">
      <c r="A50" s="37">
        <v>155</v>
      </c>
      <c r="B50" s="37"/>
      <c r="C50" s="43" t="s">
        <v>475</v>
      </c>
      <c r="D50" s="77"/>
      <c r="E50" s="37"/>
      <c r="F50" s="43"/>
      <c r="G50" s="37"/>
      <c r="H50" s="37"/>
      <c r="I50" s="37"/>
      <c r="J50" s="37"/>
      <c r="K50" s="37"/>
      <c r="L50" s="37"/>
      <c r="M50" s="37"/>
      <c r="N50" s="37"/>
      <c r="O50" s="37"/>
      <c r="P50" s="37"/>
      <c r="Q50" s="37"/>
      <c r="R50" s="2320"/>
      <c r="S50" s="2320"/>
      <c r="T50" s="2320"/>
      <c r="U50" s="2320"/>
      <c r="V50" s="2320"/>
      <c r="W50" s="2320"/>
      <c r="X50" s="2320"/>
      <c r="Y50" s="37"/>
      <c r="Z50" s="2320"/>
      <c r="AA50" s="2320"/>
      <c r="AB50" s="2320"/>
      <c r="AC50" s="2320"/>
      <c r="AD50" s="2320"/>
      <c r="AE50" s="2320"/>
      <c r="AF50" s="2320"/>
      <c r="AH50" s="2314"/>
      <c r="AI50" s="2310"/>
      <c r="AJ50" s="2310"/>
      <c r="AK50" s="2310"/>
      <c r="AL50" s="2310"/>
      <c r="AM50" s="2310"/>
      <c r="AN50" s="37"/>
      <c r="AO50" s="2315"/>
      <c r="AP50" s="2311"/>
      <c r="AQ50" s="2311"/>
    </row>
    <row r="51" spans="1:43" s="10" customFormat="1" outlineLevel="1">
      <c r="A51" s="37"/>
      <c r="B51" s="37"/>
      <c r="C51" s="77"/>
      <c r="D51" s="77"/>
      <c r="E51" s="37"/>
      <c r="F51" s="43"/>
      <c r="G51" s="37"/>
      <c r="H51" s="37"/>
      <c r="I51" s="37"/>
      <c r="J51" s="37"/>
      <c r="K51" s="37"/>
      <c r="L51" s="37"/>
      <c r="M51" s="37"/>
      <c r="N51" s="37"/>
      <c r="O51" s="37"/>
      <c r="P51" s="37"/>
      <c r="Q51" s="37"/>
      <c r="R51" s="2323"/>
      <c r="S51" s="2323"/>
      <c r="T51" s="2323"/>
      <c r="U51" s="2323"/>
      <c r="V51" s="2323"/>
      <c r="W51" s="2323"/>
      <c r="X51" s="2323"/>
      <c r="Y51" s="37"/>
      <c r="Z51" s="2320"/>
      <c r="AA51" s="2320"/>
      <c r="AB51" s="2320"/>
      <c r="AC51" s="2320"/>
      <c r="AD51" s="2320"/>
      <c r="AE51" s="2320"/>
      <c r="AF51" s="2320"/>
      <c r="AH51" s="2314"/>
      <c r="AI51" s="2310"/>
      <c r="AJ51" s="2310"/>
      <c r="AK51" s="2310"/>
      <c r="AL51" s="2310"/>
      <c r="AM51" s="2310"/>
      <c r="AN51" s="37"/>
      <c r="AO51" s="2315"/>
      <c r="AP51" s="2311"/>
      <c r="AQ51" s="2311"/>
    </row>
    <row r="52" spans="1:43" s="10" customFormat="1" outlineLevel="1">
      <c r="A52" s="38">
        <v>160</v>
      </c>
      <c r="B52" s="61" t="s">
        <v>474</v>
      </c>
      <c r="C52" s="78"/>
      <c r="D52" s="78"/>
      <c r="E52" s="37"/>
      <c r="F52" s="61"/>
      <c r="G52" s="37"/>
      <c r="H52" s="37"/>
      <c r="I52" s="37"/>
      <c r="J52" s="37"/>
      <c r="K52" s="37"/>
      <c r="L52" s="37"/>
      <c r="M52" s="37"/>
      <c r="N52" s="37"/>
      <c r="O52" s="37"/>
      <c r="P52" s="37"/>
      <c r="Q52" s="37"/>
      <c r="R52" s="2323"/>
      <c r="S52" s="2323"/>
      <c r="T52" s="2323"/>
      <c r="U52" s="2323"/>
      <c r="V52" s="2323"/>
      <c r="W52" s="2323"/>
      <c r="X52" s="2323"/>
      <c r="Y52" s="37"/>
      <c r="Z52" s="2323"/>
      <c r="AA52" s="2323"/>
      <c r="AB52" s="2323"/>
      <c r="AC52" s="2323"/>
      <c r="AD52" s="2323"/>
      <c r="AE52" s="2323"/>
      <c r="AF52" s="2323"/>
      <c r="AH52" s="2310"/>
      <c r="AI52" s="2310"/>
      <c r="AJ52" s="2310"/>
      <c r="AK52" s="2310"/>
      <c r="AL52" s="2310"/>
      <c r="AM52" s="2310"/>
      <c r="AN52" s="37"/>
      <c r="AO52" s="2311"/>
      <c r="AP52" s="2311"/>
      <c r="AQ52" s="2311"/>
    </row>
    <row r="53" spans="1:43" s="10" customFormat="1" outlineLevel="1">
      <c r="A53" s="37"/>
      <c r="B53" s="37"/>
      <c r="C53" s="77"/>
      <c r="D53" s="77"/>
      <c r="E53" s="37"/>
      <c r="F53" s="43"/>
      <c r="G53" s="37"/>
      <c r="H53" s="37"/>
      <c r="I53" s="37"/>
      <c r="J53" s="37"/>
      <c r="K53" s="37"/>
      <c r="L53" s="37"/>
      <c r="M53" s="37"/>
      <c r="N53" s="37"/>
      <c r="O53" s="37"/>
      <c r="P53" s="37"/>
      <c r="Q53" s="37"/>
      <c r="R53" s="2320"/>
      <c r="S53" s="2320"/>
      <c r="T53" s="2320"/>
      <c r="U53" s="2320"/>
      <c r="V53" s="2320"/>
      <c r="W53" s="2320"/>
      <c r="X53" s="2320"/>
      <c r="Y53" s="37"/>
      <c r="Z53" s="2320"/>
      <c r="AA53" s="2320"/>
      <c r="AB53" s="2320"/>
      <c r="AC53" s="2320"/>
      <c r="AD53" s="2320"/>
      <c r="AE53" s="2320"/>
      <c r="AF53" s="2320"/>
      <c r="AH53" s="2314"/>
      <c r="AI53" s="2310"/>
      <c r="AJ53" s="2310"/>
      <c r="AK53" s="2310"/>
      <c r="AL53" s="2310"/>
      <c r="AM53" s="2310"/>
      <c r="AN53" s="37"/>
      <c r="AO53" s="2315"/>
      <c r="AP53" s="2311"/>
      <c r="AQ53" s="2311"/>
    </row>
    <row r="54" spans="1:43" s="10" customFormat="1" outlineLevel="1">
      <c r="A54" s="38">
        <v>200</v>
      </c>
      <c r="B54" s="67" t="s">
        <v>473</v>
      </c>
      <c r="C54" s="78"/>
      <c r="D54" s="78"/>
      <c r="E54" s="37"/>
      <c r="F54" s="61"/>
      <c r="G54" s="37"/>
      <c r="H54" s="37"/>
      <c r="I54" s="37"/>
      <c r="J54" s="37"/>
      <c r="K54" s="37"/>
      <c r="L54" s="37"/>
      <c r="M54" s="37"/>
      <c r="N54" s="37"/>
      <c r="O54" s="37"/>
      <c r="P54" s="37"/>
      <c r="Q54" s="37"/>
      <c r="R54" s="2323"/>
      <c r="S54" s="2323"/>
      <c r="T54" s="2323"/>
      <c r="U54" s="2323"/>
      <c r="V54" s="2323"/>
      <c r="W54" s="2323"/>
      <c r="X54" s="2323"/>
      <c r="Y54" s="37"/>
      <c r="Z54" s="2323"/>
      <c r="AA54" s="2323"/>
      <c r="AB54" s="2323"/>
      <c r="AC54" s="2323"/>
      <c r="AD54" s="2323"/>
      <c r="AE54" s="2323"/>
      <c r="AF54" s="2323"/>
      <c r="AH54" s="2310"/>
      <c r="AI54" s="2310"/>
      <c r="AJ54" s="2310"/>
      <c r="AK54" s="2310"/>
      <c r="AL54" s="2310"/>
      <c r="AM54" s="2310"/>
      <c r="AN54" s="37"/>
      <c r="AO54" s="2311"/>
      <c r="AP54" s="2311"/>
      <c r="AQ54" s="2311"/>
    </row>
    <row r="55" spans="1:43" s="10" customFormat="1" outlineLevel="1">
      <c r="A55" s="37"/>
      <c r="B55" s="37"/>
      <c r="C55" s="77"/>
      <c r="D55" s="77"/>
      <c r="E55" s="37"/>
      <c r="F55" s="43"/>
      <c r="G55" s="37"/>
      <c r="H55" s="37"/>
      <c r="I55" s="37"/>
      <c r="J55" s="37"/>
      <c r="K55" s="37"/>
      <c r="L55" s="37"/>
      <c r="M55" s="37"/>
      <c r="N55" s="37"/>
      <c r="O55" s="37"/>
      <c r="P55" s="37"/>
      <c r="Q55" s="37"/>
      <c r="R55" s="2320"/>
      <c r="S55" s="2320"/>
      <c r="T55" s="2320"/>
      <c r="U55" s="2320"/>
      <c r="V55" s="2320"/>
      <c r="W55" s="2320"/>
      <c r="X55" s="2320"/>
      <c r="Y55" s="37"/>
      <c r="Z55" s="2320"/>
      <c r="AA55" s="2320"/>
      <c r="AB55" s="2320"/>
      <c r="AC55" s="2320"/>
      <c r="AD55" s="2320"/>
      <c r="AE55" s="2320"/>
      <c r="AF55" s="2320"/>
      <c r="AH55" s="2314"/>
      <c r="AI55" s="2310"/>
      <c r="AJ55" s="2310"/>
      <c r="AK55" s="2310"/>
      <c r="AL55" s="2310"/>
      <c r="AM55" s="2310"/>
      <c r="AN55" s="37"/>
      <c r="AO55" s="2315"/>
      <c r="AP55" s="2311"/>
      <c r="AQ55" s="2311"/>
    </row>
    <row r="56" spans="1:43" s="10" customFormat="1" outlineLevel="1">
      <c r="A56" s="38">
        <v>210</v>
      </c>
      <c r="B56" s="61" t="s">
        <v>472</v>
      </c>
      <c r="C56" s="78"/>
      <c r="D56" s="78"/>
      <c r="E56" s="37"/>
      <c r="F56" s="61"/>
      <c r="G56" s="37"/>
      <c r="H56" s="37"/>
      <c r="I56" s="37"/>
      <c r="J56" s="37"/>
      <c r="K56" s="37"/>
      <c r="L56" s="37"/>
      <c r="M56" s="37"/>
      <c r="N56" s="37"/>
      <c r="O56" s="37"/>
      <c r="P56" s="37"/>
      <c r="Q56" s="37"/>
      <c r="R56" s="2323"/>
      <c r="S56" s="2323"/>
      <c r="T56" s="2323"/>
      <c r="U56" s="2323"/>
      <c r="V56" s="2323"/>
      <c r="W56" s="2323"/>
      <c r="X56" s="2323"/>
      <c r="Y56" s="37"/>
      <c r="Z56" s="2323"/>
      <c r="AA56" s="2323"/>
      <c r="AB56" s="2323"/>
      <c r="AC56" s="2323"/>
      <c r="AD56" s="2323"/>
      <c r="AE56" s="2323"/>
      <c r="AF56" s="2323"/>
      <c r="AH56" s="2310"/>
      <c r="AI56" s="2310"/>
      <c r="AJ56" s="2310"/>
      <c r="AK56" s="2310"/>
      <c r="AL56" s="2310"/>
      <c r="AM56" s="2310"/>
      <c r="AN56" s="37"/>
      <c r="AO56" s="2311"/>
      <c r="AP56" s="2311"/>
      <c r="AQ56" s="2311"/>
    </row>
    <row r="57" spans="1:43" s="10" customFormat="1" outlineLevel="1">
      <c r="A57" s="37">
        <v>211</v>
      </c>
      <c r="B57" s="37"/>
      <c r="C57" s="43" t="s">
        <v>471</v>
      </c>
      <c r="D57" s="77"/>
      <c r="E57" s="37"/>
      <c r="F57" s="43"/>
      <c r="G57" s="37"/>
      <c r="H57" s="37"/>
      <c r="I57" s="37"/>
      <c r="J57" s="37"/>
      <c r="K57" s="37"/>
      <c r="L57" s="37"/>
      <c r="M57" s="37"/>
      <c r="N57" s="37"/>
      <c r="O57" s="37"/>
      <c r="P57" s="37"/>
      <c r="Q57" s="37"/>
      <c r="R57" s="2320"/>
      <c r="S57" s="2320"/>
      <c r="T57" s="2320"/>
      <c r="U57" s="2320"/>
      <c r="V57" s="2320"/>
      <c r="W57" s="2320"/>
      <c r="X57" s="2320"/>
      <c r="Y57" s="37"/>
      <c r="Z57" s="2320"/>
      <c r="AA57" s="2320"/>
      <c r="AB57" s="2320"/>
      <c r="AC57" s="2320"/>
      <c r="AD57" s="2320"/>
      <c r="AE57" s="2320"/>
      <c r="AF57" s="2320"/>
      <c r="AH57" s="2314"/>
      <c r="AI57" s="2310"/>
      <c r="AJ57" s="2310"/>
      <c r="AK57" s="2310"/>
      <c r="AL57" s="2310"/>
      <c r="AM57" s="2310"/>
      <c r="AN57" s="37"/>
      <c r="AO57" s="2315"/>
      <c r="AP57" s="2311"/>
      <c r="AQ57" s="2311"/>
    </row>
    <row r="58" spans="1:43" s="10" customFormat="1" outlineLevel="1">
      <c r="A58" s="81">
        <v>212</v>
      </c>
      <c r="B58" s="37"/>
      <c r="C58" s="79" t="s">
        <v>468</v>
      </c>
      <c r="D58" s="80"/>
      <c r="E58" s="37"/>
      <c r="F58" s="79"/>
      <c r="G58" s="37"/>
      <c r="H58" s="37"/>
      <c r="I58" s="37"/>
      <c r="J58" s="37"/>
      <c r="K58" s="37"/>
      <c r="L58" s="37"/>
      <c r="M58" s="37"/>
      <c r="N58" s="37"/>
      <c r="O58" s="37"/>
      <c r="P58" s="37"/>
      <c r="Q58" s="37"/>
      <c r="R58" s="2327"/>
      <c r="S58" s="2327"/>
      <c r="T58" s="2327"/>
      <c r="U58" s="2327"/>
      <c r="V58" s="2327"/>
      <c r="W58" s="2327"/>
      <c r="X58" s="2327"/>
      <c r="Y58" s="37"/>
      <c r="Z58" s="2327"/>
      <c r="AA58" s="2327"/>
      <c r="AB58" s="2327"/>
      <c r="AC58" s="2327"/>
      <c r="AD58" s="2327"/>
      <c r="AE58" s="2327"/>
      <c r="AF58" s="2327"/>
      <c r="AH58" s="2321"/>
      <c r="AI58" s="2310"/>
      <c r="AJ58" s="2310"/>
      <c r="AK58" s="2310"/>
      <c r="AL58" s="2310"/>
      <c r="AM58" s="2310"/>
      <c r="AN58" s="37"/>
      <c r="AO58" s="2322"/>
      <c r="AP58" s="2311"/>
      <c r="AQ58" s="2311"/>
    </row>
    <row r="59" spans="1:43" s="10" customFormat="1" outlineLevel="1">
      <c r="A59" s="81">
        <v>213</v>
      </c>
      <c r="B59" s="37"/>
      <c r="C59" s="79" t="s">
        <v>467</v>
      </c>
      <c r="D59" s="80"/>
      <c r="E59" s="37"/>
      <c r="F59" s="79"/>
      <c r="G59" s="37"/>
      <c r="H59" s="37"/>
      <c r="I59" s="37"/>
      <c r="J59" s="37"/>
      <c r="K59" s="37"/>
      <c r="L59" s="37"/>
      <c r="M59" s="37"/>
      <c r="N59" s="37"/>
      <c r="O59" s="37"/>
      <c r="P59" s="37"/>
      <c r="Q59" s="37"/>
      <c r="R59" s="2327"/>
      <c r="S59" s="2327"/>
      <c r="T59" s="2327"/>
      <c r="U59" s="2327"/>
      <c r="V59" s="2327"/>
      <c r="W59" s="2327"/>
      <c r="X59" s="2327"/>
      <c r="Y59" s="37"/>
      <c r="Z59" s="2327"/>
      <c r="AA59" s="2327"/>
      <c r="AB59" s="2327"/>
      <c r="AC59" s="2327"/>
      <c r="AD59" s="2327"/>
      <c r="AE59" s="2327"/>
      <c r="AF59" s="2327"/>
      <c r="AH59" s="2321"/>
      <c r="AI59" s="2310"/>
      <c r="AJ59" s="2310"/>
      <c r="AK59" s="2310"/>
      <c r="AL59" s="2310"/>
      <c r="AM59" s="2310"/>
      <c r="AN59" s="37"/>
      <c r="AO59" s="2322"/>
      <c r="AP59" s="2311"/>
      <c r="AQ59" s="2311"/>
    </row>
    <row r="60" spans="1:43" s="10" customFormat="1" outlineLevel="1">
      <c r="A60" s="37">
        <v>214</v>
      </c>
      <c r="B60" s="37"/>
      <c r="C60" s="43" t="s">
        <v>470</v>
      </c>
      <c r="D60" s="77"/>
      <c r="E60" s="37"/>
      <c r="F60" s="43"/>
      <c r="G60" s="37"/>
      <c r="H60" s="37"/>
      <c r="I60" s="37"/>
      <c r="J60" s="37"/>
      <c r="K60" s="37"/>
      <c r="L60" s="37"/>
      <c r="M60" s="37"/>
      <c r="N60" s="37"/>
      <c r="O60" s="37"/>
      <c r="P60" s="37"/>
      <c r="Q60" s="37"/>
      <c r="R60" s="2320"/>
      <c r="S60" s="2320"/>
      <c r="T60" s="2320"/>
      <c r="U60" s="2320"/>
      <c r="V60" s="2320"/>
      <c r="W60" s="2320"/>
      <c r="X60" s="2320"/>
      <c r="Y60" s="37"/>
      <c r="Z60" s="2320"/>
      <c r="AA60" s="2320"/>
      <c r="AB60" s="2320"/>
      <c r="AC60" s="2320"/>
      <c r="AD60" s="2320"/>
      <c r="AE60" s="2320"/>
      <c r="AF60" s="2320"/>
      <c r="AH60" s="2314"/>
      <c r="AI60" s="2310"/>
      <c r="AJ60" s="2310"/>
      <c r="AK60" s="2310"/>
      <c r="AL60" s="2310"/>
      <c r="AM60" s="2310"/>
      <c r="AN60" s="37"/>
      <c r="AO60" s="2315"/>
      <c r="AP60" s="2311"/>
      <c r="AQ60" s="2311"/>
    </row>
    <row r="61" spans="1:43" s="10" customFormat="1" outlineLevel="1">
      <c r="A61" s="81">
        <v>215</v>
      </c>
      <c r="B61" s="37"/>
      <c r="C61" s="79" t="s">
        <v>468</v>
      </c>
      <c r="D61" s="80"/>
      <c r="E61" s="37"/>
      <c r="F61" s="79"/>
      <c r="G61" s="37"/>
      <c r="H61" s="37"/>
      <c r="I61" s="37"/>
      <c r="J61" s="37"/>
      <c r="K61" s="37"/>
      <c r="L61" s="37"/>
      <c r="M61" s="37"/>
      <c r="N61" s="37"/>
      <c r="O61" s="37"/>
      <c r="P61" s="37"/>
      <c r="Q61" s="37"/>
      <c r="R61" s="2327"/>
      <c r="S61" s="2327"/>
      <c r="T61" s="2327"/>
      <c r="U61" s="2327"/>
      <c r="V61" s="2327"/>
      <c r="W61" s="2327"/>
      <c r="X61" s="2327"/>
      <c r="Y61" s="37"/>
      <c r="Z61" s="2327"/>
      <c r="AA61" s="2327"/>
      <c r="AB61" s="2327"/>
      <c r="AC61" s="2327"/>
      <c r="AD61" s="2327"/>
      <c r="AE61" s="2327"/>
      <c r="AF61" s="2327"/>
      <c r="AH61" s="2321"/>
      <c r="AI61" s="2310"/>
      <c r="AJ61" s="2310"/>
      <c r="AK61" s="2310"/>
      <c r="AL61" s="2310"/>
      <c r="AM61" s="2310"/>
      <c r="AN61" s="37"/>
      <c r="AO61" s="2322"/>
      <c r="AP61" s="2311"/>
      <c r="AQ61" s="2311"/>
    </row>
    <row r="62" spans="1:43" s="10" customFormat="1" outlineLevel="1">
      <c r="A62" s="81">
        <v>216</v>
      </c>
      <c r="B62" s="37"/>
      <c r="C62" s="79" t="s">
        <v>467</v>
      </c>
      <c r="D62" s="80"/>
      <c r="E62" s="37"/>
      <c r="F62" s="79"/>
      <c r="G62" s="37"/>
      <c r="H62" s="37"/>
      <c r="I62" s="37"/>
      <c r="J62" s="37"/>
      <c r="K62" s="37"/>
      <c r="L62" s="37"/>
      <c r="M62" s="37"/>
      <c r="N62" s="37"/>
      <c r="O62" s="37"/>
      <c r="P62" s="37"/>
      <c r="Q62" s="37"/>
      <c r="R62" s="2327"/>
      <c r="S62" s="2327"/>
      <c r="T62" s="2327"/>
      <c r="U62" s="2327"/>
      <c r="V62" s="2327"/>
      <c r="W62" s="2327"/>
      <c r="X62" s="2327"/>
      <c r="Y62" s="37"/>
      <c r="Z62" s="2327"/>
      <c r="AA62" s="2327"/>
      <c r="AB62" s="2327"/>
      <c r="AC62" s="2327"/>
      <c r="AD62" s="2327"/>
      <c r="AE62" s="2327"/>
      <c r="AF62" s="2327"/>
      <c r="AH62" s="2321"/>
      <c r="AI62" s="2310"/>
      <c r="AJ62" s="2310"/>
      <c r="AK62" s="2310"/>
      <c r="AL62" s="2310"/>
      <c r="AM62" s="2310"/>
      <c r="AN62" s="37"/>
      <c r="AO62" s="2322"/>
      <c r="AP62" s="2311"/>
      <c r="AQ62" s="2311"/>
    </row>
    <row r="63" spans="1:43" s="10" customFormat="1" outlineLevel="1">
      <c r="A63" s="37">
        <v>217</v>
      </c>
      <c r="B63" s="37"/>
      <c r="C63" s="43" t="s">
        <v>469</v>
      </c>
      <c r="D63" s="77"/>
      <c r="E63" s="37"/>
      <c r="F63" s="43"/>
      <c r="G63" s="37"/>
      <c r="H63" s="37"/>
      <c r="I63" s="37"/>
      <c r="J63" s="37"/>
      <c r="K63" s="37"/>
      <c r="L63" s="37"/>
      <c r="M63" s="37"/>
      <c r="N63" s="37"/>
      <c r="O63" s="37"/>
      <c r="P63" s="37"/>
      <c r="Q63" s="37"/>
      <c r="R63" s="2320"/>
      <c r="S63" s="2320"/>
      <c r="T63" s="2320"/>
      <c r="U63" s="2320"/>
      <c r="V63" s="2320"/>
      <c r="W63" s="2320"/>
      <c r="X63" s="2320"/>
      <c r="Y63" s="37"/>
      <c r="Z63" s="2320"/>
      <c r="AA63" s="2320"/>
      <c r="AB63" s="2320"/>
      <c r="AC63" s="2320"/>
      <c r="AD63" s="2320"/>
      <c r="AE63" s="2320"/>
      <c r="AF63" s="2320"/>
      <c r="AH63" s="2314"/>
      <c r="AI63" s="2310"/>
      <c r="AJ63" s="2310"/>
      <c r="AK63" s="2310"/>
      <c r="AL63" s="2310"/>
      <c r="AM63" s="2310"/>
      <c r="AN63" s="37"/>
      <c r="AO63" s="2315"/>
      <c r="AP63" s="2311"/>
      <c r="AQ63" s="2311"/>
    </row>
    <row r="64" spans="1:43" s="10" customFormat="1" outlineLevel="1">
      <c r="A64" s="81">
        <v>218</v>
      </c>
      <c r="B64" s="37"/>
      <c r="C64" s="79" t="s">
        <v>468</v>
      </c>
      <c r="D64" s="80"/>
      <c r="E64" s="37"/>
      <c r="F64" s="79"/>
      <c r="G64" s="37"/>
      <c r="H64" s="37"/>
      <c r="I64" s="37"/>
      <c r="J64" s="37"/>
      <c r="K64" s="37"/>
      <c r="L64" s="37"/>
      <c r="M64" s="37"/>
      <c r="N64" s="37"/>
      <c r="O64" s="37"/>
      <c r="P64" s="37"/>
      <c r="Q64" s="37"/>
      <c r="R64" s="2327"/>
      <c r="S64" s="2327"/>
      <c r="T64" s="2327"/>
      <c r="U64" s="2327"/>
      <c r="V64" s="2327"/>
      <c r="W64" s="2327"/>
      <c r="X64" s="2327"/>
      <c r="Y64" s="37"/>
      <c r="Z64" s="2327"/>
      <c r="AA64" s="2327"/>
      <c r="AB64" s="2327"/>
      <c r="AC64" s="2327"/>
      <c r="AD64" s="2327"/>
      <c r="AE64" s="2327"/>
      <c r="AF64" s="2327"/>
      <c r="AH64" s="2321"/>
      <c r="AI64" s="2310"/>
      <c r="AJ64" s="2310"/>
      <c r="AK64" s="2310"/>
      <c r="AL64" s="2310"/>
      <c r="AM64" s="2310"/>
      <c r="AN64" s="37"/>
      <c r="AO64" s="2322"/>
      <c r="AP64" s="2311"/>
      <c r="AQ64" s="2311"/>
    </row>
    <row r="65" spans="1:43" s="10" customFormat="1" outlineLevel="1">
      <c r="A65" s="81">
        <v>219</v>
      </c>
      <c r="B65" s="37"/>
      <c r="C65" s="79" t="s">
        <v>467</v>
      </c>
      <c r="D65" s="80"/>
      <c r="E65" s="37"/>
      <c r="F65" s="79"/>
      <c r="G65" s="37"/>
      <c r="H65" s="37"/>
      <c r="I65" s="37"/>
      <c r="J65" s="37"/>
      <c r="K65" s="37"/>
      <c r="L65" s="37"/>
      <c r="M65" s="37"/>
      <c r="N65" s="37"/>
      <c r="O65" s="37"/>
      <c r="P65" s="37"/>
      <c r="Q65" s="37"/>
      <c r="R65" s="2320"/>
      <c r="S65" s="2320"/>
      <c r="T65" s="2320"/>
      <c r="U65" s="2320"/>
      <c r="V65" s="2320"/>
      <c r="W65" s="2320"/>
      <c r="X65" s="2320"/>
      <c r="Y65" s="37"/>
      <c r="Z65" s="2327"/>
      <c r="AA65" s="2327"/>
      <c r="AB65" s="2327"/>
      <c r="AC65" s="2327"/>
      <c r="AD65" s="2327"/>
      <c r="AE65" s="2327"/>
      <c r="AF65" s="2327"/>
      <c r="AH65" s="2321"/>
      <c r="AI65" s="2310"/>
      <c r="AJ65" s="2310"/>
      <c r="AK65" s="2310"/>
      <c r="AL65" s="2310"/>
      <c r="AM65" s="2310"/>
      <c r="AN65" s="37"/>
      <c r="AO65" s="2322"/>
      <c r="AP65" s="2311"/>
      <c r="AQ65" s="2311"/>
    </row>
    <row r="66" spans="1:43" s="10" customFormat="1" outlineLevel="1">
      <c r="A66" s="37"/>
      <c r="B66" s="37"/>
      <c r="C66" s="77"/>
      <c r="D66" s="77"/>
      <c r="E66" s="37"/>
      <c r="F66" s="43"/>
      <c r="G66" s="37"/>
      <c r="H66" s="37"/>
      <c r="I66" s="37"/>
      <c r="J66" s="37"/>
      <c r="K66" s="37"/>
      <c r="L66" s="37"/>
      <c r="M66" s="37"/>
      <c r="N66" s="37"/>
      <c r="O66" s="37"/>
      <c r="P66" s="37"/>
      <c r="Q66" s="37"/>
      <c r="R66" s="2320"/>
      <c r="S66" s="2320"/>
      <c r="T66" s="2320"/>
      <c r="U66" s="2320"/>
      <c r="V66" s="2320"/>
      <c r="W66" s="2320"/>
      <c r="X66" s="2320"/>
      <c r="Y66" s="37"/>
      <c r="Z66" s="2320"/>
      <c r="AA66" s="2320"/>
      <c r="AB66" s="2320"/>
      <c r="AC66" s="2320"/>
      <c r="AD66" s="2320"/>
      <c r="AE66" s="2320"/>
      <c r="AF66" s="2320"/>
      <c r="AH66" s="2314"/>
      <c r="AI66" s="2310"/>
      <c r="AJ66" s="2310"/>
      <c r="AK66" s="2310"/>
      <c r="AL66" s="2310"/>
      <c r="AM66" s="2310"/>
      <c r="AN66" s="37"/>
      <c r="AO66" s="2315"/>
      <c r="AP66" s="2311"/>
      <c r="AQ66" s="2311"/>
    </row>
    <row r="67" spans="1:43" s="10" customFormat="1" outlineLevel="1">
      <c r="A67" s="38">
        <v>220</v>
      </c>
      <c r="B67" s="61" t="s">
        <v>466</v>
      </c>
      <c r="C67" s="78"/>
      <c r="D67" s="78"/>
      <c r="E67" s="37"/>
      <c r="F67" s="61"/>
      <c r="G67" s="37"/>
      <c r="H67" s="37"/>
      <c r="I67" s="37"/>
      <c r="J67" s="37"/>
      <c r="K67" s="37"/>
      <c r="L67" s="37"/>
      <c r="M67" s="37"/>
      <c r="N67" s="37"/>
      <c r="O67" s="37"/>
      <c r="P67" s="37"/>
      <c r="Q67" s="37"/>
      <c r="R67" s="2323"/>
      <c r="S67" s="2323"/>
      <c r="T67" s="2323"/>
      <c r="U67" s="2323"/>
      <c r="V67" s="2323"/>
      <c r="W67" s="2323"/>
      <c r="X67" s="2323"/>
      <c r="Y67" s="37"/>
      <c r="Z67" s="2323"/>
      <c r="AA67" s="2323"/>
      <c r="AB67" s="2323"/>
      <c r="AC67" s="2323"/>
      <c r="AD67" s="2323"/>
      <c r="AE67" s="2323"/>
      <c r="AF67" s="2323"/>
      <c r="AH67" s="2310"/>
      <c r="AI67" s="2310"/>
      <c r="AJ67" s="2310"/>
      <c r="AK67" s="2310"/>
      <c r="AL67" s="2310"/>
      <c r="AM67" s="2310"/>
      <c r="AN67" s="37"/>
      <c r="AO67" s="2311"/>
      <c r="AP67" s="2311"/>
      <c r="AQ67" s="2311"/>
    </row>
    <row r="68" spans="1:43" s="10" customFormat="1" outlineLevel="1">
      <c r="A68" s="37">
        <v>221</v>
      </c>
      <c r="B68" s="37"/>
      <c r="C68" s="43" t="s">
        <v>465</v>
      </c>
      <c r="D68" s="77"/>
      <c r="E68" s="37"/>
      <c r="F68" s="43"/>
      <c r="G68" s="37"/>
      <c r="H68" s="37"/>
      <c r="I68" s="37"/>
      <c r="J68" s="37"/>
      <c r="K68" s="37"/>
      <c r="L68" s="37"/>
      <c r="M68" s="37"/>
      <c r="N68" s="37"/>
      <c r="O68" s="37"/>
      <c r="P68" s="37"/>
      <c r="Q68" s="37"/>
      <c r="R68" s="2320"/>
      <c r="S68" s="2320"/>
      <c r="T68" s="2320"/>
      <c r="U68" s="2320"/>
      <c r="V68" s="2320"/>
      <c r="W68" s="2320"/>
      <c r="X68" s="2320"/>
      <c r="Y68" s="37"/>
      <c r="Z68" s="2320"/>
      <c r="AA68" s="2320"/>
      <c r="AB68" s="2320"/>
      <c r="AC68" s="2320"/>
      <c r="AD68" s="2320"/>
      <c r="AE68" s="2320"/>
      <c r="AF68" s="2320"/>
      <c r="AH68" s="2314"/>
      <c r="AI68" s="2310"/>
      <c r="AJ68" s="2310"/>
      <c r="AK68" s="2310"/>
      <c r="AL68" s="2310"/>
      <c r="AM68" s="2310"/>
      <c r="AN68" s="37"/>
      <c r="AO68" s="2315"/>
      <c r="AP68" s="2311"/>
      <c r="AQ68" s="2311"/>
    </row>
    <row r="69" spans="1:43" s="10" customFormat="1" outlineLevel="1">
      <c r="A69" s="37">
        <v>222</v>
      </c>
      <c r="B69" s="37"/>
      <c r="C69" s="43" t="s">
        <v>464</v>
      </c>
      <c r="D69" s="77"/>
      <c r="E69" s="37"/>
      <c r="F69" s="43"/>
      <c r="G69" s="37"/>
      <c r="H69" s="37"/>
      <c r="I69" s="37"/>
      <c r="J69" s="37"/>
      <c r="K69" s="37"/>
      <c r="L69" s="37"/>
      <c r="M69" s="37"/>
      <c r="N69" s="37"/>
      <c r="O69" s="37"/>
      <c r="P69" s="37"/>
      <c r="Q69" s="37"/>
      <c r="R69" s="2320"/>
      <c r="S69" s="2320"/>
      <c r="T69" s="2320"/>
      <c r="U69" s="2320"/>
      <c r="V69" s="2320"/>
      <c r="W69" s="2320"/>
      <c r="X69" s="2320"/>
      <c r="Y69" s="37"/>
      <c r="Z69" s="2320"/>
      <c r="AA69" s="2320"/>
      <c r="AB69" s="2320"/>
      <c r="AC69" s="2320"/>
      <c r="AD69" s="2320"/>
      <c r="AE69" s="2320"/>
      <c r="AF69" s="2320"/>
      <c r="AH69" s="2314"/>
      <c r="AI69" s="2310"/>
      <c r="AJ69" s="2310"/>
      <c r="AK69" s="2310"/>
      <c r="AL69" s="2310"/>
      <c r="AM69" s="2310"/>
      <c r="AN69" s="37"/>
      <c r="AO69" s="2315"/>
      <c r="AP69" s="2311"/>
      <c r="AQ69" s="2311"/>
    </row>
    <row r="70" spans="1:43" s="10" customFormat="1" outlineLevel="1">
      <c r="A70" s="37">
        <v>228</v>
      </c>
      <c r="B70" s="37"/>
      <c r="C70" s="43" t="s">
        <v>463</v>
      </c>
      <c r="D70" s="77"/>
      <c r="E70" s="37"/>
      <c r="F70" s="43"/>
      <c r="G70" s="37"/>
      <c r="H70" s="37"/>
      <c r="I70" s="37"/>
      <c r="J70" s="37"/>
      <c r="K70" s="37"/>
      <c r="L70" s="37"/>
      <c r="M70" s="37"/>
      <c r="N70" s="37"/>
      <c r="O70" s="37"/>
      <c r="P70" s="37"/>
      <c r="Q70" s="37"/>
      <c r="R70" s="2320"/>
      <c r="S70" s="2320"/>
      <c r="T70" s="2320"/>
      <c r="U70" s="2320"/>
      <c r="V70" s="2320"/>
      <c r="W70" s="2320"/>
      <c r="X70" s="2320"/>
      <c r="Y70" s="37"/>
      <c r="Z70" s="2320"/>
      <c r="AA70" s="2320"/>
      <c r="AB70" s="2320"/>
      <c r="AC70" s="2320"/>
      <c r="AD70" s="2320"/>
      <c r="AE70" s="2320"/>
      <c r="AF70" s="2320"/>
      <c r="AH70" s="2314"/>
      <c r="AI70" s="2310"/>
      <c r="AJ70" s="2310"/>
      <c r="AK70" s="2310"/>
      <c r="AL70" s="2310"/>
      <c r="AM70" s="2310"/>
      <c r="AN70" s="37"/>
      <c r="AO70" s="2315"/>
      <c r="AP70" s="2311"/>
      <c r="AQ70" s="2311"/>
    </row>
    <row r="71" spans="1:43" s="10" customFormat="1" outlineLevel="1">
      <c r="A71" s="37">
        <v>229</v>
      </c>
      <c r="B71" s="37"/>
      <c r="C71" s="43" t="s">
        <v>462</v>
      </c>
      <c r="D71" s="77"/>
      <c r="E71" s="37"/>
      <c r="F71" s="43"/>
      <c r="G71" s="37"/>
      <c r="H71" s="37"/>
      <c r="I71" s="37"/>
      <c r="J71" s="37"/>
      <c r="K71" s="37"/>
      <c r="L71" s="37"/>
      <c r="M71" s="37"/>
      <c r="N71" s="37"/>
      <c r="O71" s="37"/>
      <c r="P71" s="37"/>
      <c r="Q71" s="37"/>
      <c r="R71" s="2320"/>
      <c r="S71" s="2320"/>
      <c r="T71" s="2320"/>
      <c r="U71" s="2320"/>
      <c r="V71" s="2320"/>
      <c r="W71" s="2320"/>
      <c r="X71" s="2320"/>
      <c r="Y71" s="37"/>
      <c r="Z71" s="2320"/>
      <c r="AA71" s="2320"/>
      <c r="AB71" s="2320"/>
      <c r="AC71" s="2320"/>
      <c r="AD71" s="2320"/>
      <c r="AE71" s="2320"/>
      <c r="AF71" s="2320"/>
      <c r="AH71" s="2314"/>
      <c r="AI71" s="2310"/>
      <c r="AJ71" s="2310"/>
      <c r="AK71" s="2310"/>
      <c r="AL71" s="2310"/>
      <c r="AM71" s="2310"/>
      <c r="AN71" s="37"/>
      <c r="AO71" s="2315"/>
      <c r="AP71" s="2311"/>
      <c r="AQ71" s="2311"/>
    </row>
    <row r="72" spans="1:43" s="10" customFormat="1" outlineLevel="1">
      <c r="A72" s="37"/>
      <c r="B72" s="37"/>
      <c r="C72" s="77"/>
      <c r="D72" s="77"/>
      <c r="E72" s="37"/>
      <c r="F72" s="43"/>
      <c r="G72" s="37"/>
      <c r="H72" s="37"/>
      <c r="I72" s="37"/>
      <c r="J72" s="37"/>
      <c r="K72" s="37"/>
      <c r="L72" s="37"/>
      <c r="M72" s="37"/>
      <c r="N72" s="37"/>
      <c r="O72" s="37"/>
      <c r="P72" s="37"/>
      <c r="Q72" s="37"/>
      <c r="R72" s="2320"/>
      <c r="S72" s="2320"/>
      <c r="T72" s="2320"/>
      <c r="U72" s="2320"/>
      <c r="V72" s="2320"/>
      <c r="W72" s="2320"/>
      <c r="X72" s="2320"/>
      <c r="Y72" s="37"/>
      <c r="Z72" s="2320"/>
      <c r="AA72" s="2320"/>
      <c r="AB72" s="2320"/>
      <c r="AC72" s="2320"/>
      <c r="AD72" s="2320"/>
      <c r="AE72" s="2320"/>
      <c r="AF72" s="2320"/>
      <c r="AH72" s="2314"/>
      <c r="AI72" s="2310"/>
      <c r="AJ72" s="2310"/>
      <c r="AK72" s="2310"/>
      <c r="AL72" s="2310"/>
      <c r="AM72" s="2310"/>
      <c r="AN72" s="37"/>
      <c r="AO72" s="2315"/>
      <c r="AP72" s="2311"/>
      <c r="AQ72" s="2311"/>
    </row>
    <row r="73" spans="1:43" s="10" customFormat="1" outlineLevel="1">
      <c r="A73" s="38">
        <v>230</v>
      </c>
      <c r="B73" s="61" t="s">
        <v>461</v>
      </c>
      <c r="C73" s="78"/>
      <c r="D73" s="78"/>
      <c r="E73" s="37"/>
      <c r="F73" s="61"/>
      <c r="G73" s="37"/>
      <c r="H73" s="37"/>
      <c r="I73" s="37"/>
      <c r="J73" s="37"/>
      <c r="K73" s="37"/>
      <c r="L73" s="37"/>
      <c r="M73" s="37"/>
      <c r="N73" s="37"/>
      <c r="O73" s="37"/>
      <c r="P73" s="37"/>
      <c r="Q73" s="37"/>
      <c r="R73" s="2323"/>
      <c r="S73" s="2323"/>
      <c r="T73" s="2323"/>
      <c r="U73" s="2323"/>
      <c r="V73" s="2323"/>
      <c r="W73" s="2323"/>
      <c r="X73" s="2323"/>
      <c r="Y73" s="37"/>
      <c r="Z73" s="2323"/>
      <c r="AA73" s="2323"/>
      <c r="AB73" s="2323"/>
      <c r="AC73" s="2323"/>
      <c r="AD73" s="2323"/>
      <c r="AE73" s="2323"/>
      <c r="AF73" s="2323"/>
      <c r="AH73" s="2310"/>
      <c r="AI73" s="2310"/>
      <c r="AJ73" s="2310"/>
      <c r="AK73" s="2310"/>
      <c r="AL73" s="2310"/>
      <c r="AM73" s="2310"/>
      <c r="AN73" s="37"/>
      <c r="AO73" s="2311"/>
      <c r="AP73" s="2311"/>
      <c r="AQ73" s="2311"/>
    </row>
    <row r="74" spans="1:43" s="10" customFormat="1" outlineLevel="1">
      <c r="A74" s="37"/>
      <c r="B74" s="37"/>
      <c r="C74" s="77"/>
      <c r="D74" s="77"/>
      <c r="E74" s="37"/>
      <c r="F74" s="43"/>
      <c r="G74" s="37"/>
      <c r="H74" s="37"/>
      <c r="I74" s="37"/>
      <c r="J74" s="37"/>
      <c r="K74" s="37"/>
      <c r="L74" s="37"/>
      <c r="M74" s="37"/>
      <c r="N74" s="37"/>
      <c r="O74" s="37"/>
      <c r="P74" s="37"/>
      <c r="Q74" s="37"/>
      <c r="R74" s="2320"/>
      <c r="S74" s="2320"/>
      <c r="T74" s="2320"/>
      <c r="U74" s="2320"/>
      <c r="V74" s="2320"/>
      <c r="W74" s="2320"/>
      <c r="X74" s="2320"/>
      <c r="Y74" s="37"/>
      <c r="Z74" s="2320"/>
      <c r="AA74" s="2320"/>
      <c r="AB74" s="2320"/>
      <c r="AC74" s="2320"/>
      <c r="AD74" s="2320"/>
      <c r="AE74" s="2320"/>
      <c r="AF74" s="2320"/>
      <c r="AH74" s="2314"/>
      <c r="AI74" s="2310"/>
      <c r="AJ74" s="2310"/>
      <c r="AK74" s="2310"/>
      <c r="AL74" s="2310"/>
      <c r="AM74" s="2310"/>
      <c r="AN74" s="37"/>
      <c r="AO74" s="2315"/>
      <c r="AP74" s="2311"/>
      <c r="AQ74" s="2311"/>
    </row>
    <row r="75" spans="1:43" s="10" customFormat="1" outlineLevel="1">
      <c r="A75" s="38">
        <v>240</v>
      </c>
      <c r="B75" s="61" t="s">
        <v>460</v>
      </c>
      <c r="C75" s="78"/>
      <c r="D75" s="78"/>
      <c r="E75" s="37"/>
      <c r="F75" s="61"/>
      <c r="G75" s="37"/>
      <c r="H75" s="37"/>
      <c r="I75" s="37"/>
      <c r="J75" s="37"/>
      <c r="K75" s="37"/>
      <c r="L75" s="37"/>
      <c r="M75" s="37"/>
      <c r="N75" s="37"/>
      <c r="O75" s="37"/>
      <c r="P75" s="37"/>
      <c r="Q75" s="37"/>
      <c r="R75" s="2323"/>
      <c r="S75" s="2323"/>
      <c r="T75" s="2323"/>
      <c r="U75" s="2323"/>
      <c r="V75" s="2323"/>
      <c r="W75" s="2323"/>
      <c r="X75" s="2323"/>
      <c r="Y75" s="37"/>
      <c r="Z75" s="2323"/>
      <c r="AA75" s="2323"/>
      <c r="AB75" s="2323"/>
      <c r="AC75" s="2323"/>
      <c r="AD75" s="2323"/>
      <c r="AE75" s="2323"/>
      <c r="AF75" s="2323"/>
      <c r="AH75" s="2310"/>
      <c r="AI75" s="2310"/>
      <c r="AJ75" s="2310"/>
      <c r="AK75" s="2310"/>
      <c r="AL75" s="2310"/>
      <c r="AM75" s="2310"/>
      <c r="AN75" s="37"/>
      <c r="AO75" s="2311"/>
      <c r="AP75" s="2311"/>
      <c r="AQ75" s="2311"/>
    </row>
    <row r="76" spans="1:43" s="10" customFormat="1" outlineLevel="1">
      <c r="A76" s="37"/>
      <c r="B76" s="37"/>
      <c r="C76" s="77"/>
      <c r="D76" s="77"/>
      <c r="E76" s="37"/>
      <c r="F76" s="43"/>
      <c r="G76" s="37"/>
      <c r="H76" s="37"/>
      <c r="I76" s="37"/>
      <c r="J76" s="37"/>
      <c r="K76" s="37"/>
      <c r="L76" s="37"/>
      <c r="M76" s="37"/>
      <c r="N76" s="37"/>
      <c r="O76" s="37"/>
      <c r="P76" s="37"/>
      <c r="Q76" s="37"/>
      <c r="R76" s="2320"/>
      <c r="S76" s="2320"/>
      <c r="T76" s="2320"/>
      <c r="U76" s="2320"/>
      <c r="V76" s="2320"/>
      <c r="W76" s="2320"/>
      <c r="X76" s="2320"/>
      <c r="Y76" s="37"/>
      <c r="Z76" s="2320"/>
      <c r="AA76" s="2320"/>
      <c r="AB76" s="2320"/>
      <c r="AC76" s="2320"/>
      <c r="AD76" s="2320"/>
      <c r="AE76" s="2320"/>
      <c r="AF76" s="2320"/>
      <c r="AH76" s="2314"/>
      <c r="AI76" s="2310"/>
      <c r="AJ76" s="2310"/>
      <c r="AK76" s="2310"/>
      <c r="AL76" s="2310"/>
      <c r="AM76" s="2310"/>
      <c r="AN76" s="37"/>
      <c r="AO76" s="2315"/>
      <c r="AP76" s="2311"/>
      <c r="AQ76" s="2311"/>
    </row>
    <row r="77" spans="1:43" s="10" customFormat="1" outlineLevel="1">
      <c r="A77" s="38">
        <v>241</v>
      </c>
      <c r="B77" s="61" t="s">
        <v>459</v>
      </c>
      <c r="C77" s="78"/>
      <c r="D77" s="78"/>
      <c r="E77" s="37"/>
      <c r="F77" s="61"/>
      <c r="G77" s="37"/>
      <c r="H77" s="37"/>
      <c r="I77" s="37"/>
      <c r="J77" s="37"/>
      <c r="K77" s="37"/>
      <c r="L77" s="37"/>
      <c r="M77" s="37"/>
      <c r="N77" s="37"/>
      <c r="O77" s="37"/>
      <c r="P77" s="37"/>
      <c r="Q77" s="37"/>
      <c r="R77" s="2323"/>
      <c r="S77" s="2323"/>
      <c r="T77" s="2323"/>
      <c r="U77" s="2323"/>
      <c r="V77" s="2323"/>
      <c r="W77" s="2323"/>
      <c r="X77" s="2323"/>
      <c r="Y77" s="37"/>
      <c r="Z77" s="2323"/>
      <c r="AA77" s="2323"/>
      <c r="AB77" s="2323"/>
      <c r="AC77" s="2323"/>
      <c r="AD77" s="2323"/>
      <c r="AE77" s="2323"/>
      <c r="AF77" s="2323"/>
      <c r="AH77" s="2310"/>
      <c r="AI77" s="2310"/>
      <c r="AJ77" s="2310"/>
      <c r="AK77" s="2310"/>
      <c r="AL77" s="2310"/>
      <c r="AM77" s="2310"/>
      <c r="AN77" s="37"/>
      <c r="AO77" s="2311"/>
      <c r="AP77" s="2311"/>
      <c r="AQ77" s="2311"/>
    </row>
    <row r="78" spans="1:43" s="10" customFormat="1" outlineLevel="1">
      <c r="A78" s="37"/>
      <c r="B78" s="37"/>
      <c r="C78" s="77"/>
      <c r="D78" s="77"/>
      <c r="E78" s="37"/>
      <c r="F78" s="43"/>
      <c r="G78" s="37"/>
      <c r="H78" s="37"/>
      <c r="I78" s="37"/>
      <c r="J78" s="37"/>
      <c r="K78" s="37"/>
      <c r="L78" s="37"/>
      <c r="M78" s="37"/>
      <c r="N78" s="37"/>
      <c r="O78" s="37"/>
      <c r="P78" s="37"/>
      <c r="Q78" s="37"/>
      <c r="R78" s="2320"/>
      <c r="S78" s="2320"/>
      <c r="T78" s="2320"/>
      <c r="U78" s="2320"/>
      <c r="V78" s="2320"/>
      <c r="W78" s="2320"/>
      <c r="X78" s="2320"/>
      <c r="Y78" s="37"/>
      <c r="Z78" s="2320"/>
      <c r="AA78" s="2320"/>
      <c r="AB78" s="2320"/>
      <c r="AC78" s="2320"/>
      <c r="AD78" s="2320"/>
      <c r="AE78" s="2320"/>
      <c r="AF78" s="2320"/>
      <c r="AH78" s="2314"/>
      <c r="AI78" s="2314"/>
      <c r="AJ78" s="2314"/>
      <c r="AK78" s="2314"/>
      <c r="AL78" s="2314"/>
      <c r="AM78" s="2314"/>
      <c r="AN78" s="37"/>
      <c r="AO78" s="2315"/>
      <c r="AP78" s="2311"/>
      <c r="AQ78" s="2311"/>
    </row>
    <row r="79" spans="1:43" s="10" customFormat="1" ht="15.75" outlineLevel="1" thickBot="1">
      <c r="A79" s="38">
        <v>250</v>
      </c>
      <c r="B79" s="67" t="s">
        <v>458</v>
      </c>
      <c r="C79" s="78"/>
      <c r="D79" s="78"/>
      <c r="E79" s="37"/>
      <c r="F79" s="61"/>
      <c r="G79" s="37"/>
      <c r="H79" s="37"/>
      <c r="I79" s="37"/>
      <c r="J79" s="37"/>
      <c r="K79" s="37"/>
      <c r="L79" s="37"/>
      <c r="M79" s="37"/>
      <c r="N79" s="37"/>
      <c r="O79" s="37"/>
      <c r="P79" s="37"/>
      <c r="Q79" s="37"/>
      <c r="R79" s="2326"/>
      <c r="S79" s="2326"/>
      <c r="T79" s="2326"/>
      <c r="U79" s="2326"/>
      <c r="V79" s="2326"/>
      <c r="W79" s="2326"/>
      <c r="X79" s="2326"/>
      <c r="Y79" s="37"/>
      <c r="Z79" s="2326"/>
      <c r="AA79" s="2326"/>
      <c r="AB79" s="2326"/>
      <c r="AC79" s="2326"/>
      <c r="AD79" s="2326"/>
      <c r="AE79" s="2326"/>
      <c r="AF79" s="2326"/>
      <c r="AH79" s="2312"/>
      <c r="AI79" s="2312"/>
      <c r="AJ79" s="2312"/>
      <c r="AK79" s="2312"/>
      <c r="AL79" s="2312"/>
      <c r="AM79" s="2312"/>
      <c r="AN79" s="37"/>
      <c r="AO79" s="2313"/>
      <c r="AP79" s="2313"/>
      <c r="AQ79" s="2313"/>
    </row>
    <row r="80" spans="1:43" s="10" customFormat="1" ht="15.75" outlineLevel="1" thickTop="1">
      <c r="A80" s="37"/>
      <c r="B80" s="37"/>
      <c r="C80" s="37"/>
      <c r="D80" s="37"/>
      <c r="E80" s="37"/>
      <c r="F80" s="43"/>
      <c r="G80" s="37"/>
      <c r="H80" s="37"/>
      <c r="I80" s="37"/>
      <c r="J80" s="37"/>
      <c r="K80" s="37"/>
      <c r="L80" s="37"/>
      <c r="M80" s="37"/>
      <c r="N80" s="37"/>
      <c r="O80" s="37"/>
      <c r="P80" s="37"/>
      <c r="Q80" s="37"/>
      <c r="R80" s="37"/>
      <c r="S80" s="37"/>
      <c r="T80" s="43"/>
      <c r="U80" s="37"/>
      <c r="V80" s="37"/>
      <c r="W80" s="37"/>
      <c r="X80" s="37"/>
      <c r="Y80" s="37"/>
      <c r="Z80" s="37"/>
      <c r="AA80" s="43"/>
      <c r="AB80" s="37"/>
      <c r="AC80" s="37"/>
      <c r="AD80" s="37"/>
      <c r="AE80" s="37"/>
      <c r="AF80" s="37"/>
      <c r="AH80" s="37"/>
      <c r="AI80" s="43"/>
      <c r="AJ80" s="37"/>
      <c r="AK80" s="37"/>
      <c r="AL80" s="37"/>
      <c r="AM80" s="37"/>
      <c r="AN80" s="37"/>
      <c r="AO80" s="62"/>
      <c r="AP80" s="62"/>
      <c r="AQ80" s="62"/>
    </row>
    <row r="81" spans="1:43" s="10" customFormat="1" outlineLevel="1">
      <c r="A81" s="37"/>
      <c r="B81" s="37"/>
      <c r="C81" s="37"/>
      <c r="D81" s="37"/>
      <c r="E81" s="37"/>
      <c r="F81" s="43"/>
      <c r="G81" s="37"/>
      <c r="H81" s="37"/>
      <c r="I81" s="37"/>
      <c r="J81" s="37"/>
      <c r="K81" s="37"/>
      <c r="L81" s="37"/>
      <c r="M81" s="37"/>
      <c r="N81" s="37"/>
      <c r="O81" s="37"/>
      <c r="P81" s="37"/>
      <c r="Q81" s="37"/>
      <c r="R81" s="37"/>
      <c r="S81" s="37"/>
      <c r="T81" s="43"/>
      <c r="U81" s="37"/>
      <c r="V81" s="37"/>
      <c r="W81" s="37"/>
      <c r="X81" s="37"/>
      <c r="Y81" s="37"/>
      <c r="Z81" s="37"/>
      <c r="AA81" s="43"/>
      <c r="AB81" s="37"/>
      <c r="AC81" s="37"/>
      <c r="AD81" s="37"/>
      <c r="AE81" s="37"/>
      <c r="AF81" s="37"/>
      <c r="AH81" s="37"/>
      <c r="AI81" s="43"/>
      <c r="AJ81" s="37"/>
      <c r="AK81" s="37"/>
      <c r="AL81" s="37"/>
      <c r="AM81" s="37"/>
      <c r="AN81" s="37"/>
      <c r="AO81" s="62"/>
      <c r="AP81" s="62"/>
      <c r="AQ81" s="62"/>
    </row>
    <row r="82" spans="1:43" s="10" customFormat="1" outlineLevel="1">
      <c r="A82" s="67" t="s">
        <v>344</v>
      </c>
      <c r="B82" s="61" t="s">
        <v>457</v>
      </c>
      <c r="C82" s="37"/>
      <c r="D82" s="38"/>
      <c r="E82" s="37"/>
      <c r="F82" s="43"/>
      <c r="G82" s="37"/>
      <c r="H82" s="37"/>
      <c r="I82" s="37"/>
      <c r="J82" s="37"/>
      <c r="K82" s="37"/>
      <c r="L82" s="37"/>
      <c r="M82" s="37"/>
      <c r="N82" s="37"/>
      <c r="O82" s="37"/>
      <c r="P82" s="37"/>
      <c r="Q82" s="37"/>
      <c r="R82" s="2319"/>
      <c r="S82" s="2319"/>
      <c r="T82" s="2319"/>
      <c r="U82" s="2319"/>
      <c r="V82" s="2319"/>
      <c r="W82" s="2319"/>
      <c r="X82" s="2319"/>
      <c r="Y82" s="37"/>
      <c r="Z82" s="2319"/>
      <c r="AA82" s="2319"/>
      <c r="AB82" s="2319"/>
      <c r="AC82" s="2319"/>
      <c r="AD82" s="2319"/>
      <c r="AE82" s="2319"/>
      <c r="AF82" s="2319"/>
      <c r="AH82" s="2319"/>
      <c r="AI82" s="2319"/>
      <c r="AJ82" s="2319"/>
      <c r="AK82" s="2319"/>
      <c r="AL82" s="2319"/>
      <c r="AM82" s="2319"/>
      <c r="AN82" s="37"/>
      <c r="AO82" s="2328"/>
      <c r="AP82" s="2328"/>
      <c r="AQ82" s="2328"/>
    </row>
    <row r="83" spans="1:43" s="10" customFormat="1" outlineLevel="1">
      <c r="A83" s="37"/>
      <c r="B83" s="37"/>
      <c r="C83" s="77"/>
      <c r="D83" s="77"/>
      <c r="E83" s="37"/>
      <c r="F83" s="43"/>
      <c r="G83" s="37"/>
      <c r="H83" s="37"/>
      <c r="I83" s="37"/>
      <c r="J83" s="37"/>
      <c r="K83" s="37"/>
      <c r="L83" s="37"/>
      <c r="M83" s="37"/>
      <c r="N83" s="37"/>
      <c r="O83" s="37"/>
      <c r="P83" s="37"/>
      <c r="Q83" s="37"/>
      <c r="R83" s="2320"/>
      <c r="S83" s="2320"/>
      <c r="T83" s="2320"/>
      <c r="U83" s="2320"/>
      <c r="V83" s="2320"/>
      <c r="W83" s="2320"/>
      <c r="X83" s="2320"/>
      <c r="Y83" s="37"/>
      <c r="Z83" s="2320"/>
      <c r="AA83" s="2320"/>
      <c r="AB83" s="2320"/>
      <c r="AC83" s="2320"/>
      <c r="AD83" s="2320"/>
      <c r="AE83" s="2320"/>
      <c r="AF83" s="2320"/>
      <c r="AH83" s="2314"/>
      <c r="AI83" s="2314"/>
      <c r="AJ83" s="2314"/>
      <c r="AK83" s="2314"/>
      <c r="AL83" s="2314"/>
      <c r="AM83" s="2314"/>
      <c r="AN83" s="37"/>
      <c r="AO83" s="2315"/>
      <c r="AP83" s="2318"/>
      <c r="AQ83" s="2318"/>
    </row>
    <row r="84" spans="1:43" s="10" customFormat="1" outlineLevel="1">
      <c r="A84" s="38">
        <v>300</v>
      </c>
      <c r="B84" s="67" t="s">
        <v>456</v>
      </c>
      <c r="C84" s="78"/>
      <c r="D84" s="78"/>
      <c r="E84" s="37"/>
      <c r="F84" s="61"/>
      <c r="G84" s="37"/>
      <c r="H84" s="37"/>
      <c r="I84" s="37"/>
      <c r="J84" s="37"/>
      <c r="K84" s="37"/>
      <c r="L84" s="37"/>
      <c r="M84" s="37"/>
      <c r="N84" s="37"/>
      <c r="O84" s="37"/>
      <c r="P84" s="37"/>
      <c r="Q84" s="37"/>
      <c r="R84" s="2323"/>
      <c r="S84" s="2323"/>
      <c r="T84" s="2323"/>
      <c r="U84" s="2323"/>
      <c r="V84" s="2323"/>
      <c r="W84" s="2323"/>
      <c r="X84" s="2323"/>
      <c r="Y84" s="37"/>
      <c r="Z84" s="2323"/>
      <c r="AA84" s="2323"/>
      <c r="AB84" s="2323"/>
      <c r="AC84" s="2323"/>
      <c r="AD84" s="2323"/>
      <c r="AE84" s="2323"/>
      <c r="AF84" s="2323"/>
      <c r="AH84" s="2310"/>
      <c r="AI84" s="2310"/>
      <c r="AJ84" s="2310"/>
      <c r="AK84" s="2310"/>
      <c r="AL84" s="2310"/>
      <c r="AM84" s="2310"/>
      <c r="AN84" s="37"/>
      <c r="AO84" s="2311"/>
      <c r="AP84" s="2311"/>
      <c r="AQ84" s="2311"/>
    </row>
    <row r="85" spans="1:43" s="10" customFormat="1" outlineLevel="1">
      <c r="A85" s="37"/>
      <c r="B85" s="37"/>
      <c r="C85" s="77"/>
      <c r="D85" s="77"/>
      <c r="E85" s="37"/>
      <c r="F85" s="43"/>
      <c r="G85" s="37"/>
      <c r="H85" s="37"/>
      <c r="I85" s="37"/>
      <c r="J85" s="37"/>
      <c r="K85" s="37"/>
      <c r="L85" s="37"/>
      <c r="M85" s="37"/>
      <c r="N85" s="37"/>
      <c r="O85" s="37"/>
      <c r="P85" s="37"/>
      <c r="Q85" s="37"/>
      <c r="R85" s="2320"/>
      <c r="S85" s="2320"/>
      <c r="T85" s="2320"/>
      <c r="U85" s="2320"/>
      <c r="V85" s="2320"/>
      <c r="W85" s="2320"/>
      <c r="X85" s="2320"/>
      <c r="Y85" s="37"/>
      <c r="Z85" s="2320"/>
      <c r="AA85" s="2320"/>
      <c r="AB85" s="2320"/>
      <c r="AC85" s="2320"/>
      <c r="AD85" s="2320"/>
      <c r="AE85" s="2320"/>
      <c r="AF85" s="2320"/>
      <c r="AH85" s="2314"/>
      <c r="AI85" s="2310"/>
      <c r="AJ85" s="2310"/>
      <c r="AK85" s="2310"/>
      <c r="AL85" s="2310"/>
      <c r="AM85" s="2310"/>
      <c r="AN85" s="37"/>
      <c r="AO85" s="2315"/>
      <c r="AP85" s="2311"/>
      <c r="AQ85" s="2311"/>
    </row>
    <row r="86" spans="1:43" s="10" customFormat="1" outlineLevel="1">
      <c r="A86" s="38">
        <v>310</v>
      </c>
      <c r="B86" s="61" t="s">
        <v>455</v>
      </c>
      <c r="C86" s="78"/>
      <c r="D86" s="78"/>
      <c r="E86" s="37"/>
      <c r="F86" s="61"/>
      <c r="G86" s="37"/>
      <c r="H86" s="37"/>
      <c r="I86" s="37"/>
      <c r="J86" s="37"/>
      <c r="K86" s="37"/>
      <c r="L86" s="37"/>
      <c r="M86" s="37"/>
      <c r="N86" s="37"/>
      <c r="O86" s="37"/>
      <c r="P86" s="37"/>
      <c r="Q86" s="37"/>
      <c r="R86" s="2323"/>
      <c r="S86" s="2323"/>
      <c r="T86" s="2323"/>
      <c r="U86" s="2323"/>
      <c r="V86" s="2323"/>
      <c r="W86" s="2323"/>
      <c r="X86" s="2323"/>
      <c r="Y86" s="37"/>
      <c r="Z86" s="2323"/>
      <c r="AA86" s="2323"/>
      <c r="AB86" s="2323"/>
      <c r="AC86" s="2323"/>
      <c r="AD86" s="2323"/>
      <c r="AE86" s="2323"/>
      <c r="AF86" s="2323"/>
      <c r="AH86" s="2310"/>
      <c r="AI86" s="2310"/>
      <c r="AJ86" s="2310"/>
      <c r="AK86" s="2310"/>
      <c r="AL86" s="2310"/>
      <c r="AM86" s="2310"/>
      <c r="AN86" s="37"/>
      <c r="AO86" s="2311"/>
      <c r="AP86" s="2311"/>
      <c r="AQ86" s="2311"/>
    </row>
    <row r="87" spans="1:43" s="10" customFormat="1" outlineLevel="1">
      <c r="A87" s="37">
        <v>311</v>
      </c>
      <c r="B87" s="37"/>
      <c r="C87" s="43" t="s">
        <v>454</v>
      </c>
      <c r="D87" s="77"/>
      <c r="E87" s="37"/>
      <c r="F87" s="43"/>
      <c r="G87" s="37"/>
      <c r="H87" s="37"/>
      <c r="I87" s="37"/>
      <c r="J87" s="37"/>
      <c r="K87" s="37"/>
      <c r="L87" s="37"/>
      <c r="M87" s="37"/>
      <c r="N87" s="37"/>
      <c r="O87" s="37"/>
      <c r="P87" s="37"/>
      <c r="Q87" s="37"/>
      <c r="R87" s="2320"/>
      <c r="S87" s="2320"/>
      <c r="T87" s="2320"/>
      <c r="U87" s="2320"/>
      <c r="V87" s="2320"/>
      <c r="W87" s="2320"/>
      <c r="X87" s="2320"/>
      <c r="Y87" s="37"/>
      <c r="Z87" s="2320"/>
      <c r="AA87" s="2320"/>
      <c r="AB87" s="2320"/>
      <c r="AC87" s="2320"/>
      <c r="AD87" s="2320"/>
      <c r="AE87" s="2320"/>
      <c r="AF87" s="2320"/>
      <c r="AH87" s="2314"/>
      <c r="AI87" s="2310"/>
      <c r="AJ87" s="2310"/>
      <c r="AK87" s="2310"/>
      <c r="AL87" s="2310"/>
      <c r="AM87" s="2310"/>
      <c r="AN87" s="37"/>
      <c r="AO87" s="2315"/>
      <c r="AP87" s="2311"/>
      <c r="AQ87" s="2311"/>
    </row>
    <row r="88" spans="1:43" s="10" customFormat="1" outlineLevel="1">
      <c r="A88" s="37">
        <v>312</v>
      </c>
      <c r="B88" s="37"/>
      <c r="C88" s="43" t="s">
        <v>453</v>
      </c>
      <c r="D88" s="77"/>
      <c r="E88" s="37"/>
      <c r="F88" s="43"/>
      <c r="G88" s="37"/>
      <c r="H88" s="37"/>
      <c r="I88" s="37"/>
      <c r="J88" s="37"/>
      <c r="K88" s="37"/>
      <c r="L88" s="37"/>
      <c r="M88" s="37"/>
      <c r="N88" s="37"/>
      <c r="O88" s="37"/>
      <c r="P88" s="37"/>
      <c r="Q88" s="37"/>
      <c r="R88" s="2320"/>
      <c r="S88" s="2320"/>
      <c r="T88" s="2320"/>
      <c r="U88" s="2320"/>
      <c r="V88" s="2320"/>
      <c r="W88" s="2320"/>
      <c r="X88" s="2320"/>
      <c r="Y88" s="37"/>
      <c r="Z88" s="2320"/>
      <c r="AA88" s="2320"/>
      <c r="AB88" s="2320"/>
      <c r="AC88" s="2320"/>
      <c r="AD88" s="2320"/>
      <c r="AE88" s="2320"/>
      <c r="AF88" s="2320"/>
      <c r="AH88" s="2314"/>
      <c r="AI88" s="2310"/>
      <c r="AJ88" s="2310"/>
      <c r="AK88" s="2310"/>
      <c r="AL88" s="2310"/>
      <c r="AM88" s="2310"/>
      <c r="AN88" s="37"/>
      <c r="AO88" s="2315"/>
      <c r="AP88" s="2311"/>
      <c r="AQ88" s="2311"/>
    </row>
    <row r="89" spans="1:43" s="10" customFormat="1" outlineLevel="1">
      <c r="A89" s="37">
        <v>313</v>
      </c>
      <c r="B89" s="37"/>
      <c r="C89" s="43" t="s">
        <v>452</v>
      </c>
      <c r="D89" s="77"/>
      <c r="E89" s="37"/>
      <c r="F89" s="43"/>
      <c r="G89" s="37"/>
      <c r="H89" s="37"/>
      <c r="I89" s="37"/>
      <c r="J89" s="37"/>
      <c r="K89" s="37"/>
      <c r="L89" s="37"/>
      <c r="M89" s="37"/>
      <c r="N89" s="37"/>
      <c r="O89" s="37"/>
      <c r="P89" s="37"/>
      <c r="Q89" s="37"/>
      <c r="R89" s="2320"/>
      <c r="S89" s="2320"/>
      <c r="T89" s="2320"/>
      <c r="U89" s="2320"/>
      <c r="V89" s="2320"/>
      <c r="W89" s="2320"/>
      <c r="X89" s="2320"/>
      <c r="Y89" s="37"/>
      <c r="Z89" s="2320"/>
      <c r="AA89" s="2320"/>
      <c r="AB89" s="2320"/>
      <c r="AC89" s="2320"/>
      <c r="AD89" s="2320"/>
      <c r="AE89" s="2320"/>
      <c r="AF89" s="2320"/>
      <c r="AH89" s="2314"/>
      <c r="AI89" s="2310"/>
      <c r="AJ89" s="2310"/>
      <c r="AK89" s="2310"/>
      <c r="AL89" s="2310"/>
      <c r="AM89" s="2310"/>
      <c r="AN89" s="37"/>
      <c r="AO89" s="2315"/>
      <c r="AP89" s="2311"/>
      <c r="AQ89" s="2311"/>
    </row>
    <row r="90" spans="1:43" s="10" customFormat="1" outlineLevel="1">
      <c r="A90" s="37">
        <v>314</v>
      </c>
      <c r="B90" s="37"/>
      <c r="C90" s="43" t="s">
        <v>451</v>
      </c>
      <c r="D90" s="77"/>
      <c r="E90" s="37"/>
      <c r="F90" s="43"/>
      <c r="G90" s="37"/>
      <c r="H90" s="37"/>
      <c r="I90" s="37"/>
      <c r="J90" s="37"/>
      <c r="K90" s="37"/>
      <c r="L90" s="37"/>
      <c r="M90" s="37"/>
      <c r="N90" s="37"/>
      <c r="O90" s="37"/>
      <c r="P90" s="37"/>
      <c r="Q90" s="37"/>
      <c r="R90" s="2320"/>
      <c r="S90" s="2320"/>
      <c r="T90" s="2320"/>
      <c r="U90" s="2320"/>
      <c r="V90" s="2320"/>
      <c r="W90" s="2320"/>
      <c r="X90" s="2320"/>
      <c r="Y90" s="37"/>
      <c r="Z90" s="2320"/>
      <c r="AA90" s="2320"/>
      <c r="AB90" s="2320"/>
      <c r="AC90" s="2320"/>
      <c r="AD90" s="2320"/>
      <c r="AE90" s="2320"/>
      <c r="AF90" s="2320"/>
      <c r="AH90" s="2314"/>
      <c r="AI90" s="2310"/>
      <c r="AJ90" s="2310"/>
      <c r="AK90" s="2310"/>
      <c r="AL90" s="2310"/>
      <c r="AM90" s="2310"/>
      <c r="AN90" s="37"/>
      <c r="AO90" s="2315"/>
      <c r="AP90" s="2311"/>
      <c r="AQ90" s="2311"/>
    </row>
    <row r="91" spans="1:43" s="10" customFormat="1" outlineLevel="1">
      <c r="A91" s="37">
        <v>315</v>
      </c>
      <c r="B91" s="37"/>
      <c r="C91" s="43" t="s">
        <v>450</v>
      </c>
      <c r="D91" s="77"/>
      <c r="E91" s="37"/>
      <c r="F91" s="43"/>
      <c r="G91" s="37"/>
      <c r="H91" s="37"/>
      <c r="I91" s="37"/>
      <c r="J91" s="37"/>
      <c r="K91" s="37"/>
      <c r="L91" s="37"/>
      <c r="M91" s="37"/>
      <c r="N91" s="37"/>
      <c r="O91" s="37"/>
      <c r="P91" s="37"/>
      <c r="Q91" s="37"/>
      <c r="R91" s="2320"/>
      <c r="S91" s="2320"/>
      <c r="T91" s="2320"/>
      <c r="U91" s="2320"/>
      <c r="V91" s="2320"/>
      <c r="W91" s="2320"/>
      <c r="X91" s="2320"/>
      <c r="Y91" s="37"/>
      <c r="Z91" s="2320"/>
      <c r="AA91" s="2320"/>
      <c r="AB91" s="2320"/>
      <c r="AC91" s="2320"/>
      <c r="AD91" s="2320"/>
      <c r="AE91" s="2320"/>
      <c r="AF91" s="2320"/>
      <c r="AH91" s="2314"/>
      <c r="AI91" s="2310"/>
      <c r="AJ91" s="2310"/>
      <c r="AK91" s="2310"/>
      <c r="AL91" s="2310"/>
      <c r="AM91" s="2310"/>
      <c r="AN91" s="37"/>
      <c r="AO91" s="2315"/>
      <c r="AP91" s="2311"/>
      <c r="AQ91" s="2311"/>
    </row>
    <row r="92" spans="1:43" s="10" customFormat="1" outlineLevel="1">
      <c r="A92" s="37">
        <v>316</v>
      </c>
      <c r="B92" s="37"/>
      <c r="C92" s="43" t="s">
        <v>449</v>
      </c>
      <c r="D92" s="77"/>
      <c r="E92" s="37"/>
      <c r="F92" s="43"/>
      <c r="G92" s="37"/>
      <c r="H92" s="37"/>
      <c r="I92" s="37"/>
      <c r="J92" s="37"/>
      <c r="K92" s="37"/>
      <c r="L92" s="37"/>
      <c r="M92" s="37"/>
      <c r="N92" s="37"/>
      <c r="O92" s="37"/>
      <c r="P92" s="37"/>
      <c r="Q92" s="37"/>
      <c r="R92" s="2320"/>
      <c r="S92" s="2320"/>
      <c r="T92" s="2320"/>
      <c r="U92" s="2320"/>
      <c r="V92" s="2320"/>
      <c r="W92" s="2320"/>
      <c r="X92" s="2320"/>
      <c r="Y92" s="37"/>
      <c r="Z92" s="2320"/>
      <c r="AA92" s="2320"/>
      <c r="AB92" s="2320"/>
      <c r="AC92" s="2320"/>
      <c r="AD92" s="2320"/>
      <c r="AE92" s="2320"/>
      <c r="AF92" s="2320"/>
      <c r="AH92" s="2314"/>
      <c r="AI92" s="2310"/>
      <c r="AJ92" s="2310"/>
      <c r="AK92" s="2310"/>
      <c r="AL92" s="2310"/>
      <c r="AM92" s="2310"/>
      <c r="AN92" s="37"/>
      <c r="AO92" s="2315"/>
      <c r="AP92" s="2311"/>
      <c r="AQ92" s="2311"/>
    </row>
    <row r="93" spans="1:43" s="10" customFormat="1" outlineLevel="1">
      <c r="A93" s="37">
        <v>317</v>
      </c>
      <c r="B93" s="37"/>
      <c r="C93" s="43" t="s">
        <v>448</v>
      </c>
      <c r="D93" s="77"/>
      <c r="E93" s="37"/>
      <c r="F93" s="43"/>
      <c r="G93" s="37"/>
      <c r="H93" s="37"/>
      <c r="I93" s="37"/>
      <c r="J93" s="37"/>
      <c r="K93" s="37"/>
      <c r="L93" s="37"/>
      <c r="M93" s="37"/>
      <c r="N93" s="37"/>
      <c r="O93" s="37"/>
      <c r="P93" s="37"/>
      <c r="Q93" s="37"/>
      <c r="R93" s="2320"/>
      <c r="S93" s="2320"/>
      <c r="T93" s="2320"/>
      <c r="U93" s="2320"/>
      <c r="V93" s="2320"/>
      <c r="W93" s="2320"/>
      <c r="X93" s="2320"/>
      <c r="Y93" s="37"/>
      <c r="Z93" s="2320"/>
      <c r="AA93" s="2320"/>
      <c r="AB93" s="2320"/>
      <c r="AC93" s="2320"/>
      <c r="AD93" s="2320"/>
      <c r="AE93" s="2320"/>
      <c r="AF93" s="2320"/>
      <c r="AH93" s="2314"/>
      <c r="AI93" s="2310"/>
      <c r="AJ93" s="2310"/>
      <c r="AK93" s="2310"/>
      <c r="AL93" s="2310"/>
      <c r="AM93" s="2310"/>
      <c r="AN93" s="37"/>
      <c r="AO93" s="2315"/>
      <c r="AP93" s="2311"/>
      <c r="AQ93" s="2311"/>
    </row>
    <row r="94" spans="1:43" s="10" customFormat="1" outlineLevel="1">
      <c r="A94" s="37">
        <v>318</v>
      </c>
      <c r="B94" s="37"/>
      <c r="C94" s="43" t="s">
        <v>447</v>
      </c>
      <c r="D94" s="77"/>
      <c r="E94" s="37"/>
      <c r="F94" s="43"/>
      <c r="G94" s="37"/>
      <c r="H94" s="37"/>
      <c r="I94" s="37"/>
      <c r="J94" s="37"/>
      <c r="K94" s="37"/>
      <c r="L94" s="37"/>
      <c r="M94" s="37"/>
      <c r="N94" s="37"/>
      <c r="O94" s="37"/>
      <c r="P94" s="37"/>
      <c r="Q94" s="37"/>
      <c r="R94" s="2320"/>
      <c r="S94" s="2320"/>
      <c r="T94" s="2320"/>
      <c r="U94" s="2320"/>
      <c r="V94" s="2320"/>
      <c r="W94" s="2320"/>
      <c r="X94" s="2320"/>
      <c r="Y94" s="37"/>
      <c r="Z94" s="2320"/>
      <c r="AA94" s="2320"/>
      <c r="AB94" s="2320"/>
      <c r="AC94" s="2320"/>
      <c r="AD94" s="2320"/>
      <c r="AE94" s="2320"/>
      <c r="AF94" s="2320"/>
      <c r="AH94" s="2314"/>
      <c r="AI94" s="2310"/>
      <c r="AJ94" s="2310"/>
      <c r="AK94" s="2310"/>
      <c r="AL94" s="2310"/>
      <c r="AM94" s="2310"/>
      <c r="AN94" s="37"/>
      <c r="AO94" s="2315"/>
      <c r="AP94" s="2311"/>
      <c r="AQ94" s="2311"/>
    </row>
    <row r="95" spans="1:43" s="10" customFormat="1" outlineLevel="1">
      <c r="A95" s="37">
        <v>319</v>
      </c>
      <c r="B95" s="37"/>
      <c r="C95" s="43" t="s">
        <v>446</v>
      </c>
      <c r="D95" s="77"/>
      <c r="E95" s="37"/>
      <c r="F95" s="43"/>
      <c r="G95" s="37"/>
      <c r="H95" s="37"/>
      <c r="I95" s="37"/>
      <c r="J95" s="37"/>
      <c r="K95" s="37"/>
      <c r="L95" s="37"/>
      <c r="M95" s="37"/>
      <c r="N95" s="37"/>
      <c r="O95" s="37"/>
      <c r="P95" s="37"/>
      <c r="Q95" s="37"/>
      <c r="R95" s="2320"/>
      <c r="S95" s="2320"/>
      <c r="T95" s="2320"/>
      <c r="U95" s="2320"/>
      <c r="V95" s="2320"/>
      <c r="W95" s="2320"/>
      <c r="X95" s="2320"/>
      <c r="Y95" s="37"/>
      <c r="Z95" s="2320"/>
      <c r="AA95" s="2320"/>
      <c r="AB95" s="2320"/>
      <c r="AC95" s="2320"/>
      <c r="AD95" s="2320"/>
      <c r="AE95" s="2320"/>
      <c r="AF95" s="2320"/>
      <c r="AH95" s="2314"/>
      <c r="AI95" s="2310"/>
      <c r="AJ95" s="2310"/>
      <c r="AK95" s="2310"/>
      <c r="AL95" s="2310"/>
      <c r="AM95" s="2310"/>
      <c r="AN95" s="37"/>
      <c r="AO95" s="2315"/>
      <c r="AP95" s="2311"/>
      <c r="AQ95" s="2311"/>
    </row>
    <row r="96" spans="1:43" s="10" customFormat="1" outlineLevel="1">
      <c r="A96" s="37"/>
      <c r="B96" s="37"/>
      <c r="C96" s="77"/>
      <c r="D96" s="77"/>
      <c r="E96" s="37"/>
      <c r="F96" s="43"/>
      <c r="G96" s="37"/>
      <c r="H96" s="37"/>
      <c r="I96" s="37"/>
      <c r="J96" s="37"/>
      <c r="K96" s="37"/>
      <c r="L96" s="37"/>
      <c r="M96" s="37"/>
      <c r="N96" s="37"/>
      <c r="O96" s="37"/>
      <c r="P96" s="37"/>
      <c r="Q96" s="37"/>
      <c r="R96" s="2320"/>
      <c r="S96" s="2320"/>
      <c r="T96" s="2320"/>
      <c r="U96" s="2320"/>
      <c r="V96" s="2320"/>
      <c r="W96" s="2320"/>
      <c r="X96" s="2320"/>
      <c r="Y96" s="37"/>
      <c r="Z96" s="2320"/>
      <c r="AA96" s="2320"/>
      <c r="AB96" s="2320"/>
      <c r="AC96" s="2320"/>
      <c r="AD96" s="2320"/>
      <c r="AE96" s="2320"/>
      <c r="AF96" s="2320"/>
      <c r="AH96" s="2314"/>
      <c r="AI96" s="2310"/>
      <c r="AJ96" s="2310"/>
      <c r="AK96" s="2310"/>
      <c r="AL96" s="2310"/>
      <c r="AM96" s="2310"/>
      <c r="AN96" s="37"/>
      <c r="AO96" s="2315"/>
      <c r="AP96" s="2311"/>
      <c r="AQ96" s="2311"/>
    </row>
    <row r="97" spans="1:43" s="10" customFormat="1" outlineLevel="1">
      <c r="A97" s="38">
        <v>320</v>
      </c>
      <c r="B97" s="61" t="s">
        <v>445</v>
      </c>
      <c r="C97" s="78"/>
      <c r="D97" s="78"/>
      <c r="E97" s="37"/>
      <c r="F97" s="61"/>
      <c r="G97" s="37"/>
      <c r="H97" s="37"/>
      <c r="I97" s="37"/>
      <c r="J97" s="37"/>
      <c r="K97" s="37"/>
      <c r="L97" s="37"/>
      <c r="M97" s="37"/>
      <c r="N97" s="37"/>
      <c r="O97" s="37"/>
      <c r="P97" s="37"/>
      <c r="Q97" s="37"/>
      <c r="R97" s="2323"/>
      <c r="S97" s="2323"/>
      <c r="T97" s="2323"/>
      <c r="U97" s="2323"/>
      <c r="V97" s="2323"/>
      <c r="W97" s="2323"/>
      <c r="X97" s="2323"/>
      <c r="Y97" s="37"/>
      <c r="Z97" s="2323"/>
      <c r="AA97" s="2323"/>
      <c r="AB97" s="2323"/>
      <c r="AC97" s="2323"/>
      <c r="AD97" s="2323"/>
      <c r="AE97" s="2323"/>
      <c r="AF97" s="2323"/>
      <c r="AH97" s="2310"/>
      <c r="AI97" s="2310"/>
      <c r="AJ97" s="2310"/>
      <c r="AK97" s="2310"/>
      <c r="AL97" s="2310"/>
      <c r="AM97" s="2310"/>
      <c r="AN97" s="37"/>
      <c r="AO97" s="2311"/>
      <c r="AP97" s="2311"/>
      <c r="AQ97" s="2311"/>
    </row>
    <row r="98" spans="1:43" s="10" customFormat="1" outlineLevel="1">
      <c r="A98" s="37">
        <v>321</v>
      </c>
      <c r="B98" s="37"/>
      <c r="C98" s="43" t="s">
        <v>444</v>
      </c>
      <c r="D98" s="77"/>
      <c r="E98" s="37"/>
      <c r="F98" s="43"/>
      <c r="G98" s="37"/>
      <c r="H98" s="37"/>
      <c r="I98" s="37"/>
      <c r="J98" s="37"/>
      <c r="K98" s="37"/>
      <c r="L98" s="37"/>
      <c r="M98" s="37"/>
      <c r="N98" s="37"/>
      <c r="O98" s="37"/>
      <c r="P98" s="37"/>
      <c r="Q98" s="37"/>
      <c r="R98" s="2320"/>
      <c r="S98" s="2320"/>
      <c r="T98" s="2320"/>
      <c r="U98" s="2320"/>
      <c r="V98" s="2320"/>
      <c r="W98" s="2320"/>
      <c r="X98" s="2320"/>
      <c r="Y98" s="37"/>
      <c r="Z98" s="2320"/>
      <c r="AA98" s="2320"/>
      <c r="AB98" s="2320"/>
      <c r="AC98" s="2320"/>
      <c r="AD98" s="2320"/>
      <c r="AE98" s="2320"/>
      <c r="AF98" s="2320"/>
      <c r="AH98" s="2314"/>
      <c r="AI98" s="2310"/>
      <c r="AJ98" s="2310"/>
      <c r="AK98" s="2310"/>
      <c r="AL98" s="2310"/>
      <c r="AM98" s="2310"/>
      <c r="AN98" s="37"/>
      <c r="AO98" s="2315"/>
      <c r="AP98" s="2311"/>
      <c r="AQ98" s="2311"/>
    </row>
    <row r="99" spans="1:43" s="10" customFormat="1" outlineLevel="1">
      <c r="A99" s="37">
        <v>322</v>
      </c>
      <c r="B99" s="37"/>
      <c r="C99" s="43" t="s">
        <v>443</v>
      </c>
      <c r="D99" s="77"/>
      <c r="E99" s="37"/>
      <c r="F99" s="43"/>
      <c r="G99" s="37"/>
      <c r="H99" s="37"/>
      <c r="I99" s="37"/>
      <c r="J99" s="37"/>
      <c r="K99" s="37"/>
      <c r="L99" s="37"/>
      <c r="M99" s="37"/>
      <c r="N99" s="37"/>
      <c r="O99" s="37"/>
      <c r="P99" s="37"/>
      <c r="Q99" s="37"/>
      <c r="R99" s="2320"/>
      <c r="S99" s="2320"/>
      <c r="T99" s="2320"/>
      <c r="U99" s="2320"/>
      <c r="V99" s="2320"/>
      <c r="W99" s="2320"/>
      <c r="X99" s="2320"/>
      <c r="Y99" s="37"/>
      <c r="Z99" s="2320"/>
      <c r="AA99" s="2320"/>
      <c r="AB99" s="2320"/>
      <c r="AC99" s="2320"/>
      <c r="AD99" s="2320"/>
      <c r="AE99" s="2320"/>
      <c r="AF99" s="2320"/>
      <c r="AH99" s="2314"/>
      <c r="AI99" s="2310"/>
      <c r="AJ99" s="2310"/>
      <c r="AK99" s="2310"/>
      <c r="AL99" s="2310"/>
      <c r="AM99" s="2310"/>
      <c r="AN99" s="37"/>
      <c r="AO99" s="2315"/>
      <c r="AP99" s="2311"/>
      <c r="AQ99" s="2311"/>
    </row>
    <row r="100" spans="1:43" s="10" customFormat="1" outlineLevel="1">
      <c r="A100" s="37">
        <v>323</v>
      </c>
      <c r="B100" s="37"/>
      <c r="C100" s="43" t="s">
        <v>442</v>
      </c>
      <c r="D100" s="77"/>
      <c r="E100" s="37"/>
      <c r="F100" s="43"/>
      <c r="G100" s="37"/>
      <c r="H100" s="37"/>
      <c r="I100" s="37"/>
      <c r="J100" s="37"/>
      <c r="K100" s="37"/>
      <c r="L100" s="37"/>
      <c r="M100" s="37"/>
      <c r="N100" s="37"/>
      <c r="O100" s="37"/>
      <c r="P100" s="37"/>
      <c r="Q100" s="37"/>
      <c r="R100" s="2320"/>
      <c r="S100" s="2320"/>
      <c r="T100" s="2320"/>
      <c r="U100" s="2320"/>
      <c r="V100" s="2320"/>
      <c r="W100" s="2320"/>
      <c r="X100" s="2320"/>
      <c r="Y100" s="37"/>
      <c r="Z100" s="2320"/>
      <c r="AA100" s="2320"/>
      <c r="AB100" s="2320"/>
      <c r="AC100" s="2320"/>
      <c r="AD100" s="2320"/>
      <c r="AE100" s="2320"/>
      <c r="AF100" s="2320"/>
      <c r="AH100" s="2314"/>
      <c r="AI100" s="2310"/>
      <c r="AJ100" s="2310"/>
      <c r="AK100" s="2310"/>
      <c r="AL100" s="2310"/>
      <c r="AM100" s="2310"/>
      <c r="AN100" s="37"/>
      <c r="AO100" s="2315"/>
      <c r="AP100" s="2311"/>
      <c r="AQ100" s="2311"/>
    </row>
    <row r="101" spans="1:43" s="10" customFormat="1" outlineLevel="1">
      <c r="A101" s="37"/>
      <c r="B101" s="37"/>
      <c r="C101" s="77"/>
      <c r="D101" s="77"/>
      <c r="E101" s="37"/>
      <c r="F101" s="43"/>
      <c r="G101" s="37"/>
      <c r="H101" s="37"/>
      <c r="I101" s="37"/>
      <c r="J101" s="37"/>
      <c r="K101" s="37"/>
      <c r="L101" s="37"/>
      <c r="M101" s="37"/>
      <c r="N101" s="37"/>
      <c r="O101" s="37"/>
      <c r="P101" s="37"/>
      <c r="Q101" s="37"/>
      <c r="R101" s="2320"/>
      <c r="S101" s="2320"/>
      <c r="T101" s="2320"/>
      <c r="U101" s="2320"/>
      <c r="V101" s="2320"/>
      <c r="W101" s="2320"/>
      <c r="X101" s="2320"/>
      <c r="Y101" s="37"/>
      <c r="Z101" s="2320"/>
      <c r="AA101" s="2320"/>
      <c r="AB101" s="2320"/>
      <c r="AC101" s="2320"/>
      <c r="AD101" s="2320"/>
      <c r="AE101" s="2320"/>
      <c r="AF101" s="2320"/>
      <c r="AH101" s="2314"/>
      <c r="AI101" s="2310"/>
      <c r="AJ101" s="2310"/>
      <c r="AK101" s="2310"/>
      <c r="AL101" s="2310"/>
      <c r="AM101" s="2310"/>
      <c r="AN101" s="37"/>
      <c r="AO101" s="2315"/>
      <c r="AP101" s="2311"/>
      <c r="AQ101" s="2311"/>
    </row>
    <row r="102" spans="1:43" s="10" customFormat="1" outlineLevel="1">
      <c r="A102" s="38">
        <v>330</v>
      </c>
      <c r="B102" s="61" t="s">
        <v>441</v>
      </c>
      <c r="C102" s="78"/>
      <c r="D102" s="78"/>
      <c r="E102" s="37"/>
      <c r="F102" s="61"/>
      <c r="G102" s="37"/>
      <c r="H102" s="37"/>
      <c r="I102" s="37"/>
      <c r="J102" s="37"/>
      <c r="K102" s="37"/>
      <c r="L102" s="37"/>
      <c r="M102" s="37"/>
      <c r="N102" s="37"/>
      <c r="O102" s="37"/>
      <c r="P102" s="37"/>
      <c r="Q102" s="37"/>
      <c r="R102" s="2323"/>
      <c r="S102" s="2323"/>
      <c r="T102" s="2323"/>
      <c r="U102" s="2323"/>
      <c r="V102" s="2323"/>
      <c r="W102" s="2323"/>
      <c r="X102" s="2323"/>
      <c r="Y102" s="37"/>
      <c r="Z102" s="2323"/>
      <c r="AA102" s="2323"/>
      <c r="AB102" s="2323"/>
      <c r="AC102" s="2323"/>
      <c r="AD102" s="2323"/>
      <c r="AE102" s="2323"/>
      <c r="AF102" s="2323"/>
      <c r="AH102" s="2310"/>
      <c r="AI102" s="2310"/>
      <c r="AJ102" s="2310"/>
      <c r="AK102" s="2310"/>
      <c r="AL102" s="2310"/>
      <c r="AM102" s="2310"/>
      <c r="AN102" s="37"/>
      <c r="AO102" s="2311"/>
      <c r="AP102" s="2311"/>
      <c r="AQ102" s="2311"/>
    </row>
    <row r="103" spans="1:43" s="10" customFormat="1" outlineLevel="1">
      <c r="A103" s="37">
        <v>331</v>
      </c>
      <c r="B103" s="37"/>
      <c r="C103" s="43" t="s">
        <v>440</v>
      </c>
      <c r="D103" s="77"/>
      <c r="E103" s="37"/>
      <c r="F103" s="43"/>
      <c r="G103" s="37"/>
      <c r="H103" s="37"/>
      <c r="I103" s="37"/>
      <c r="J103" s="37"/>
      <c r="K103" s="37"/>
      <c r="L103" s="37"/>
      <c r="M103" s="37"/>
      <c r="N103" s="37"/>
      <c r="O103" s="37"/>
      <c r="P103" s="37"/>
      <c r="Q103" s="37"/>
      <c r="R103" s="2320"/>
      <c r="S103" s="2320"/>
      <c r="T103" s="2320"/>
      <c r="U103" s="2320"/>
      <c r="V103" s="2320"/>
      <c r="W103" s="2320"/>
      <c r="X103" s="2320"/>
      <c r="Y103" s="37"/>
      <c r="Z103" s="2320"/>
      <c r="AA103" s="2320"/>
      <c r="AB103" s="2320"/>
      <c r="AC103" s="2320"/>
      <c r="AD103" s="2320"/>
      <c r="AE103" s="2320"/>
      <c r="AF103" s="2320"/>
      <c r="AH103" s="2314"/>
      <c r="AI103" s="2310"/>
      <c r="AJ103" s="2310"/>
      <c r="AK103" s="2310"/>
      <c r="AL103" s="2310"/>
      <c r="AM103" s="2310"/>
      <c r="AN103" s="37"/>
      <c r="AO103" s="2315"/>
      <c r="AP103" s="2311"/>
      <c r="AQ103" s="2311"/>
    </row>
    <row r="104" spans="1:43" s="10" customFormat="1" outlineLevel="1">
      <c r="A104" s="37">
        <v>332</v>
      </c>
      <c r="B104" s="37"/>
      <c r="C104" s="43" t="s">
        <v>439</v>
      </c>
      <c r="D104" s="77"/>
      <c r="E104" s="37"/>
      <c r="F104" s="43"/>
      <c r="G104" s="37"/>
      <c r="H104" s="37"/>
      <c r="I104" s="37"/>
      <c r="J104" s="37"/>
      <c r="K104" s="37"/>
      <c r="L104" s="37"/>
      <c r="M104" s="37"/>
      <c r="N104" s="37"/>
      <c r="O104" s="37"/>
      <c r="P104" s="37"/>
      <c r="Q104" s="37"/>
      <c r="R104" s="2320"/>
      <c r="S104" s="2320"/>
      <c r="T104" s="2320"/>
      <c r="U104" s="2320"/>
      <c r="V104" s="2320"/>
      <c r="W104" s="2320"/>
      <c r="X104" s="2320"/>
      <c r="Y104" s="37"/>
      <c r="Z104" s="2320"/>
      <c r="AA104" s="2320"/>
      <c r="AB104" s="2320"/>
      <c r="AC104" s="2320"/>
      <c r="AD104" s="2320"/>
      <c r="AE104" s="2320"/>
      <c r="AF104" s="2320"/>
      <c r="AH104" s="2314"/>
      <c r="AI104" s="2310"/>
      <c r="AJ104" s="2310"/>
      <c r="AK104" s="2310"/>
      <c r="AL104" s="2310"/>
      <c r="AM104" s="2310"/>
      <c r="AN104" s="37"/>
      <c r="AO104" s="2315"/>
      <c r="AP104" s="2311"/>
      <c r="AQ104" s="2311"/>
    </row>
    <row r="105" spans="1:43" s="10" customFormat="1" outlineLevel="1">
      <c r="A105" s="37">
        <v>333</v>
      </c>
      <c r="B105" s="37"/>
      <c r="C105" s="43" t="s">
        <v>438</v>
      </c>
      <c r="D105" s="77"/>
      <c r="E105" s="37"/>
      <c r="F105" s="43"/>
      <c r="G105" s="37"/>
      <c r="H105" s="37"/>
      <c r="I105" s="37"/>
      <c r="J105" s="37"/>
      <c r="K105" s="37"/>
      <c r="L105" s="37"/>
      <c r="M105" s="37"/>
      <c r="N105" s="37"/>
      <c r="O105" s="37"/>
      <c r="P105" s="37"/>
      <c r="Q105" s="37"/>
      <c r="R105" s="2320"/>
      <c r="S105" s="2320"/>
      <c r="T105" s="2320"/>
      <c r="U105" s="2320"/>
      <c r="V105" s="2320"/>
      <c r="W105" s="2320"/>
      <c r="X105" s="2320"/>
      <c r="Y105" s="37"/>
      <c r="Z105" s="2320"/>
      <c r="AA105" s="2320"/>
      <c r="AB105" s="2320"/>
      <c r="AC105" s="2320"/>
      <c r="AD105" s="2320"/>
      <c r="AE105" s="2320"/>
      <c r="AF105" s="2320"/>
      <c r="AH105" s="2314"/>
      <c r="AI105" s="2310"/>
      <c r="AJ105" s="2310"/>
      <c r="AK105" s="2310"/>
      <c r="AL105" s="2310"/>
      <c r="AM105" s="2310"/>
      <c r="AN105" s="37"/>
      <c r="AO105" s="2315"/>
      <c r="AP105" s="2311"/>
      <c r="AQ105" s="2311"/>
    </row>
    <row r="106" spans="1:43" s="10" customFormat="1" outlineLevel="1">
      <c r="A106" s="37"/>
      <c r="B106" s="37"/>
      <c r="C106" s="77"/>
      <c r="D106" s="77"/>
      <c r="E106" s="37"/>
      <c r="F106" s="43"/>
      <c r="G106" s="37"/>
      <c r="H106" s="37"/>
      <c r="I106" s="37"/>
      <c r="J106" s="37"/>
      <c r="K106" s="37"/>
      <c r="L106" s="37"/>
      <c r="M106" s="37"/>
      <c r="N106" s="37"/>
      <c r="O106" s="37"/>
      <c r="P106" s="37"/>
      <c r="Q106" s="37"/>
      <c r="R106" s="2320"/>
      <c r="S106" s="2320"/>
      <c r="T106" s="2320"/>
      <c r="U106" s="2320"/>
      <c r="V106" s="2320"/>
      <c r="W106" s="2320"/>
      <c r="X106" s="2320"/>
      <c r="Y106" s="37"/>
      <c r="Z106" s="2320"/>
      <c r="AA106" s="2320"/>
      <c r="AB106" s="2320"/>
      <c r="AC106" s="2320"/>
      <c r="AD106" s="2320"/>
      <c r="AE106" s="2320"/>
      <c r="AF106" s="2320"/>
      <c r="AH106" s="2314"/>
      <c r="AI106" s="2310"/>
      <c r="AJ106" s="2310"/>
      <c r="AK106" s="2310"/>
      <c r="AL106" s="2310"/>
      <c r="AM106" s="2310"/>
      <c r="AN106" s="37"/>
      <c r="AO106" s="2315"/>
      <c r="AP106" s="2311"/>
      <c r="AQ106" s="2311"/>
    </row>
    <row r="107" spans="1:43" s="10" customFormat="1" outlineLevel="1">
      <c r="A107" s="38">
        <v>400</v>
      </c>
      <c r="B107" s="67" t="s">
        <v>437</v>
      </c>
      <c r="C107" s="78"/>
      <c r="D107" s="78"/>
      <c r="E107" s="37"/>
      <c r="F107" s="61"/>
      <c r="G107" s="37"/>
      <c r="H107" s="37"/>
      <c r="I107" s="37"/>
      <c r="J107" s="37"/>
      <c r="K107" s="37"/>
      <c r="L107" s="37"/>
      <c r="M107" s="37"/>
      <c r="N107" s="37"/>
      <c r="O107" s="37"/>
      <c r="P107" s="37"/>
      <c r="Q107" s="37"/>
      <c r="R107" s="2323"/>
      <c r="S107" s="2323"/>
      <c r="T107" s="2323"/>
      <c r="U107" s="2323"/>
      <c r="V107" s="2323"/>
      <c r="W107" s="2323"/>
      <c r="X107" s="2323"/>
      <c r="Y107" s="37"/>
      <c r="Z107" s="2323"/>
      <c r="AA107" s="2323"/>
      <c r="AB107" s="2323"/>
      <c r="AC107" s="2323"/>
      <c r="AD107" s="2323"/>
      <c r="AE107" s="2323"/>
      <c r="AF107" s="2323"/>
      <c r="AH107" s="2310"/>
      <c r="AI107" s="2310"/>
      <c r="AJ107" s="2310"/>
      <c r="AK107" s="2310"/>
      <c r="AL107" s="2310"/>
      <c r="AM107" s="2310"/>
      <c r="AN107" s="37"/>
      <c r="AO107" s="2311"/>
      <c r="AP107" s="2311"/>
      <c r="AQ107" s="2311"/>
    </row>
    <row r="108" spans="1:43" s="10" customFormat="1" outlineLevel="1">
      <c r="A108" s="37"/>
      <c r="B108" s="37"/>
      <c r="C108" s="77"/>
      <c r="D108" s="77"/>
      <c r="E108" s="37"/>
      <c r="F108" s="43"/>
      <c r="G108" s="37"/>
      <c r="H108" s="37"/>
      <c r="I108" s="37"/>
      <c r="J108" s="37"/>
      <c r="K108" s="37"/>
      <c r="L108" s="37"/>
      <c r="M108" s="37"/>
      <c r="N108" s="37"/>
      <c r="O108" s="37"/>
      <c r="P108" s="37"/>
      <c r="Q108" s="37"/>
      <c r="R108" s="2320"/>
      <c r="S108" s="2320"/>
      <c r="T108" s="2320"/>
      <c r="U108" s="2320"/>
      <c r="V108" s="2320"/>
      <c r="W108" s="2320"/>
      <c r="X108" s="2320"/>
      <c r="Y108" s="37"/>
      <c r="Z108" s="2320"/>
      <c r="AA108" s="2320"/>
      <c r="AB108" s="2320"/>
      <c r="AC108" s="2320"/>
      <c r="AD108" s="2320"/>
      <c r="AE108" s="2320"/>
      <c r="AF108" s="2320"/>
      <c r="AH108" s="2314"/>
      <c r="AI108" s="2310"/>
      <c r="AJ108" s="2310"/>
      <c r="AK108" s="2310"/>
      <c r="AL108" s="2310"/>
      <c r="AM108" s="2310"/>
      <c r="AN108" s="37"/>
      <c r="AO108" s="2315"/>
      <c r="AP108" s="2311"/>
      <c r="AQ108" s="2311"/>
    </row>
    <row r="109" spans="1:43" s="10" customFormat="1" outlineLevel="1">
      <c r="A109" s="38">
        <v>410</v>
      </c>
      <c r="B109" s="61" t="s">
        <v>436</v>
      </c>
      <c r="C109" s="78"/>
      <c r="D109" s="78"/>
      <c r="E109" s="37"/>
      <c r="F109" s="61"/>
      <c r="G109" s="37"/>
      <c r="H109" s="37"/>
      <c r="I109" s="37"/>
      <c r="J109" s="37"/>
      <c r="K109" s="37"/>
      <c r="L109" s="37"/>
      <c r="M109" s="37"/>
      <c r="N109" s="37"/>
      <c r="O109" s="37"/>
      <c r="P109" s="37"/>
      <c r="Q109" s="37"/>
      <c r="R109" s="2323"/>
      <c r="S109" s="2323"/>
      <c r="T109" s="2323"/>
      <c r="U109" s="2323"/>
      <c r="V109" s="2323"/>
      <c r="W109" s="2323"/>
      <c r="X109" s="2323"/>
      <c r="Y109" s="37"/>
      <c r="Z109" s="2323"/>
      <c r="AA109" s="2323"/>
      <c r="AB109" s="2323"/>
      <c r="AC109" s="2323"/>
      <c r="AD109" s="2323"/>
      <c r="AE109" s="2323"/>
      <c r="AF109" s="2323"/>
      <c r="AH109" s="2310"/>
      <c r="AI109" s="2310"/>
      <c r="AJ109" s="2310"/>
      <c r="AK109" s="2310"/>
      <c r="AL109" s="2310"/>
      <c r="AM109" s="2310"/>
      <c r="AN109" s="37"/>
      <c r="AO109" s="2311"/>
      <c r="AP109" s="2311"/>
      <c r="AQ109" s="2311"/>
    </row>
    <row r="110" spans="1:43" s="10" customFormat="1" outlineLevel="1">
      <c r="A110" s="37">
        <v>411</v>
      </c>
      <c r="B110" s="37"/>
      <c r="C110" s="43" t="s">
        <v>435</v>
      </c>
      <c r="D110" s="77"/>
      <c r="E110" s="37"/>
      <c r="F110" s="43"/>
      <c r="G110" s="37"/>
      <c r="H110" s="37"/>
      <c r="I110" s="37"/>
      <c r="J110" s="37"/>
      <c r="K110" s="37"/>
      <c r="L110" s="37"/>
      <c r="M110" s="37"/>
      <c r="N110" s="37"/>
      <c r="O110" s="37"/>
      <c r="P110" s="37"/>
      <c r="Q110" s="37"/>
      <c r="R110" s="2320"/>
      <c r="S110" s="2320"/>
      <c r="T110" s="2320"/>
      <c r="U110" s="2320"/>
      <c r="V110" s="2320"/>
      <c r="W110" s="2320"/>
      <c r="X110" s="2320"/>
      <c r="Y110" s="37"/>
      <c r="Z110" s="2320"/>
      <c r="AA110" s="2320"/>
      <c r="AB110" s="2320"/>
      <c r="AC110" s="2320"/>
      <c r="AD110" s="2320"/>
      <c r="AE110" s="2320"/>
      <c r="AF110" s="2320"/>
      <c r="AH110" s="2314"/>
      <c r="AI110" s="2310"/>
      <c r="AJ110" s="2310"/>
      <c r="AK110" s="2310"/>
      <c r="AL110" s="2310"/>
      <c r="AM110" s="2310"/>
      <c r="AN110" s="37"/>
      <c r="AO110" s="2315"/>
      <c r="AP110" s="2311"/>
      <c r="AQ110" s="2311"/>
    </row>
    <row r="111" spans="1:43" s="10" customFormat="1" outlineLevel="1">
      <c r="A111" s="37">
        <v>412</v>
      </c>
      <c r="B111" s="37"/>
      <c r="C111" s="43" t="s">
        <v>434</v>
      </c>
      <c r="D111" s="77"/>
      <c r="E111" s="37"/>
      <c r="F111" s="43"/>
      <c r="G111" s="37"/>
      <c r="H111" s="37"/>
      <c r="I111" s="37"/>
      <c r="J111" s="37"/>
      <c r="K111" s="37"/>
      <c r="L111" s="37"/>
      <c r="M111" s="37"/>
      <c r="N111" s="37"/>
      <c r="O111" s="37"/>
      <c r="P111" s="37"/>
      <c r="Q111" s="37"/>
      <c r="R111" s="2320"/>
      <c r="S111" s="2320"/>
      <c r="T111" s="2320"/>
      <c r="U111" s="2320"/>
      <c r="V111" s="2320"/>
      <c r="W111" s="2320"/>
      <c r="X111" s="2320"/>
      <c r="Y111" s="37"/>
      <c r="Z111" s="2320"/>
      <c r="AA111" s="2320"/>
      <c r="AB111" s="2320"/>
      <c r="AC111" s="2320"/>
      <c r="AD111" s="2320"/>
      <c r="AE111" s="2320"/>
      <c r="AF111" s="2320"/>
      <c r="AH111" s="2314"/>
      <c r="AI111" s="2310"/>
      <c r="AJ111" s="2310"/>
      <c r="AK111" s="2310"/>
      <c r="AL111" s="2310"/>
      <c r="AM111" s="2310"/>
      <c r="AN111" s="37"/>
      <c r="AO111" s="2315"/>
      <c r="AP111" s="2311"/>
      <c r="AQ111" s="2311"/>
    </row>
    <row r="112" spans="1:43" s="10" customFormat="1" outlineLevel="1">
      <c r="A112" s="37">
        <v>413</v>
      </c>
      <c r="B112" s="37"/>
      <c r="C112" s="43" t="s">
        <v>433</v>
      </c>
      <c r="D112" s="77"/>
      <c r="E112" s="37"/>
      <c r="F112" s="43"/>
      <c r="G112" s="37"/>
      <c r="H112" s="37"/>
      <c r="I112" s="37"/>
      <c r="J112" s="37"/>
      <c r="K112" s="37"/>
      <c r="L112" s="37"/>
      <c r="M112" s="37"/>
      <c r="N112" s="37"/>
      <c r="O112" s="37"/>
      <c r="P112" s="37"/>
      <c r="Q112" s="37"/>
      <c r="R112" s="2320"/>
      <c r="S112" s="2320"/>
      <c r="T112" s="2320"/>
      <c r="U112" s="2320"/>
      <c r="V112" s="2320"/>
      <c r="W112" s="2320"/>
      <c r="X112" s="2320"/>
      <c r="Y112" s="37"/>
      <c r="Z112" s="2320"/>
      <c r="AA112" s="2320"/>
      <c r="AB112" s="2320"/>
      <c r="AC112" s="2320"/>
      <c r="AD112" s="2320"/>
      <c r="AE112" s="2320"/>
      <c r="AF112" s="2320"/>
      <c r="AH112" s="2314"/>
      <c r="AI112" s="2310"/>
      <c r="AJ112" s="2310"/>
      <c r="AK112" s="2310"/>
      <c r="AL112" s="2310"/>
      <c r="AM112" s="2310"/>
      <c r="AN112" s="37"/>
      <c r="AO112" s="2315"/>
      <c r="AP112" s="2311"/>
      <c r="AQ112" s="2311"/>
    </row>
    <row r="113" spans="1:43" s="10" customFormat="1" outlineLevel="1">
      <c r="A113" s="37">
        <v>414</v>
      </c>
      <c r="B113" s="37"/>
      <c r="C113" s="43" t="s">
        <v>432</v>
      </c>
      <c r="D113" s="77"/>
      <c r="E113" s="37"/>
      <c r="F113" s="43"/>
      <c r="G113" s="37"/>
      <c r="H113" s="37"/>
      <c r="I113" s="37"/>
      <c r="J113" s="37"/>
      <c r="K113" s="37"/>
      <c r="L113" s="37"/>
      <c r="M113" s="37"/>
      <c r="N113" s="37"/>
      <c r="O113" s="37"/>
      <c r="P113" s="37"/>
      <c r="Q113" s="37"/>
      <c r="R113" s="2320"/>
      <c r="S113" s="2320"/>
      <c r="T113" s="2320"/>
      <c r="U113" s="2320"/>
      <c r="V113" s="2320"/>
      <c r="W113" s="2320"/>
      <c r="X113" s="2320"/>
      <c r="Y113" s="37"/>
      <c r="Z113" s="2320"/>
      <c r="AA113" s="2320"/>
      <c r="AB113" s="2320"/>
      <c r="AC113" s="2320"/>
      <c r="AD113" s="2320"/>
      <c r="AE113" s="2320"/>
      <c r="AF113" s="2320"/>
      <c r="AH113" s="2314"/>
      <c r="AI113" s="2310"/>
      <c r="AJ113" s="2310"/>
      <c r="AK113" s="2310"/>
      <c r="AL113" s="2310"/>
      <c r="AM113" s="2310"/>
      <c r="AN113" s="37"/>
      <c r="AO113" s="2315"/>
      <c r="AP113" s="2311"/>
      <c r="AQ113" s="2311"/>
    </row>
    <row r="114" spans="1:43" s="10" customFormat="1" outlineLevel="1">
      <c r="A114" s="37">
        <v>415</v>
      </c>
      <c r="B114" s="37"/>
      <c r="C114" s="43" t="s">
        <v>431</v>
      </c>
      <c r="D114" s="77"/>
      <c r="E114" s="37"/>
      <c r="F114" s="43"/>
      <c r="G114" s="37"/>
      <c r="H114" s="37"/>
      <c r="I114" s="37"/>
      <c r="J114" s="37"/>
      <c r="K114" s="37"/>
      <c r="L114" s="37"/>
      <c r="M114" s="37"/>
      <c r="N114" s="37"/>
      <c r="O114" s="37"/>
      <c r="P114" s="37"/>
      <c r="Q114" s="37"/>
      <c r="R114" s="2320"/>
      <c r="S114" s="2320"/>
      <c r="T114" s="2320"/>
      <c r="U114" s="2320"/>
      <c r="V114" s="2320"/>
      <c r="W114" s="2320"/>
      <c r="X114" s="2320"/>
      <c r="Y114" s="37"/>
      <c r="Z114" s="2320"/>
      <c r="AA114" s="2320"/>
      <c r="AB114" s="2320"/>
      <c r="AC114" s="2320"/>
      <c r="AD114" s="2320"/>
      <c r="AE114" s="2320"/>
      <c r="AF114" s="2320"/>
      <c r="AH114" s="2314"/>
      <c r="AI114" s="2310"/>
      <c r="AJ114" s="2310"/>
      <c r="AK114" s="2310"/>
      <c r="AL114" s="2310"/>
      <c r="AM114" s="2310"/>
      <c r="AN114" s="37"/>
      <c r="AO114" s="2315"/>
      <c r="AP114" s="2311"/>
      <c r="AQ114" s="2311"/>
    </row>
    <row r="115" spans="1:43" s="10" customFormat="1" outlineLevel="1">
      <c r="A115" s="37">
        <v>416</v>
      </c>
      <c r="B115" s="37"/>
      <c r="C115" s="43" t="s">
        <v>430</v>
      </c>
      <c r="D115" s="77"/>
      <c r="E115" s="37"/>
      <c r="F115" s="43"/>
      <c r="G115" s="37"/>
      <c r="H115" s="37"/>
      <c r="I115" s="37"/>
      <c r="J115" s="37"/>
      <c r="K115" s="37"/>
      <c r="L115" s="37"/>
      <c r="M115" s="37"/>
      <c r="N115" s="37"/>
      <c r="O115" s="37"/>
      <c r="P115" s="37"/>
      <c r="Q115" s="37"/>
      <c r="R115" s="2320"/>
      <c r="S115" s="2320"/>
      <c r="T115" s="2320"/>
      <c r="U115" s="2320"/>
      <c r="V115" s="2320"/>
      <c r="W115" s="2320"/>
      <c r="X115" s="2320"/>
      <c r="Y115" s="37"/>
      <c r="Z115" s="2320"/>
      <c r="AA115" s="2320"/>
      <c r="AB115" s="2320"/>
      <c r="AC115" s="2320"/>
      <c r="AD115" s="2320"/>
      <c r="AE115" s="2320"/>
      <c r="AF115" s="2320"/>
      <c r="AH115" s="2314"/>
      <c r="AI115" s="2310"/>
      <c r="AJ115" s="2310"/>
      <c r="AK115" s="2310"/>
      <c r="AL115" s="2310"/>
      <c r="AM115" s="2310"/>
      <c r="AN115" s="37"/>
      <c r="AO115" s="2315"/>
      <c r="AP115" s="2311"/>
      <c r="AQ115" s="2311"/>
    </row>
    <row r="116" spans="1:43" s="10" customFormat="1" outlineLevel="1">
      <c r="A116" s="37">
        <v>417</v>
      </c>
      <c r="B116" s="37"/>
      <c r="C116" s="43" t="s">
        <v>429</v>
      </c>
      <c r="D116" s="77"/>
      <c r="E116" s="37"/>
      <c r="F116" s="43"/>
      <c r="G116" s="37"/>
      <c r="H116" s="37"/>
      <c r="I116" s="37"/>
      <c r="J116" s="37"/>
      <c r="K116" s="37"/>
      <c r="L116" s="37"/>
      <c r="M116" s="37"/>
      <c r="N116" s="37"/>
      <c r="O116" s="37"/>
      <c r="P116" s="37"/>
      <c r="Q116" s="37"/>
      <c r="R116" s="2320"/>
      <c r="S116" s="2320"/>
      <c r="T116" s="2320"/>
      <c r="U116" s="2320"/>
      <c r="V116" s="2320"/>
      <c r="W116" s="2320"/>
      <c r="X116" s="2320"/>
      <c r="Y116" s="37"/>
      <c r="Z116" s="2320"/>
      <c r="AA116" s="2320"/>
      <c r="AB116" s="2320"/>
      <c r="AC116" s="2320"/>
      <c r="AD116" s="2320"/>
      <c r="AE116" s="2320"/>
      <c r="AF116" s="2320"/>
      <c r="AH116" s="2314"/>
      <c r="AI116" s="2310"/>
      <c r="AJ116" s="2310"/>
      <c r="AK116" s="2310"/>
      <c r="AL116" s="2310"/>
      <c r="AM116" s="2310"/>
      <c r="AN116" s="37"/>
      <c r="AO116" s="2315"/>
      <c r="AP116" s="2311"/>
      <c r="AQ116" s="2311"/>
    </row>
    <row r="117" spans="1:43" s="10" customFormat="1" outlineLevel="1">
      <c r="A117" s="37"/>
      <c r="B117" s="37"/>
      <c r="C117" s="77"/>
      <c r="D117" s="77"/>
      <c r="E117" s="37"/>
      <c r="F117" s="43"/>
      <c r="G117" s="37"/>
      <c r="H117" s="37"/>
      <c r="I117" s="37"/>
      <c r="J117" s="37"/>
      <c r="K117" s="37"/>
      <c r="L117" s="37"/>
      <c r="M117" s="37"/>
      <c r="N117" s="37"/>
      <c r="O117" s="37"/>
      <c r="P117" s="37"/>
      <c r="Q117" s="37"/>
      <c r="R117" s="2320"/>
      <c r="S117" s="2320"/>
      <c r="T117" s="2320"/>
      <c r="U117" s="2320"/>
      <c r="V117" s="2320"/>
      <c r="W117" s="2320"/>
      <c r="X117" s="2320"/>
      <c r="Y117" s="37"/>
      <c r="Z117" s="2320"/>
      <c r="AA117" s="2320"/>
      <c r="AB117" s="2320"/>
      <c r="AC117" s="2320"/>
      <c r="AD117" s="2320"/>
      <c r="AE117" s="2320"/>
      <c r="AF117" s="2320"/>
      <c r="AH117" s="2314"/>
      <c r="AI117" s="2310"/>
      <c r="AJ117" s="2310"/>
      <c r="AK117" s="2310"/>
      <c r="AL117" s="2310"/>
      <c r="AM117" s="2310"/>
      <c r="AN117" s="37"/>
      <c r="AO117" s="2315"/>
      <c r="AP117" s="2311"/>
      <c r="AQ117" s="2311"/>
    </row>
    <row r="118" spans="1:43" s="10" customFormat="1" outlineLevel="1">
      <c r="A118" s="38">
        <v>420</v>
      </c>
      <c r="B118" s="61" t="s">
        <v>428</v>
      </c>
      <c r="C118" s="78"/>
      <c r="D118" s="78"/>
      <c r="E118" s="37"/>
      <c r="F118" s="61"/>
      <c r="G118" s="37"/>
      <c r="H118" s="37"/>
      <c r="I118" s="37"/>
      <c r="J118" s="37"/>
      <c r="K118" s="37"/>
      <c r="L118" s="37"/>
      <c r="M118" s="37"/>
      <c r="N118" s="37"/>
      <c r="O118" s="37"/>
      <c r="P118" s="37"/>
      <c r="Q118" s="37"/>
      <c r="R118" s="2323"/>
      <c r="S118" s="2323"/>
      <c r="T118" s="2323"/>
      <c r="U118" s="2323"/>
      <c r="V118" s="2323"/>
      <c r="W118" s="2323"/>
      <c r="X118" s="2323"/>
      <c r="Y118" s="37"/>
      <c r="Z118" s="2323"/>
      <c r="AA118" s="2323"/>
      <c r="AB118" s="2323"/>
      <c r="AC118" s="2323"/>
      <c r="AD118" s="2323"/>
      <c r="AE118" s="2323"/>
      <c r="AF118" s="2323"/>
      <c r="AH118" s="2310"/>
      <c r="AI118" s="2310"/>
      <c r="AJ118" s="2310"/>
      <c r="AK118" s="2310"/>
      <c r="AL118" s="2310"/>
      <c r="AM118" s="2310"/>
      <c r="AN118" s="37"/>
      <c r="AO118" s="2311"/>
      <c r="AP118" s="2311"/>
      <c r="AQ118" s="2311"/>
    </row>
    <row r="119" spans="1:43" s="10" customFormat="1" outlineLevel="1">
      <c r="A119" s="37">
        <v>422</v>
      </c>
      <c r="B119" s="37"/>
      <c r="C119" s="43" t="s">
        <v>427</v>
      </c>
      <c r="D119" s="77"/>
      <c r="E119" s="37"/>
      <c r="F119" s="43"/>
      <c r="G119" s="37"/>
      <c r="H119" s="37"/>
      <c r="I119" s="37"/>
      <c r="J119" s="37"/>
      <c r="K119" s="37"/>
      <c r="L119" s="37"/>
      <c r="M119" s="37"/>
      <c r="N119" s="37"/>
      <c r="O119" s="37"/>
      <c r="P119" s="37"/>
      <c r="Q119" s="37"/>
      <c r="R119" s="2320"/>
      <c r="S119" s="2320"/>
      <c r="T119" s="2320"/>
      <c r="U119" s="2320"/>
      <c r="V119" s="2320"/>
      <c r="W119" s="2320"/>
      <c r="X119" s="2320"/>
      <c r="Y119" s="37"/>
      <c r="Z119" s="2320"/>
      <c r="AA119" s="2320"/>
      <c r="AB119" s="2320"/>
      <c r="AC119" s="2320"/>
      <c r="AD119" s="2320"/>
      <c r="AE119" s="2320"/>
      <c r="AF119" s="2320"/>
      <c r="AH119" s="2314"/>
      <c r="AI119" s="2310"/>
      <c r="AJ119" s="2310"/>
      <c r="AK119" s="2310"/>
      <c r="AL119" s="2310"/>
      <c r="AM119" s="2310"/>
      <c r="AN119" s="37"/>
      <c r="AO119" s="2315"/>
      <c r="AP119" s="2311"/>
      <c r="AQ119" s="2311"/>
    </row>
    <row r="120" spans="1:43" s="10" customFormat="1" outlineLevel="1">
      <c r="A120" s="37">
        <v>423</v>
      </c>
      <c r="B120" s="37"/>
      <c r="C120" s="43" t="s">
        <v>426</v>
      </c>
      <c r="D120" s="77"/>
      <c r="E120" s="37"/>
      <c r="F120" s="43"/>
      <c r="G120" s="37"/>
      <c r="H120" s="37"/>
      <c r="I120" s="37"/>
      <c r="J120" s="37"/>
      <c r="K120" s="37"/>
      <c r="L120" s="37"/>
      <c r="M120" s="37"/>
      <c r="N120" s="37"/>
      <c r="O120" s="37"/>
      <c r="P120" s="37"/>
      <c r="Q120" s="37"/>
      <c r="R120" s="2320"/>
      <c r="S120" s="2320"/>
      <c r="T120" s="2320"/>
      <c r="U120" s="2320"/>
      <c r="V120" s="2320"/>
      <c r="W120" s="2320"/>
      <c r="X120" s="2320"/>
      <c r="Y120" s="37"/>
      <c r="Z120" s="2320"/>
      <c r="AA120" s="2320"/>
      <c r="AB120" s="2320"/>
      <c r="AC120" s="2320"/>
      <c r="AD120" s="2320"/>
      <c r="AE120" s="2320"/>
      <c r="AF120" s="2320"/>
      <c r="AH120" s="2314"/>
      <c r="AI120" s="2310"/>
      <c r="AJ120" s="2310"/>
      <c r="AK120" s="2310"/>
      <c r="AL120" s="2310"/>
      <c r="AM120" s="2310"/>
      <c r="AN120" s="37"/>
      <c r="AO120" s="2315"/>
      <c r="AP120" s="2311"/>
      <c r="AQ120" s="2311"/>
    </row>
    <row r="121" spans="1:43" s="10" customFormat="1" outlineLevel="1">
      <c r="A121" s="37">
        <v>424</v>
      </c>
      <c r="B121" s="37"/>
      <c r="C121" s="43" t="s">
        <v>425</v>
      </c>
      <c r="D121" s="77"/>
      <c r="E121" s="37"/>
      <c r="F121" s="43"/>
      <c r="G121" s="37"/>
      <c r="H121" s="37"/>
      <c r="I121" s="37"/>
      <c r="J121" s="37"/>
      <c r="K121" s="37"/>
      <c r="L121" s="37"/>
      <c r="M121" s="37"/>
      <c r="N121" s="37"/>
      <c r="O121" s="37"/>
      <c r="P121" s="37"/>
      <c r="Q121" s="37"/>
      <c r="R121" s="2320"/>
      <c r="S121" s="2320"/>
      <c r="T121" s="2320"/>
      <c r="U121" s="2320"/>
      <c r="V121" s="2320"/>
      <c r="W121" s="2320"/>
      <c r="X121" s="2320"/>
      <c r="Y121" s="37"/>
      <c r="Z121" s="2320"/>
      <c r="AA121" s="2320"/>
      <c r="AB121" s="2320"/>
      <c r="AC121" s="2320"/>
      <c r="AD121" s="2320"/>
      <c r="AE121" s="2320"/>
      <c r="AF121" s="2320"/>
      <c r="AH121" s="2314"/>
      <c r="AI121" s="2310"/>
      <c r="AJ121" s="2310"/>
      <c r="AK121" s="2310"/>
      <c r="AL121" s="2310"/>
      <c r="AM121" s="2310"/>
      <c r="AN121" s="37"/>
      <c r="AO121" s="2315"/>
      <c r="AP121" s="2311"/>
      <c r="AQ121" s="2311"/>
    </row>
    <row r="122" spans="1:43" s="10" customFormat="1" outlineLevel="1">
      <c r="A122" s="37">
        <v>427</v>
      </c>
      <c r="B122" s="37"/>
      <c r="C122" s="43" t="s">
        <v>424</v>
      </c>
      <c r="D122" s="77"/>
      <c r="E122" s="37"/>
      <c r="F122" s="43"/>
      <c r="G122" s="37"/>
      <c r="H122" s="37"/>
      <c r="I122" s="37"/>
      <c r="J122" s="37"/>
      <c r="K122" s="37"/>
      <c r="L122" s="37"/>
      <c r="M122" s="37"/>
      <c r="N122" s="37"/>
      <c r="O122" s="37"/>
      <c r="P122" s="37"/>
      <c r="Q122" s="37"/>
      <c r="R122" s="2320"/>
      <c r="S122" s="2320"/>
      <c r="T122" s="2320"/>
      <c r="U122" s="2320"/>
      <c r="V122" s="2320"/>
      <c r="W122" s="2320"/>
      <c r="X122" s="2320"/>
      <c r="Y122" s="37"/>
      <c r="Z122" s="2320"/>
      <c r="AA122" s="2320"/>
      <c r="AB122" s="2320"/>
      <c r="AC122" s="2320"/>
      <c r="AD122" s="2320"/>
      <c r="AE122" s="2320"/>
      <c r="AF122" s="2320"/>
      <c r="AH122" s="2314"/>
      <c r="AI122" s="2310"/>
      <c r="AJ122" s="2310"/>
      <c r="AK122" s="2310"/>
      <c r="AL122" s="2310"/>
      <c r="AM122" s="2310"/>
      <c r="AN122" s="37"/>
      <c r="AO122" s="2315"/>
      <c r="AP122" s="2311"/>
      <c r="AQ122" s="2311"/>
    </row>
    <row r="123" spans="1:43" s="10" customFormat="1" outlineLevel="1">
      <c r="A123" s="37"/>
      <c r="B123" s="37"/>
      <c r="C123" s="77"/>
      <c r="D123" s="77"/>
      <c r="E123" s="37"/>
      <c r="F123" s="43"/>
      <c r="G123" s="37"/>
      <c r="H123" s="37"/>
      <c r="I123" s="37"/>
      <c r="J123" s="37"/>
      <c r="K123" s="37"/>
      <c r="L123" s="37"/>
      <c r="M123" s="37"/>
      <c r="N123" s="37"/>
      <c r="O123" s="37"/>
      <c r="P123" s="37"/>
      <c r="Q123" s="37"/>
      <c r="R123" s="2320"/>
      <c r="S123" s="2320"/>
      <c r="T123" s="2320"/>
      <c r="U123" s="2320"/>
      <c r="V123" s="2320"/>
      <c r="W123" s="2320"/>
      <c r="X123" s="2320"/>
      <c r="Y123" s="37"/>
      <c r="Z123" s="2320"/>
      <c r="AA123" s="2320"/>
      <c r="AB123" s="2320"/>
      <c r="AC123" s="2320"/>
      <c r="AD123" s="2320"/>
      <c r="AE123" s="2320"/>
      <c r="AF123" s="2320"/>
      <c r="AH123" s="2314"/>
      <c r="AI123" s="2314"/>
      <c r="AJ123" s="2314"/>
      <c r="AK123" s="2314"/>
      <c r="AL123" s="2314"/>
      <c r="AM123" s="2314"/>
      <c r="AN123" s="37"/>
      <c r="AO123" s="2315"/>
      <c r="AP123" s="2311"/>
      <c r="AQ123" s="2311"/>
    </row>
    <row r="124" spans="1:43" s="10" customFormat="1" ht="15.75" outlineLevel="1" thickBot="1">
      <c r="A124" s="38">
        <v>430</v>
      </c>
      <c r="B124" s="67" t="s">
        <v>423</v>
      </c>
      <c r="C124" s="78"/>
      <c r="D124" s="78"/>
      <c r="E124" s="37"/>
      <c r="F124" s="61"/>
      <c r="G124" s="37"/>
      <c r="H124" s="37"/>
      <c r="I124" s="37"/>
      <c r="J124" s="37"/>
      <c r="K124" s="37"/>
      <c r="L124" s="37"/>
      <c r="M124" s="37"/>
      <c r="N124" s="37"/>
      <c r="O124" s="37"/>
      <c r="P124" s="37"/>
      <c r="Q124" s="37"/>
      <c r="R124" s="2326"/>
      <c r="S124" s="2326"/>
      <c r="T124" s="2326"/>
      <c r="U124" s="2326"/>
      <c r="V124" s="2326"/>
      <c r="W124" s="2326"/>
      <c r="X124" s="2326"/>
      <c r="Y124" s="37"/>
      <c r="Z124" s="2326"/>
      <c r="AA124" s="2326"/>
      <c r="AB124" s="2326"/>
      <c r="AC124" s="2326"/>
      <c r="AD124" s="2326"/>
      <c r="AE124" s="2326"/>
      <c r="AF124" s="2326"/>
      <c r="AH124" s="2312"/>
      <c r="AI124" s="2312"/>
      <c r="AJ124" s="2312"/>
      <c r="AK124" s="2312"/>
      <c r="AL124" s="2312"/>
      <c r="AM124" s="2312"/>
      <c r="AN124" s="37"/>
      <c r="AO124" s="2313"/>
      <c r="AP124" s="2313"/>
      <c r="AQ124" s="2313"/>
    </row>
    <row r="125" spans="1:43" s="10" customFormat="1" ht="15.75" outlineLevel="1" thickTop="1">
      <c r="A125" s="38"/>
      <c r="B125" s="37"/>
      <c r="C125" s="78"/>
      <c r="D125" s="77"/>
      <c r="E125" s="37"/>
      <c r="F125" s="61"/>
      <c r="G125" s="37"/>
      <c r="H125" s="37"/>
      <c r="I125" s="37"/>
      <c r="J125" s="37"/>
      <c r="K125" s="37"/>
      <c r="L125" s="37"/>
      <c r="M125" s="37"/>
      <c r="N125" s="37"/>
      <c r="O125" s="37"/>
      <c r="P125" s="37"/>
      <c r="Q125" s="37"/>
      <c r="R125" s="37"/>
      <c r="S125" s="37"/>
      <c r="T125" s="61"/>
      <c r="U125" s="61"/>
      <c r="V125" s="61"/>
      <c r="W125" s="61"/>
      <c r="X125" s="61"/>
      <c r="Y125" s="61"/>
      <c r="Z125" s="37"/>
      <c r="AA125" s="61"/>
      <c r="AB125" s="61"/>
      <c r="AC125" s="61"/>
      <c r="AD125" s="61"/>
      <c r="AE125" s="61"/>
      <c r="AF125" s="61"/>
      <c r="AH125" s="37"/>
      <c r="AI125" s="61"/>
      <c r="AJ125" s="61"/>
      <c r="AK125" s="61"/>
      <c r="AL125" s="61"/>
      <c r="AM125" s="61"/>
      <c r="AN125" s="61"/>
      <c r="AO125" s="62"/>
      <c r="AP125" s="60"/>
      <c r="AQ125" s="60"/>
    </row>
    <row r="126" spans="1:43" s="10" customFormat="1">
      <c r="A126" s="37"/>
      <c r="B126" s="50"/>
      <c r="C126" s="50"/>
      <c r="D126" s="48"/>
      <c r="E126" s="48"/>
      <c r="F126" s="48"/>
      <c r="G126" s="48"/>
      <c r="H126" s="52"/>
      <c r="I126" s="48"/>
      <c r="J126" s="48"/>
      <c r="K126" s="48"/>
      <c r="L126" s="48"/>
      <c r="M126" s="48"/>
      <c r="N126" s="48"/>
      <c r="O126" s="48"/>
      <c r="P126" s="48"/>
      <c r="Q126" s="48"/>
      <c r="R126" s="49"/>
      <c r="S126" s="49"/>
      <c r="T126" s="49"/>
      <c r="U126" s="49"/>
      <c r="V126" s="49"/>
      <c r="W126" s="49"/>
      <c r="X126" s="48"/>
      <c r="Y126" s="51"/>
      <c r="Z126" s="48"/>
      <c r="AA126" s="48"/>
      <c r="AB126" s="48"/>
      <c r="AC126" s="48"/>
      <c r="AD126" s="48"/>
      <c r="AE126" s="48"/>
      <c r="AF126" s="48"/>
      <c r="AH126" s="48"/>
      <c r="AI126" s="48"/>
      <c r="AJ126" s="48"/>
      <c r="AK126" s="48"/>
      <c r="AL126" s="48"/>
      <c r="AM126" s="48"/>
      <c r="AN126" s="51"/>
      <c r="AO126" s="76"/>
      <c r="AP126" s="76"/>
      <c r="AQ126" s="76"/>
    </row>
    <row r="127" spans="1:43" s="10" customFormat="1" ht="16.5" outlineLevel="1">
      <c r="A127" s="37"/>
      <c r="B127" s="75" t="s">
        <v>422</v>
      </c>
      <c r="C127" s="70"/>
      <c r="D127" s="70"/>
      <c r="E127" s="70"/>
      <c r="F127" s="72"/>
      <c r="G127" s="72"/>
      <c r="H127" s="72"/>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1"/>
      <c r="AH127" s="70"/>
      <c r="AI127" s="70"/>
      <c r="AJ127" s="70"/>
      <c r="AK127" s="70"/>
      <c r="AL127" s="70"/>
      <c r="AM127" s="70"/>
      <c r="AN127" s="70"/>
      <c r="AO127" s="69"/>
      <c r="AP127" s="69"/>
      <c r="AQ127" s="69"/>
    </row>
    <row r="128" spans="1:43" s="10" customFormat="1" outlineLevel="1">
      <c r="A128" s="37"/>
      <c r="B128" s="73" t="e">
        <f>#REF!</f>
        <v>#REF!</v>
      </c>
      <c r="C128" s="70"/>
      <c r="D128" s="70"/>
      <c r="E128" s="70"/>
      <c r="F128" s="72"/>
      <c r="G128" s="72"/>
      <c r="H128" s="72"/>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1"/>
      <c r="AH128" s="70"/>
      <c r="AI128" s="70"/>
      <c r="AJ128" s="70"/>
      <c r="AK128" s="70"/>
      <c r="AL128" s="70"/>
      <c r="AM128" s="70"/>
      <c r="AN128" s="70"/>
      <c r="AO128" s="69"/>
      <c r="AP128" s="69"/>
      <c r="AQ128" s="69"/>
    </row>
    <row r="129" spans="1:43" s="10" customFormat="1" outlineLevel="1">
      <c r="A129" s="37"/>
      <c r="B129" s="74" t="s">
        <v>421</v>
      </c>
      <c r="C129" s="70"/>
      <c r="D129" s="70"/>
      <c r="E129" s="70"/>
      <c r="F129" s="72"/>
      <c r="G129" s="72"/>
      <c r="H129" s="72"/>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1"/>
      <c r="AH129" s="70"/>
      <c r="AI129" s="70"/>
      <c r="AJ129" s="70"/>
      <c r="AK129" s="70"/>
      <c r="AL129" s="70"/>
      <c r="AM129" s="70"/>
      <c r="AN129" s="70"/>
      <c r="AO129" s="69"/>
      <c r="AP129" s="69"/>
      <c r="AQ129" s="69"/>
    </row>
    <row r="130" spans="1:43" s="10" customFormat="1" outlineLevel="1">
      <c r="A130" s="37"/>
      <c r="B130" s="73"/>
      <c r="C130" s="70"/>
      <c r="D130" s="70"/>
      <c r="E130" s="70"/>
      <c r="F130" s="72"/>
      <c r="G130" s="72"/>
      <c r="H130" s="72"/>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1"/>
      <c r="AH130" s="70"/>
      <c r="AI130" s="70"/>
      <c r="AJ130" s="70"/>
      <c r="AK130" s="70"/>
      <c r="AL130" s="70"/>
      <c r="AM130" s="70"/>
      <c r="AN130" s="70"/>
      <c r="AO130" s="69"/>
      <c r="AP130" s="69"/>
      <c r="AQ130" s="69"/>
    </row>
    <row r="131" spans="1:43" s="10" customFormat="1" outlineLevel="1">
      <c r="A131" s="37"/>
      <c r="B131" s="68"/>
      <c r="C131" s="68"/>
      <c r="D131" s="68"/>
      <c r="E131" s="68"/>
      <c r="F131" s="68"/>
      <c r="G131" s="68"/>
      <c r="H131" s="6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H131" s="37"/>
      <c r="AI131" s="37"/>
      <c r="AJ131" s="37"/>
      <c r="AK131" s="37"/>
      <c r="AL131" s="37"/>
      <c r="AM131" s="37"/>
      <c r="AN131" s="37"/>
      <c r="AO131" s="62"/>
      <c r="AP131" s="62"/>
      <c r="AQ131" s="62"/>
    </row>
    <row r="132" spans="1:43" s="10" customFormat="1" outlineLevel="1">
      <c r="A132" s="67" t="s">
        <v>344</v>
      </c>
      <c r="B132" s="67" t="s">
        <v>343</v>
      </c>
      <c r="C132" s="37"/>
      <c r="D132" s="37"/>
      <c r="E132" s="38"/>
      <c r="F132" s="37"/>
      <c r="G132" s="66"/>
      <c r="H132" s="37"/>
      <c r="I132" s="37"/>
      <c r="J132" s="37"/>
      <c r="K132" s="37"/>
      <c r="L132" s="37"/>
      <c r="M132" s="37"/>
      <c r="N132" s="37"/>
      <c r="O132" s="37"/>
      <c r="P132" s="37"/>
      <c r="Q132" s="37"/>
      <c r="R132" s="2316"/>
      <c r="S132" s="2316"/>
      <c r="T132" s="2316"/>
      <c r="U132" s="2316"/>
      <c r="V132" s="2316"/>
      <c r="W132" s="2316"/>
      <c r="X132" s="2316"/>
      <c r="Y132" s="37"/>
      <c r="Z132" s="2316"/>
      <c r="AA132" s="2316"/>
      <c r="AB132" s="2316"/>
      <c r="AC132" s="2316"/>
      <c r="AD132" s="2316"/>
      <c r="AE132" s="2316"/>
      <c r="AF132" s="2316"/>
      <c r="AH132" s="2316"/>
      <c r="AI132" s="2316"/>
      <c r="AJ132" s="2316"/>
      <c r="AK132" s="2316"/>
      <c r="AL132" s="2316"/>
      <c r="AM132" s="2316"/>
      <c r="AN132" s="37"/>
      <c r="AO132" s="2317"/>
      <c r="AP132" s="2317"/>
      <c r="AQ132" s="2317"/>
    </row>
    <row r="133" spans="1:43" s="10" customFormat="1" outlineLevel="1">
      <c r="A133" s="37"/>
      <c r="B133" s="37"/>
      <c r="C133" s="64"/>
      <c r="D133" s="37"/>
      <c r="E133" s="64"/>
      <c r="F133" s="37"/>
      <c r="G133" s="63"/>
      <c r="H133" s="37"/>
      <c r="I133" s="37"/>
      <c r="J133" s="37"/>
      <c r="K133" s="37"/>
      <c r="L133" s="37"/>
      <c r="M133" s="37"/>
      <c r="N133" s="37"/>
      <c r="O133" s="37"/>
      <c r="P133" s="37"/>
      <c r="Q133" s="37"/>
      <c r="R133" s="2324"/>
      <c r="S133" s="2324"/>
      <c r="T133" s="2324"/>
      <c r="U133" s="2324"/>
      <c r="V133" s="2324"/>
      <c r="W133" s="2324"/>
      <c r="X133" s="2324"/>
      <c r="Y133" s="37"/>
      <c r="Z133" s="2324"/>
      <c r="AA133" s="2324"/>
      <c r="AB133" s="2324"/>
      <c r="AC133" s="2324"/>
      <c r="AD133" s="2324"/>
      <c r="AE133" s="2324"/>
      <c r="AF133" s="2324"/>
      <c r="AH133" s="2314"/>
      <c r="AI133" s="2314"/>
      <c r="AJ133" s="2314"/>
      <c r="AK133" s="2314"/>
      <c r="AL133" s="2314"/>
      <c r="AM133" s="2314"/>
      <c r="AN133" s="37"/>
      <c r="AO133" s="2315"/>
      <c r="AP133" s="2318"/>
      <c r="AQ133" s="2318"/>
    </row>
    <row r="134" spans="1:43" s="10" customFormat="1" outlineLevel="1">
      <c r="A134" s="38" t="s">
        <v>420</v>
      </c>
      <c r="B134" s="59" t="s">
        <v>419</v>
      </c>
      <c r="C134" s="58"/>
      <c r="D134" s="37"/>
      <c r="E134" s="58"/>
      <c r="F134" s="37"/>
      <c r="G134" s="57"/>
      <c r="H134" s="37"/>
      <c r="I134" s="37"/>
      <c r="J134" s="37"/>
      <c r="K134" s="37"/>
      <c r="L134" s="37"/>
      <c r="M134" s="37"/>
      <c r="N134" s="37"/>
      <c r="O134" s="37"/>
      <c r="P134" s="37"/>
      <c r="Q134" s="37"/>
      <c r="R134" s="2323"/>
      <c r="S134" s="2323"/>
      <c r="T134" s="2323"/>
      <c r="U134" s="2323"/>
      <c r="V134" s="2323"/>
      <c r="W134" s="2323"/>
      <c r="X134" s="2323"/>
      <c r="Y134" s="37"/>
      <c r="Z134" s="2323"/>
      <c r="AA134" s="2323"/>
      <c r="AB134" s="2323"/>
      <c r="AC134" s="2323"/>
      <c r="AD134" s="2323"/>
      <c r="AE134" s="2323"/>
      <c r="AF134" s="2323"/>
      <c r="AH134" s="2310"/>
      <c r="AI134" s="2310"/>
      <c r="AJ134" s="2310"/>
      <c r="AK134" s="2310"/>
      <c r="AL134" s="2310"/>
      <c r="AM134" s="2310"/>
      <c r="AN134" s="37"/>
      <c r="AO134" s="2311"/>
      <c r="AP134" s="2311"/>
      <c r="AQ134" s="2311"/>
    </row>
    <row r="135" spans="1:43" s="10" customFormat="1" outlineLevel="1">
      <c r="A135" s="37" t="s">
        <v>418</v>
      </c>
      <c r="B135" s="65" t="s">
        <v>417</v>
      </c>
      <c r="C135" s="64"/>
      <c r="D135" s="37"/>
      <c r="E135" s="64"/>
      <c r="F135" s="37"/>
      <c r="G135" s="63"/>
      <c r="H135" s="37"/>
      <c r="I135" s="37"/>
      <c r="J135" s="37"/>
      <c r="K135" s="37"/>
      <c r="L135" s="37"/>
      <c r="M135" s="37"/>
      <c r="N135" s="37"/>
      <c r="O135" s="37"/>
      <c r="P135" s="37"/>
      <c r="Q135" s="37"/>
      <c r="R135" s="2320"/>
      <c r="S135" s="2320"/>
      <c r="T135" s="2320"/>
      <c r="U135" s="2320"/>
      <c r="V135" s="2320"/>
      <c r="W135" s="2320"/>
      <c r="X135" s="2320"/>
      <c r="Y135" s="37"/>
      <c r="Z135" s="2320"/>
      <c r="AA135" s="2320"/>
      <c r="AB135" s="2320"/>
      <c r="AC135" s="2320"/>
      <c r="AD135" s="2320"/>
      <c r="AE135" s="2320"/>
      <c r="AF135" s="2320"/>
      <c r="AH135" s="2314"/>
      <c r="AI135" s="2310"/>
      <c r="AJ135" s="2310"/>
      <c r="AK135" s="2310"/>
      <c r="AL135" s="2310"/>
      <c r="AM135" s="2310"/>
      <c r="AN135" s="37"/>
      <c r="AO135" s="2315"/>
      <c r="AP135" s="2311"/>
      <c r="AQ135" s="2311"/>
    </row>
    <row r="136" spans="1:43" s="10" customFormat="1" outlineLevel="1">
      <c r="A136" s="37"/>
      <c r="B136" s="37"/>
      <c r="C136" s="64"/>
      <c r="D136" s="37"/>
      <c r="E136" s="64"/>
      <c r="F136" s="37"/>
      <c r="G136" s="63"/>
      <c r="H136" s="37"/>
      <c r="I136" s="37"/>
      <c r="J136" s="37"/>
      <c r="K136" s="37"/>
      <c r="L136" s="37"/>
      <c r="M136" s="37"/>
      <c r="N136" s="37"/>
      <c r="O136" s="37"/>
      <c r="P136" s="37"/>
      <c r="Q136" s="37"/>
      <c r="R136" s="2324"/>
      <c r="S136" s="2324"/>
      <c r="T136" s="2324"/>
      <c r="U136" s="2324"/>
      <c r="V136" s="2324"/>
      <c r="W136" s="2324"/>
      <c r="X136" s="2324"/>
      <c r="Y136" s="37"/>
      <c r="Z136" s="2324"/>
      <c r="AA136" s="2324"/>
      <c r="AB136" s="2324"/>
      <c r="AC136" s="2324"/>
      <c r="AD136" s="2324"/>
      <c r="AE136" s="2324"/>
      <c r="AF136" s="2324"/>
      <c r="AH136" s="2314"/>
      <c r="AI136" s="2310"/>
      <c r="AJ136" s="2310"/>
      <c r="AK136" s="2310"/>
      <c r="AL136" s="2310"/>
      <c r="AM136" s="2310"/>
      <c r="AN136" s="37"/>
      <c r="AO136" s="2315"/>
      <c r="AP136" s="2311"/>
      <c r="AQ136" s="2311"/>
    </row>
    <row r="137" spans="1:43" s="10" customFormat="1" outlineLevel="1">
      <c r="A137" s="38" t="s">
        <v>416</v>
      </c>
      <c r="B137" s="59" t="s">
        <v>415</v>
      </c>
      <c r="C137" s="58"/>
      <c r="D137" s="37"/>
      <c r="E137" s="58"/>
      <c r="F137" s="37"/>
      <c r="G137" s="57"/>
      <c r="H137" s="37"/>
      <c r="I137" s="37"/>
      <c r="J137" s="37"/>
      <c r="K137" s="37"/>
      <c r="L137" s="37"/>
      <c r="M137" s="37"/>
      <c r="N137" s="37"/>
      <c r="O137" s="37"/>
      <c r="P137" s="37"/>
      <c r="Q137" s="37"/>
      <c r="R137" s="2323"/>
      <c r="S137" s="2323"/>
      <c r="T137" s="2323"/>
      <c r="U137" s="2323"/>
      <c r="V137" s="2323"/>
      <c r="W137" s="2323"/>
      <c r="X137" s="2323"/>
      <c r="Y137" s="37"/>
      <c r="Z137" s="2323"/>
      <c r="AA137" s="2323"/>
      <c r="AB137" s="2323"/>
      <c r="AC137" s="2323"/>
      <c r="AD137" s="2323"/>
      <c r="AE137" s="2323"/>
      <c r="AF137" s="2323"/>
      <c r="AH137" s="2310"/>
      <c r="AI137" s="2310"/>
      <c r="AJ137" s="2310"/>
      <c r="AK137" s="2310"/>
      <c r="AL137" s="2310"/>
      <c r="AM137" s="2310"/>
      <c r="AN137" s="37"/>
      <c r="AO137" s="2311"/>
      <c r="AP137" s="2311"/>
      <c r="AQ137" s="2311"/>
    </row>
    <row r="138" spans="1:43" s="10" customFormat="1" outlineLevel="1">
      <c r="A138" s="37" t="s">
        <v>414</v>
      </c>
      <c r="B138" s="65" t="s">
        <v>413</v>
      </c>
      <c r="C138" s="64"/>
      <c r="D138" s="37"/>
      <c r="E138" s="64"/>
      <c r="F138" s="37"/>
      <c r="G138" s="63"/>
      <c r="H138" s="37"/>
      <c r="I138" s="37"/>
      <c r="J138" s="37"/>
      <c r="K138" s="37"/>
      <c r="L138" s="37"/>
      <c r="M138" s="37"/>
      <c r="N138" s="37"/>
      <c r="O138" s="37"/>
      <c r="P138" s="37"/>
      <c r="Q138" s="37"/>
      <c r="R138" s="2320"/>
      <c r="S138" s="2320"/>
      <c r="T138" s="2320"/>
      <c r="U138" s="2320"/>
      <c r="V138" s="2320"/>
      <c r="W138" s="2320"/>
      <c r="X138" s="2320"/>
      <c r="Y138" s="37"/>
      <c r="Z138" s="2320"/>
      <c r="AA138" s="2320"/>
      <c r="AB138" s="2320"/>
      <c r="AC138" s="2320"/>
      <c r="AD138" s="2320"/>
      <c r="AE138" s="2320"/>
      <c r="AF138" s="2320"/>
      <c r="AH138" s="2314"/>
      <c r="AI138" s="2310"/>
      <c r="AJ138" s="2310"/>
      <c r="AK138" s="2310"/>
      <c r="AL138" s="2310"/>
      <c r="AM138" s="2310"/>
      <c r="AN138" s="37"/>
      <c r="AO138" s="2315"/>
      <c r="AP138" s="2311"/>
      <c r="AQ138" s="2311"/>
    </row>
    <row r="139" spans="1:43" s="10" customFormat="1" outlineLevel="1">
      <c r="A139" s="37"/>
      <c r="B139" s="65" t="s">
        <v>412</v>
      </c>
      <c r="C139" s="64"/>
      <c r="D139" s="37"/>
      <c r="E139" s="64"/>
      <c r="F139" s="37"/>
      <c r="G139" s="63"/>
      <c r="H139" s="37"/>
      <c r="I139" s="37"/>
      <c r="J139" s="37"/>
      <c r="K139" s="37"/>
      <c r="L139" s="37"/>
      <c r="M139" s="37"/>
      <c r="N139" s="37"/>
      <c r="O139" s="37"/>
      <c r="P139" s="37"/>
      <c r="Q139" s="37"/>
      <c r="R139" s="2320"/>
      <c r="S139" s="2320"/>
      <c r="T139" s="2320"/>
      <c r="U139" s="2320"/>
      <c r="V139" s="2320"/>
      <c r="W139" s="2320"/>
      <c r="X139" s="2320"/>
      <c r="Y139" s="37"/>
      <c r="Z139" s="2320"/>
      <c r="AA139" s="2320"/>
      <c r="AB139" s="2320"/>
      <c r="AC139" s="2320"/>
      <c r="AD139" s="2320"/>
      <c r="AE139" s="2320"/>
      <c r="AF139" s="2320"/>
      <c r="AH139" s="2314"/>
      <c r="AI139" s="2310"/>
      <c r="AJ139" s="2310"/>
      <c r="AK139" s="2310"/>
      <c r="AL139" s="2310"/>
      <c r="AM139" s="2310"/>
      <c r="AN139" s="37"/>
      <c r="AO139" s="2315"/>
      <c r="AP139" s="2311"/>
      <c r="AQ139" s="2311"/>
    </row>
    <row r="140" spans="1:43" s="10" customFormat="1" outlineLevel="1">
      <c r="A140" s="37" t="s">
        <v>411</v>
      </c>
      <c r="B140" s="65" t="s">
        <v>410</v>
      </c>
      <c r="C140" s="64"/>
      <c r="D140" s="37"/>
      <c r="E140" s="64"/>
      <c r="F140" s="37"/>
      <c r="G140" s="63"/>
      <c r="H140" s="37"/>
      <c r="I140" s="37"/>
      <c r="J140" s="37"/>
      <c r="K140" s="37"/>
      <c r="L140" s="37"/>
      <c r="M140" s="37"/>
      <c r="N140" s="37"/>
      <c r="O140" s="37"/>
      <c r="P140" s="37"/>
      <c r="Q140" s="37"/>
      <c r="R140" s="2320"/>
      <c r="S140" s="2320"/>
      <c r="T140" s="2320"/>
      <c r="U140" s="2320"/>
      <c r="V140" s="2320"/>
      <c r="W140" s="2320"/>
      <c r="X140" s="2320"/>
      <c r="Y140" s="37"/>
      <c r="Z140" s="2320"/>
      <c r="AA140" s="2320"/>
      <c r="AB140" s="2320"/>
      <c r="AC140" s="2320"/>
      <c r="AD140" s="2320"/>
      <c r="AE140" s="2320"/>
      <c r="AF140" s="2320"/>
      <c r="AH140" s="2314"/>
      <c r="AI140" s="2310"/>
      <c r="AJ140" s="2310"/>
      <c r="AK140" s="2310"/>
      <c r="AL140" s="2310"/>
      <c r="AM140" s="2310"/>
      <c r="AN140" s="37"/>
      <c r="AO140" s="2315"/>
      <c r="AP140" s="2311"/>
      <c r="AQ140" s="2311"/>
    </row>
    <row r="141" spans="1:43" s="10" customFormat="1" outlineLevel="1">
      <c r="A141" s="37" t="s">
        <v>409</v>
      </c>
      <c r="B141" s="65" t="s">
        <v>408</v>
      </c>
      <c r="C141" s="64"/>
      <c r="D141" s="37"/>
      <c r="E141" s="64"/>
      <c r="F141" s="37"/>
      <c r="G141" s="63"/>
      <c r="H141" s="37"/>
      <c r="I141" s="37"/>
      <c r="J141" s="37"/>
      <c r="K141" s="37"/>
      <c r="L141" s="37"/>
      <c r="M141" s="37"/>
      <c r="N141" s="37"/>
      <c r="O141" s="37"/>
      <c r="P141" s="37"/>
      <c r="Q141" s="37"/>
      <c r="R141" s="2320"/>
      <c r="S141" s="2320"/>
      <c r="T141" s="2320"/>
      <c r="U141" s="2320"/>
      <c r="V141" s="2320"/>
      <c r="W141" s="2320"/>
      <c r="X141" s="2320"/>
      <c r="Y141" s="37"/>
      <c r="Z141" s="2320"/>
      <c r="AA141" s="2320"/>
      <c r="AB141" s="2320"/>
      <c r="AC141" s="2320"/>
      <c r="AD141" s="2320"/>
      <c r="AE141" s="2320"/>
      <c r="AF141" s="2320"/>
      <c r="AH141" s="2314"/>
      <c r="AI141" s="2310"/>
      <c r="AJ141" s="2310"/>
      <c r="AK141" s="2310"/>
      <c r="AL141" s="2310"/>
      <c r="AM141" s="2310"/>
      <c r="AN141" s="37"/>
      <c r="AO141" s="2315"/>
      <c r="AP141" s="2311"/>
      <c r="AQ141" s="2311"/>
    </row>
    <row r="142" spans="1:43" s="10" customFormat="1" outlineLevel="1">
      <c r="A142" s="37"/>
      <c r="B142" s="37"/>
      <c r="C142" s="64"/>
      <c r="D142" s="37"/>
      <c r="E142" s="64"/>
      <c r="F142" s="37"/>
      <c r="G142" s="63"/>
      <c r="H142" s="37"/>
      <c r="I142" s="37"/>
      <c r="J142" s="37"/>
      <c r="K142" s="37"/>
      <c r="L142" s="37"/>
      <c r="M142" s="37"/>
      <c r="N142" s="37"/>
      <c r="O142" s="37"/>
      <c r="P142" s="37"/>
      <c r="Q142" s="37"/>
      <c r="R142" s="2324"/>
      <c r="S142" s="2324"/>
      <c r="T142" s="2324"/>
      <c r="U142" s="2324"/>
      <c r="V142" s="2324"/>
      <c r="W142" s="2324"/>
      <c r="X142" s="2324"/>
      <c r="Y142" s="37"/>
      <c r="Z142" s="2324"/>
      <c r="AA142" s="2324"/>
      <c r="AB142" s="2324"/>
      <c r="AC142" s="2324"/>
      <c r="AD142" s="2324"/>
      <c r="AE142" s="2324"/>
      <c r="AF142" s="2324"/>
      <c r="AH142" s="2314"/>
      <c r="AI142" s="2310"/>
      <c r="AJ142" s="2310"/>
      <c r="AK142" s="2310"/>
      <c r="AL142" s="2310"/>
      <c r="AM142" s="2310"/>
      <c r="AN142" s="37"/>
      <c r="AO142" s="2315"/>
      <c r="AP142" s="2311"/>
      <c r="AQ142" s="2311"/>
    </row>
    <row r="143" spans="1:43" s="10" customFormat="1" outlineLevel="1">
      <c r="A143" s="38">
        <v>1</v>
      </c>
      <c r="B143" s="59" t="s">
        <v>407</v>
      </c>
      <c r="C143" s="58"/>
      <c r="D143" s="37"/>
      <c r="E143" s="58"/>
      <c r="F143" s="37"/>
      <c r="G143" s="57"/>
      <c r="H143" s="37"/>
      <c r="I143" s="37"/>
      <c r="J143" s="37"/>
      <c r="K143" s="37"/>
      <c r="L143" s="37"/>
      <c r="M143" s="37"/>
      <c r="N143" s="37"/>
      <c r="O143" s="37"/>
      <c r="P143" s="37"/>
      <c r="Q143" s="37"/>
      <c r="R143" s="2323"/>
      <c r="S143" s="2323"/>
      <c r="T143" s="2323"/>
      <c r="U143" s="2323"/>
      <c r="V143" s="2323"/>
      <c r="W143" s="2323"/>
      <c r="X143" s="2323"/>
      <c r="Y143" s="37"/>
      <c r="Z143" s="2323"/>
      <c r="AA143" s="2323"/>
      <c r="AB143" s="2323"/>
      <c r="AC143" s="2323"/>
      <c r="AD143" s="2323"/>
      <c r="AE143" s="2323"/>
      <c r="AF143" s="2323"/>
      <c r="AH143" s="2310"/>
      <c r="AI143" s="2310"/>
      <c r="AJ143" s="2310"/>
      <c r="AK143" s="2310"/>
      <c r="AL143" s="2310"/>
      <c r="AM143" s="2310"/>
      <c r="AN143" s="37"/>
      <c r="AO143" s="2311"/>
      <c r="AP143" s="2311"/>
      <c r="AQ143" s="2311"/>
    </row>
    <row r="144" spans="1:43" s="10" customFormat="1" outlineLevel="1">
      <c r="A144" s="38">
        <v>2</v>
      </c>
      <c r="B144" s="59" t="s">
        <v>406</v>
      </c>
      <c r="C144" s="58"/>
      <c r="D144" s="37"/>
      <c r="E144" s="58"/>
      <c r="F144" s="37"/>
      <c r="G144" s="57"/>
      <c r="H144" s="37"/>
      <c r="I144" s="37"/>
      <c r="J144" s="37"/>
      <c r="K144" s="37"/>
      <c r="L144" s="37"/>
      <c r="M144" s="37"/>
      <c r="N144" s="37"/>
      <c r="O144" s="37"/>
      <c r="P144" s="37"/>
      <c r="Q144" s="37"/>
      <c r="R144" s="2323"/>
      <c r="S144" s="2323"/>
      <c r="T144" s="2323"/>
      <c r="U144" s="2323"/>
      <c r="V144" s="2323"/>
      <c r="W144" s="2323"/>
      <c r="X144" s="2323"/>
      <c r="Y144" s="37"/>
      <c r="Z144" s="2323"/>
      <c r="AA144" s="2323"/>
      <c r="AB144" s="2323"/>
      <c r="AC144" s="2323"/>
      <c r="AD144" s="2323"/>
      <c r="AE144" s="2323"/>
      <c r="AF144" s="2323"/>
      <c r="AH144" s="2310"/>
      <c r="AI144" s="2310"/>
      <c r="AJ144" s="2310"/>
      <c r="AK144" s="2310"/>
      <c r="AL144" s="2310"/>
      <c r="AM144" s="2310"/>
      <c r="AN144" s="37"/>
      <c r="AO144" s="2311"/>
      <c r="AP144" s="2311"/>
      <c r="AQ144" s="2311"/>
    </row>
    <row r="145" spans="1:43" s="10" customFormat="1" outlineLevel="1">
      <c r="A145" s="38">
        <v>3</v>
      </c>
      <c r="B145" s="59" t="s">
        <v>405</v>
      </c>
      <c r="C145" s="58"/>
      <c r="D145" s="37"/>
      <c r="E145" s="58"/>
      <c r="F145" s="37"/>
      <c r="G145" s="57"/>
      <c r="H145" s="37"/>
      <c r="I145" s="37"/>
      <c r="J145" s="37"/>
      <c r="K145" s="37"/>
      <c r="L145" s="37"/>
      <c r="M145" s="37"/>
      <c r="N145" s="37"/>
      <c r="O145" s="37"/>
      <c r="P145" s="37"/>
      <c r="Q145" s="37"/>
      <c r="R145" s="2323"/>
      <c r="S145" s="2323"/>
      <c r="T145" s="2323"/>
      <c r="U145" s="2323"/>
      <c r="V145" s="2323"/>
      <c r="W145" s="2323"/>
      <c r="X145" s="2323"/>
      <c r="Y145" s="37"/>
      <c r="Z145" s="2323"/>
      <c r="AA145" s="2323"/>
      <c r="AB145" s="2323"/>
      <c r="AC145" s="2323"/>
      <c r="AD145" s="2323"/>
      <c r="AE145" s="2323"/>
      <c r="AF145" s="2323"/>
      <c r="AH145" s="2310"/>
      <c r="AI145" s="2310"/>
      <c r="AJ145" s="2310"/>
      <c r="AK145" s="2310"/>
      <c r="AL145" s="2310"/>
      <c r="AM145" s="2310"/>
      <c r="AN145" s="37"/>
      <c r="AO145" s="2311"/>
      <c r="AP145" s="2311"/>
      <c r="AQ145" s="2311"/>
    </row>
    <row r="146" spans="1:43" s="10" customFormat="1" outlineLevel="1">
      <c r="A146" s="37"/>
      <c r="B146" s="37"/>
      <c r="C146" s="64"/>
      <c r="D146" s="37"/>
      <c r="E146" s="64"/>
      <c r="F146" s="37"/>
      <c r="G146" s="63"/>
      <c r="H146" s="37"/>
      <c r="I146" s="37"/>
      <c r="J146" s="37"/>
      <c r="K146" s="37"/>
      <c r="L146" s="37"/>
      <c r="M146" s="37"/>
      <c r="N146" s="37"/>
      <c r="O146" s="37"/>
      <c r="P146" s="37"/>
      <c r="Q146" s="37"/>
      <c r="R146" s="2324"/>
      <c r="S146" s="2324"/>
      <c r="T146" s="2324"/>
      <c r="U146" s="2324"/>
      <c r="V146" s="2324"/>
      <c r="W146" s="2324"/>
      <c r="X146" s="2324"/>
      <c r="Y146" s="37"/>
      <c r="Z146" s="2324"/>
      <c r="AA146" s="2324"/>
      <c r="AB146" s="2324"/>
      <c r="AC146" s="2324"/>
      <c r="AD146" s="2324"/>
      <c r="AE146" s="2324"/>
      <c r="AF146" s="2324"/>
      <c r="AH146" s="2314"/>
      <c r="AI146" s="2310"/>
      <c r="AJ146" s="2310"/>
      <c r="AK146" s="2310"/>
      <c r="AL146" s="2310"/>
      <c r="AM146" s="2310"/>
      <c r="AN146" s="37"/>
      <c r="AO146" s="2315"/>
      <c r="AP146" s="2311"/>
      <c r="AQ146" s="2311"/>
    </row>
    <row r="147" spans="1:43" s="10" customFormat="1" outlineLevel="1">
      <c r="A147" s="38">
        <v>4</v>
      </c>
      <c r="B147" s="59" t="s">
        <v>404</v>
      </c>
      <c r="C147" s="58"/>
      <c r="D147" s="37"/>
      <c r="E147" s="58"/>
      <c r="F147" s="37"/>
      <c r="G147" s="57"/>
      <c r="H147" s="37"/>
      <c r="I147" s="37"/>
      <c r="J147" s="37"/>
      <c r="K147" s="37"/>
      <c r="L147" s="37"/>
      <c r="M147" s="37"/>
      <c r="N147" s="37"/>
      <c r="O147" s="37"/>
      <c r="P147" s="37"/>
      <c r="Q147" s="37"/>
      <c r="R147" s="2323"/>
      <c r="S147" s="2323"/>
      <c r="T147" s="2323"/>
      <c r="U147" s="2323"/>
      <c r="V147" s="2323"/>
      <c r="W147" s="2323"/>
      <c r="X147" s="2323"/>
      <c r="Y147" s="37"/>
      <c r="Z147" s="2323"/>
      <c r="AA147" s="2323"/>
      <c r="AB147" s="2323"/>
      <c r="AC147" s="2323"/>
      <c r="AD147" s="2323"/>
      <c r="AE147" s="2323"/>
      <c r="AF147" s="2323"/>
      <c r="AH147" s="2310"/>
      <c r="AI147" s="2310"/>
      <c r="AJ147" s="2310"/>
      <c r="AK147" s="2310"/>
      <c r="AL147" s="2310"/>
      <c r="AM147" s="2310"/>
      <c r="AN147" s="37"/>
      <c r="AO147" s="2311"/>
      <c r="AP147" s="2311"/>
      <c r="AQ147" s="2311"/>
    </row>
    <row r="148" spans="1:43" s="10" customFormat="1" outlineLevel="1">
      <c r="A148" s="38">
        <v>5</v>
      </c>
      <c r="B148" s="59" t="s">
        <v>403</v>
      </c>
      <c r="C148" s="58"/>
      <c r="D148" s="37"/>
      <c r="E148" s="58"/>
      <c r="F148" s="37"/>
      <c r="G148" s="57"/>
      <c r="H148" s="37"/>
      <c r="I148" s="37"/>
      <c r="J148" s="37"/>
      <c r="K148" s="37"/>
      <c r="L148" s="37"/>
      <c r="M148" s="37"/>
      <c r="N148" s="37"/>
      <c r="O148" s="37"/>
      <c r="P148" s="37"/>
      <c r="Q148" s="37"/>
      <c r="R148" s="2323"/>
      <c r="S148" s="2323"/>
      <c r="T148" s="2323"/>
      <c r="U148" s="2323"/>
      <c r="V148" s="2323"/>
      <c r="W148" s="2323"/>
      <c r="X148" s="2323"/>
      <c r="Y148" s="37"/>
      <c r="Z148" s="2323"/>
      <c r="AA148" s="2323"/>
      <c r="AB148" s="2323"/>
      <c r="AC148" s="2323"/>
      <c r="AD148" s="2323"/>
      <c r="AE148" s="2323"/>
      <c r="AF148" s="2323"/>
      <c r="AH148" s="2310"/>
      <c r="AI148" s="2310"/>
      <c r="AJ148" s="2310"/>
      <c r="AK148" s="2310"/>
      <c r="AL148" s="2310"/>
      <c r="AM148" s="2310"/>
      <c r="AN148" s="37"/>
      <c r="AO148" s="2311"/>
      <c r="AP148" s="2311"/>
      <c r="AQ148" s="2311"/>
    </row>
    <row r="149" spans="1:43" s="10" customFormat="1" outlineLevel="1">
      <c r="A149" s="37" t="s">
        <v>402</v>
      </c>
      <c r="B149" s="65" t="s">
        <v>401</v>
      </c>
      <c r="C149" s="64"/>
      <c r="D149" s="37"/>
      <c r="E149" s="64"/>
      <c r="F149" s="37"/>
      <c r="G149" s="63"/>
      <c r="H149" s="37"/>
      <c r="I149" s="37"/>
      <c r="J149" s="37"/>
      <c r="K149" s="37"/>
      <c r="L149" s="37"/>
      <c r="M149" s="37"/>
      <c r="N149" s="37"/>
      <c r="O149" s="37"/>
      <c r="P149" s="37"/>
      <c r="Q149" s="37"/>
      <c r="R149" s="2320"/>
      <c r="S149" s="2320"/>
      <c r="T149" s="2320"/>
      <c r="U149" s="2320"/>
      <c r="V149" s="2320"/>
      <c r="W149" s="2320"/>
      <c r="X149" s="2320"/>
      <c r="Y149" s="37"/>
      <c r="Z149" s="2320"/>
      <c r="AA149" s="2320"/>
      <c r="AB149" s="2320"/>
      <c r="AC149" s="2320"/>
      <c r="AD149" s="2320"/>
      <c r="AE149" s="2320"/>
      <c r="AF149" s="2320"/>
      <c r="AH149" s="2314"/>
      <c r="AI149" s="2310"/>
      <c r="AJ149" s="2310"/>
      <c r="AK149" s="2310"/>
      <c r="AL149" s="2310"/>
      <c r="AM149" s="2310"/>
      <c r="AN149" s="37"/>
      <c r="AO149" s="2315"/>
      <c r="AP149" s="2311"/>
      <c r="AQ149" s="2311"/>
    </row>
    <row r="150" spans="1:43" s="10" customFormat="1" outlineLevel="1">
      <c r="A150" s="37"/>
      <c r="B150" s="37"/>
      <c r="C150" s="37"/>
      <c r="D150" s="64"/>
      <c r="E150" s="64"/>
      <c r="F150" s="37"/>
      <c r="G150" s="63"/>
      <c r="H150" s="37"/>
      <c r="I150" s="37"/>
      <c r="J150" s="37"/>
      <c r="K150" s="37"/>
      <c r="L150" s="37"/>
      <c r="M150" s="37"/>
      <c r="N150" s="37"/>
      <c r="O150" s="37"/>
      <c r="P150" s="37"/>
      <c r="Q150" s="37"/>
      <c r="R150" s="2324"/>
      <c r="S150" s="2324"/>
      <c r="T150" s="2324"/>
      <c r="U150" s="2324"/>
      <c r="V150" s="2324"/>
      <c r="W150" s="2324"/>
      <c r="X150" s="2324"/>
      <c r="Y150" s="37"/>
      <c r="Z150" s="2324"/>
      <c r="AA150" s="2324"/>
      <c r="AB150" s="2324"/>
      <c r="AC150" s="2324"/>
      <c r="AD150" s="2324"/>
      <c r="AE150" s="2324"/>
      <c r="AF150" s="2324"/>
      <c r="AH150" s="2314"/>
      <c r="AI150" s="2310"/>
      <c r="AJ150" s="2310"/>
      <c r="AK150" s="2310"/>
      <c r="AL150" s="2310"/>
      <c r="AM150" s="2310"/>
      <c r="AN150" s="37"/>
      <c r="AO150" s="2315"/>
      <c r="AP150" s="2311"/>
      <c r="AQ150" s="2311"/>
    </row>
    <row r="151" spans="1:43" s="10" customFormat="1" outlineLevel="1">
      <c r="A151" s="38">
        <v>6</v>
      </c>
      <c r="B151" s="59" t="s">
        <v>400</v>
      </c>
      <c r="C151" s="58"/>
      <c r="D151" s="37"/>
      <c r="E151" s="58"/>
      <c r="F151" s="37"/>
      <c r="G151" s="57"/>
      <c r="H151" s="37"/>
      <c r="I151" s="37"/>
      <c r="J151" s="37"/>
      <c r="K151" s="37"/>
      <c r="L151" s="37"/>
      <c r="M151" s="37"/>
      <c r="N151" s="37"/>
      <c r="O151" s="37"/>
      <c r="P151" s="37"/>
      <c r="Q151" s="37"/>
      <c r="R151" s="2323"/>
      <c r="S151" s="2323"/>
      <c r="T151" s="2323"/>
      <c r="U151" s="2323"/>
      <c r="V151" s="2323"/>
      <c r="W151" s="2323"/>
      <c r="X151" s="2323"/>
      <c r="Y151" s="37"/>
      <c r="Z151" s="2323"/>
      <c r="AA151" s="2323"/>
      <c r="AB151" s="2323"/>
      <c r="AC151" s="2323"/>
      <c r="AD151" s="2323"/>
      <c r="AE151" s="2323"/>
      <c r="AF151" s="2323"/>
      <c r="AH151" s="2310"/>
      <c r="AI151" s="2310"/>
      <c r="AJ151" s="2310"/>
      <c r="AK151" s="2310"/>
      <c r="AL151" s="2310"/>
      <c r="AM151" s="2310"/>
      <c r="AN151" s="37"/>
      <c r="AO151" s="2311"/>
      <c r="AP151" s="2311"/>
      <c r="AQ151" s="2311"/>
    </row>
    <row r="152" spans="1:43" s="10" customFormat="1" outlineLevel="1">
      <c r="A152" s="38">
        <v>7</v>
      </c>
      <c r="B152" s="59" t="s">
        <v>399</v>
      </c>
      <c r="C152" s="58"/>
      <c r="D152" s="37"/>
      <c r="E152" s="58"/>
      <c r="F152" s="37"/>
      <c r="G152" s="57"/>
      <c r="H152" s="37"/>
      <c r="I152" s="37"/>
      <c r="J152" s="37"/>
      <c r="K152" s="37"/>
      <c r="L152" s="37"/>
      <c r="M152" s="37"/>
      <c r="N152" s="37"/>
      <c r="O152" s="37"/>
      <c r="P152" s="37"/>
      <c r="Q152" s="37"/>
      <c r="R152" s="2323"/>
      <c r="S152" s="2323"/>
      <c r="T152" s="2323"/>
      <c r="U152" s="2323"/>
      <c r="V152" s="2323"/>
      <c r="W152" s="2323"/>
      <c r="X152" s="2323"/>
      <c r="Y152" s="37"/>
      <c r="Z152" s="2323"/>
      <c r="AA152" s="2323"/>
      <c r="AB152" s="2323"/>
      <c r="AC152" s="2323"/>
      <c r="AD152" s="2323"/>
      <c r="AE152" s="2323"/>
      <c r="AF152" s="2323"/>
      <c r="AH152" s="2310"/>
      <c r="AI152" s="2310"/>
      <c r="AJ152" s="2310"/>
      <c r="AK152" s="2310"/>
      <c r="AL152" s="2310"/>
      <c r="AM152" s="2310"/>
      <c r="AN152" s="37"/>
      <c r="AO152" s="2311"/>
      <c r="AP152" s="2311"/>
      <c r="AQ152" s="2311"/>
    </row>
    <row r="153" spans="1:43" s="10" customFormat="1" outlineLevel="1">
      <c r="A153" s="37"/>
      <c r="B153" s="37"/>
      <c r="C153" s="64"/>
      <c r="D153" s="37"/>
      <c r="E153" s="64"/>
      <c r="F153" s="37"/>
      <c r="G153" s="63"/>
      <c r="H153" s="37"/>
      <c r="I153" s="37"/>
      <c r="J153" s="37"/>
      <c r="K153" s="37"/>
      <c r="L153" s="37"/>
      <c r="M153" s="37"/>
      <c r="N153" s="37"/>
      <c r="O153" s="37"/>
      <c r="P153" s="37"/>
      <c r="Q153" s="37"/>
      <c r="R153" s="2324"/>
      <c r="S153" s="2324"/>
      <c r="T153" s="2324"/>
      <c r="U153" s="2324"/>
      <c r="V153" s="2324"/>
      <c r="W153" s="2324"/>
      <c r="X153" s="2324"/>
      <c r="Y153" s="37"/>
      <c r="Z153" s="2324"/>
      <c r="AA153" s="2324"/>
      <c r="AB153" s="2324"/>
      <c r="AC153" s="2324"/>
      <c r="AD153" s="2324"/>
      <c r="AE153" s="2324"/>
      <c r="AF153" s="2324"/>
      <c r="AH153" s="2314"/>
      <c r="AI153" s="2310"/>
      <c r="AJ153" s="2310"/>
      <c r="AK153" s="2310"/>
      <c r="AL153" s="2310"/>
      <c r="AM153" s="2310"/>
      <c r="AN153" s="37"/>
      <c r="AO153" s="2315"/>
      <c r="AP153" s="2311"/>
      <c r="AQ153" s="2311"/>
    </row>
    <row r="154" spans="1:43" s="10" customFormat="1" outlineLevel="1">
      <c r="A154" s="38">
        <v>8</v>
      </c>
      <c r="B154" s="59" t="s">
        <v>398</v>
      </c>
      <c r="C154" s="58"/>
      <c r="D154" s="37"/>
      <c r="E154" s="58"/>
      <c r="F154" s="37"/>
      <c r="G154" s="57"/>
      <c r="H154" s="37"/>
      <c r="I154" s="37"/>
      <c r="J154" s="37"/>
      <c r="K154" s="37"/>
      <c r="L154" s="37"/>
      <c r="M154" s="37"/>
      <c r="N154" s="37"/>
      <c r="O154" s="37"/>
      <c r="P154" s="37"/>
      <c r="Q154" s="37"/>
      <c r="R154" s="2323"/>
      <c r="S154" s="2323"/>
      <c r="T154" s="2323"/>
      <c r="U154" s="2323"/>
      <c r="V154" s="2323"/>
      <c r="W154" s="2323"/>
      <c r="X154" s="2323"/>
      <c r="Y154" s="37"/>
      <c r="Z154" s="2323"/>
      <c r="AA154" s="2323"/>
      <c r="AB154" s="2323"/>
      <c r="AC154" s="2323"/>
      <c r="AD154" s="2323"/>
      <c r="AE154" s="2323"/>
      <c r="AF154" s="2323"/>
      <c r="AH154" s="2310"/>
      <c r="AI154" s="2310"/>
      <c r="AJ154" s="2310"/>
      <c r="AK154" s="2310"/>
      <c r="AL154" s="2310"/>
      <c r="AM154" s="2310"/>
      <c r="AN154" s="37"/>
      <c r="AO154" s="2311"/>
      <c r="AP154" s="2311"/>
      <c r="AQ154" s="2311"/>
    </row>
    <row r="155" spans="1:43" s="10" customFormat="1" outlineLevel="1">
      <c r="A155" s="37"/>
      <c r="B155" s="37"/>
      <c r="C155" s="64"/>
      <c r="D155" s="37"/>
      <c r="E155" s="64"/>
      <c r="F155" s="37"/>
      <c r="G155" s="63"/>
      <c r="H155" s="37"/>
      <c r="I155" s="37"/>
      <c r="J155" s="37"/>
      <c r="K155" s="37"/>
      <c r="L155" s="37"/>
      <c r="M155" s="37"/>
      <c r="N155" s="37"/>
      <c r="O155" s="37"/>
      <c r="P155" s="37"/>
      <c r="Q155" s="37"/>
      <c r="R155" s="2324"/>
      <c r="S155" s="2324"/>
      <c r="T155" s="2324"/>
      <c r="U155" s="2324"/>
      <c r="V155" s="2324"/>
      <c r="W155" s="2324"/>
      <c r="X155" s="2324"/>
      <c r="Y155" s="37"/>
      <c r="Z155" s="2324"/>
      <c r="AA155" s="2324"/>
      <c r="AB155" s="2324"/>
      <c r="AC155" s="2324"/>
      <c r="AD155" s="2324"/>
      <c r="AE155" s="2324"/>
      <c r="AF155" s="2324"/>
      <c r="AH155" s="2314"/>
      <c r="AI155" s="2310"/>
      <c r="AJ155" s="2310"/>
      <c r="AK155" s="2310"/>
      <c r="AL155" s="2310"/>
      <c r="AM155" s="2310"/>
      <c r="AN155" s="37"/>
      <c r="AO155" s="2315"/>
      <c r="AP155" s="2311"/>
      <c r="AQ155" s="2311"/>
    </row>
    <row r="156" spans="1:43" s="10" customFormat="1" outlineLevel="1">
      <c r="A156" s="38">
        <v>9</v>
      </c>
      <c r="B156" s="59" t="s">
        <v>397</v>
      </c>
      <c r="C156" s="58"/>
      <c r="D156" s="37"/>
      <c r="E156" s="58"/>
      <c r="F156" s="37"/>
      <c r="G156" s="57"/>
      <c r="H156" s="37"/>
      <c r="I156" s="37"/>
      <c r="J156" s="37"/>
      <c r="K156" s="37"/>
      <c r="L156" s="37"/>
      <c r="M156" s="37"/>
      <c r="N156" s="37"/>
      <c r="O156" s="37"/>
      <c r="P156" s="37"/>
      <c r="Q156" s="37"/>
      <c r="R156" s="2323"/>
      <c r="S156" s="2323"/>
      <c r="T156" s="2323"/>
      <c r="U156" s="2323"/>
      <c r="V156" s="2323"/>
      <c r="W156" s="2323"/>
      <c r="X156" s="2323"/>
      <c r="Y156" s="37"/>
      <c r="Z156" s="2323"/>
      <c r="AA156" s="2323"/>
      <c r="AB156" s="2323"/>
      <c r="AC156" s="2323"/>
      <c r="AD156" s="2323"/>
      <c r="AE156" s="2323"/>
      <c r="AF156" s="2323"/>
      <c r="AH156" s="2310"/>
      <c r="AI156" s="2310"/>
      <c r="AJ156" s="2310"/>
      <c r="AK156" s="2310"/>
      <c r="AL156" s="2310"/>
      <c r="AM156" s="2310"/>
      <c r="AN156" s="37"/>
      <c r="AO156" s="2311"/>
      <c r="AP156" s="2311"/>
      <c r="AQ156" s="2311"/>
    </row>
    <row r="157" spans="1:43" s="10" customFormat="1" outlineLevel="1">
      <c r="A157" s="38">
        <v>10</v>
      </c>
      <c r="B157" s="59" t="s">
        <v>388</v>
      </c>
      <c r="C157" s="58"/>
      <c r="D157" s="37"/>
      <c r="E157" s="58"/>
      <c r="F157" s="37"/>
      <c r="G157" s="57"/>
      <c r="H157" s="37"/>
      <c r="I157" s="37"/>
      <c r="J157" s="37"/>
      <c r="K157" s="37"/>
      <c r="L157" s="37"/>
      <c r="M157" s="37"/>
      <c r="N157" s="37"/>
      <c r="O157" s="37"/>
      <c r="P157" s="37"/>
      <c r="Q157" s="37"/>
      <c r="R157" s="2323"/>
      <c r="S157" s="2323"/>
      <c r="T157" s="2323"/>
      <c r="U157" s="2323"/>
      <c r="V157" s="2323"/>
      <c r="W157" s="2323"/>
      <c r="X157" s="2323"/>
      <c r="Y157" s="37"/>
      <c r="Z157" s="2323"/>
      <c r="AA157" s="2323"/>
      <c r="AB157" s="2323"/>
      <c r="AC157" s="2323"/>
      <c r="AD157" s="2323"/>
      <c r="AE157" s="2323"/>
      <c r="AF157" s="2323"/>
      <c r="AH157" s="2310"/>
      <c r="AI157" s="2310"/>
      <c r="AJ157" s="2310"/>
      <c r="AK157" s="2310"/>
      <c r="AL157" s="2310"/>
      <c r="AM157" s="2310"/>
      <c r="AN157" s="37"/>
      <c r="AO157" s="2311"/>
      <c r="AP157" s="2311"/>
      <c r="AQ157" s="2311"/>
    </row>
    <row r="158" spans="1:43" s="10" customFormat="1" outlineLevel="1">
      <c r="A158" s="38">
        <v>11</v>
      </c>
      <c r="B158" s="59" t="s">
        <v>387</v>
      </c>
      <c r="C158" s="58"/>
      <c r="D158" s="37"/>
      <c r="E158" s="58"/>
      <c r="F158" s="37"/>
      <c r="G158" s="57"/>
      <c r="H158" s="37"/>
      <c r="I158" s="37"/>
      <c r="J158" s="37"/>
      <c r="K158" s="37"/>
      <c r="L158" s="37"/>
      <c r="M158" s="37"/>
      <c r="N158" s="37"/>
      <c r="O158" s="37"/>
      <c r="P158" s="37"/>
      <c r="Q158" s="37"/>
      <c r="R158" s="2325"/>
      <c r="S158" s="2325"/>
      <c r="T158" s="2325"/>
      <c r="U158" s="2325"/>
      <c r="V158" s="2325"/>
      <c r="W158" s="2325"/>
      <c r="X158" s="2325"/>
      <c r="Y158" s="37"/>
      <c r="Z158" s="2325"/>
      <c r="AA158" s="2325"/>
      <c r="AB158" s="2325"/>
      <c r="AC158" s="2325"/>
      <c r="AD158" s="2325"/>
      <c r="AE158" s="2325"/>
      <c r="AF158" s="2325"/>
      <c r="AH158" s="2310"/>
      <c r="AI158" s="2310"/>
      <c r="AJ158" s="2310"/>
      <c r="AK158" s="2310"/>
      <c r="AL158" s="2310"/>
      <c r="AM158" s="2310"/>
      <c r="AN158" s="37"/>
      <c r="AO158" s="2311"/>
      <c r="AP158" s="2311"/>
      <c r="AQ158" s="2311"/>
    </row>
    <row r="159" spans="1:43" s="10" customFormat="1" outlineLevel="1">
      <c r="A159" s="37"/>
      <c r="B159" s="37"/>
      <c r="C159" s="64"/>
      <c r="D159" s="37"/>
      <c r="E159" s="64"/>
      <c r="F159" s="37"/>
      <c r="G159" s="63"/>
      <c r="H159" s="37"/>
      <c r="I159" s="37"/>
      <c r="J159" s="37"/>
      <c r="K159" s="37"/>
      <c r="L159" s="37"/>
      <c r="M159" s="37"/>
      <c r="N159" s="37"/>
      <c r="O159" s="37"/>
      <c r="P159" s="37"/>
      <c r="Q159" s="37"/>
      <c r="R159" s="2324"/>
      <c r="S159" s="2324"/>
      <c r="T159" s="2324"/>
      <c r="U159" s="2324"/>
      <c r="V159" s="2324"/>
      <c r="W159" s="2324"/>
      <c r="X159" s="2324"/>
      <c r="Y159" s="37"/>
      <c r="Z159" s="2324"/>
      <c r="AA159" s="2324"/>
      <c r="AB159" s="2324"/>
      <c r="AC159" s="2324"/>
      <c r="AD159" s="2324"/>
      <c r="AE159" s="2324"/>
      <c r="AF159" s="2324"/>
      <c r="AH159" s="2314"/>
      <c r="AI159" s="2310"/>
      <c r="AJ159" s="2310"/>
      <c r="AK159" s="2310"/>
      <c r="AL159" s="2310"/>
      <c r="AM159" s="2310"/>
      <c r="AN159" s="37"/>
      <c r="AO159" s="2315"/>
      <c r="AP159" s="2311"/>
      <c r="AQ159" s="2311"/>
    </row>
    <row r="160" spans="1:43" s="10" customFormat="1" outlineLevel="1">
      <c r="A160" s="38">
        <v>12</v>
      </c>
      <c r="B160" s="59" t="s">
        <v>386</v>
      </c>
      <c r="C160" s="58"/>
      <c r="D160" s="37"/>
      <c r="E160" s="58"/>
      <c r="F160" s="37"/>
      <c r="G160" s="57"/>
      <c r="H160" s="37"/>
      <c r="I160" s="37"/>
      <c r="J160" s="37"/>
      <c r="K160" s="37"/>
      <c r="L160" s="37"/>
      <c r="M160" s="37"/>
      <c r="N160" s="37"/>
      <c r="O160" s="37"/>
      <c r="P160" s="37"/>
      <c r="Q160" s="37"/>
      <c r="R160" s="2323"/>
      <c r="S160" s="2323"/>
      <c r="T160" s="2323"/>
      <c r="U160" s="2323"/>
      <c r="V160" s="2323"/>
      <c r="W160" s="2323"/>
      <c r="X160" s="2323"/>
      <c r="Y160" s="37"/>
      <c r="Z160" s="2323"/>
      <c r="AA160" s="2323"/>
      <c r="AB160" s="2323"/>
      <c r="AC160" s="2323"/>
      <c r="AD160" s="2323"/>
      <c r="AE160" s="2323"/>
      <c r="AF160" s="2323"/>
      <c r="AH160" s="2310"/>
      <c r="AI160" s="2310"/>
      <c r="AJ160" s="2310"/>
      <c r="AK160" s="2310"/>
      <c r="AL160" s="2310"/>
      <c r="AM160" s="2310"/>
      <c r="AN160" s="37"/>
      <c r="AO160" s="2311"/>
      <c r="AP160" s="2311"/>
      <c r="AQ160" s="2311"/>
    </row>
    <row r="161" spans="1:43" s="10" customFormat="1" outlineLevel="1">
      <c r="A161" s="38">
        <v>13</v>
      </c>
      <c r="B161" s="59" t="s">
        <v>385</v>
      </c>
      <c r="C161" s="58"/>
      <c r="D161" s="37"/>
      <c r="E161" s="58"/>
      <c r="F161" s="37"/>
      <c r="G161" s="57"/>
      <c r="H161" s="37"/>
      <c r="I161" s="37"/>
      <c r="J161" s="37"/>
      <c r="K161" s="37"/>
      <c r="L161" s="37"/>
      <c r="M161" s="37"/>
      <c r="N161" s="37"/>
      <c r="O161" s="37"/>
      <c r="P161" s="37"/>
      <c r="Q161" s="37"/>
      <c r="R161" s="2323"/>
      <c r="S161" s="2323"/>
      <c r="T161" s="2323"/>
      <c r="U161" s="2323"/>
      <c r="V161" s="2323"/>
      <c r="W161" s="2323"/>
      <c r="X161" s="2323"/>
      <c r="Y161" s="37"/>
      <c r="Z161" s="2325"/>
      <c r="AA161" s="2325"/>
      <c r="AB161" s="2325"/>
      <c r="AC161" s="2325"/>
      <c r="AD161" s="2325"/>
      <c r="AE161" s="2325"/>
      <c r="AF161" s="2325"/>
      <c r="AH161" s="2310"/>
      <c r="AI161" s="2310"/>
      <c r="AJ161" s="2310"/>
      <c r="AK161" s="2310"/>
      <c r="AL161" s="2310"/>
      <c r="AM161" s="2310"/>
      <c r="AN161" s="37"/>
      <c r="AO161" s="2311"/>
      <c r="AP161" s="2311"/>
      <c r="AQ161" s="2311"/>
    </row>
    <row r="162" spans="1:43" s="10" customFormat="1" outlineLevel="1">
      <c r="A162" s="38"/>
      <c r="B162" s="38"/>
      <c r="C162" s="58"/>
      <c r="D162" s="37"/>
      <c r="E162" s="58"/>
      <c r="F162" s="37"/>
      <c r="G162" s="57"/>
      <c r="H162" s="37"/>
      <c r="I162" s="37"/>
      <c r="J162" s="37"/>
      <c r="K162" s="37"/>
      <c r="L162" s="37"/>
      <c r="M162" s="37"/>
      <c r="N162" s="37"/>
      <c r="O162" s="37"/>
      <c r="P162" s="37"/>
      <c r="Q162" s="37"/>
      <c r="R162" s="2325"/>
      <c r="S162" s="2325"/>
      <c r="T162" s="2325"/>
      <c r="U162" s="2325"/>
      <c r="V162" s="2325"/>
      <c r="W162" s="2325"/>
      <c r="X162" s="2325"/>
      <c r="Y162" s="37"/>
      <c r="Z162" s="2325"/>
      <c r="AA162" s="2325"/>
      <c r="AB162" s="2325"/>
      <c r="AC162" s="2325"/>
      <c r="AD162" s="2325"/>
      <c r="AE162" s="2325"/>
      <c r="AF162" s="2325"/>
      <c r="AH162" s="2310"/>
      <c r="AI162" s="2310"/>
      <c r="AJ162" s="2310"/>
      <c r="AK162" s="2310"/>
      <c r="AL162" s="2310"/>
      <c r="AM162" s="2310"/>
      <c r="AN162" s="37"/>
      <c r="AO162" s="2311"/>
      <c r="AP162" s="2311"/>
      <c r="AQ162" s="2311"/>
    </row>
    <row r="163" spans="1:43" s="10" customFormat="1" ht="15.75" outlineLevel="1" thickBot="1">
      <c r="A163" s="38">
        <v>14</v>
      </c>
      <c r="B163" s="59" t="s">
        <v>384</v>
      </c>
      <c r="C163" s="58"/>
      <c r="D163" s="37"/>
      <c r="E163" s="58"/>
      <c r="F163" s="37"/>
      <c r="G163" s="57"/>
      <c r="H163" s="37"/>
      <c r="I163" s="37"/>
      <c r="J163" s="37"/>
      <c r="K163" s="37"/>
      <c r="L163" s="37"/>
      <c r="M163" s="37"/>
      <c r="N163" s="37"/>
      <c r="O163" s="37"/>
      <c r="P163" s="37"/>
      <c r="Q163" s="37"/>
      <c r="R163" s="2326"/>
      <c r="S163" s="2326"/>
      <c r="T163" s="2326"/>
      <c r="U163" s="2326"/>
      <c r="V163" s="2326"/>
      <c r="W163" s="2326"/>
      <c r="X163" s="2326"/>
      <c r="Y163" s="37"/>
      <c r="Z163" s="2326"/>
      <c r="AA163" s="2326"/>
      <c r="AB163" s="2326"/>
      <c r="AC163" s="2326"/>
      <c r="AD163" s="2326"/>
      <c r="AE163" s="2326"/>
      <c r="AF163" s="2326"/>
      <c r="AH163" s="2312"/>
      <c r="AI163" s="2312"/>
      <c r="AJ163" s="2312"/>
      <c r="AK163" s="2312"/>
      <c r="AL163" s="2312"/>
      <c r="AM163" s="2312"/>
      <c r="AN163" s="37"/>
      <c r="AO163" s="2313"/>
      <c r="AP163" s="2313"/>
      <c r="AQ163" s="2313"/>
    </row>
    <row r="164" spans="1:43" s="10" customFormat="1" ht="15.75" outlineLevel="1" thickTop="1">
      <c r="A164" s="37"/>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H164" s="37"/>
      <c r="AI164" s="37"/>
      <c r="AJ164" s="37"/>
      <c r="AK164" s="37"/>
      <c r="AL164" s="37"/>
      <c r="AM164" s="37"/>
      <c r="AN164" s="37"/>
      <c r="AO164" s="37"/>
      <c r="AP164" s="37"/>
      <c r="AQ164" s="37"/>
    </row>
    <row r="165" spans="1:43" s="10" customFormat="1" outlineLevel="1">
      <c r="A165" s="37"/>
      <c r="B165" s="38"/>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H165" s="37"/>
      <c r="AI165" s="37"/>
      <c r="AJ165" s="37"/>
      <c r="AK165" s="37"/>
      <c r="AL165" s="37"/>
      <c r="AM165" s="37"/>
      <c r="AN165" s="37"/>
      <c r="AO165" s="37"/>
      <c r="AP165" s="37"/>
      <c r="AQ165" s="37"/>
    </row>
    <row r="166" spans="1:43" s="10" customFormat="1" outlineLevel="1">
      <c r="A166" s="37"/>
      <c r="B166" s="38"/>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H166" s="37"/>
      <c r="AI166" s="37"/>
      <c r="AJ166" s="37"/>
      <c r="AK166" s="37"/>
      <c r="AL166" s="37"/>
      <c r="AM166" s="37"/>
      <c r="AN166" s="37"/>
      <c r="AO166" s="37"/>
      <c r="AP166" s="37"/>
      <c r="AQ166" s="37"/>
    </row>
    <row r="167" spans="1:43" s="10" customFormat="1" outlineLevel="1">
      <c r="A167" s="37"/>
      <c r="B167" s="49" t="e">
        <f>#REF!</f>
        <v>#REF!</v>
      </c>
      <c r="C167" s="50"/>
      <c r="D167" s="48"/>
      <c r="E167" s="48"/>
      <c r="F167" s="48"/>
      <c r="G167" s="48"/>
      <c r="H167" s="48"/>
      <c r="I167" s="48"/>
      <c r="J167" s="48"/>
      <c r="K167" s="48"/>
      <c r="L167" s="48"/>
      <c r="M167" s="48"/>
      <c r="N167" s="48"/>
      <c r="O167" s="48"/>
      <c r="P167" s="48"/>
      <c r="Q167" s="48"/>
      <c r="R167" s="49"/>
      <c r="S167" s="49"/>
      <c r="T167" s="49"/>
      <c r="U167" s="49"/>
      <c r="V167" s="49"/>
      <c r="W167" s="49"/>
      <c r="X167" s="48"/>
      <c r="Y167" s="51"/>
      <c r="Z167" s="48"/>
      <c r="AA167" s="48"/>
      <c r="AB167" s="48"/>
      <c r="AC167" s="48"/>
      <c r="AD167" s="48"/>
      <c r="AE167" s="48"/>
      <c r="AF167" s="48"/>
      <c r="AH167" s="48"/>
      <c r="AI167" s="48"/>
      <c r="AJ167" s="48"/>
      <c r="AK167" s="48"/>
      <c r="AL167" s="48"/>
      <c r="AM167" s="48"/>
      <c r="AO167" s="48"/>
      <c r="AP167" s="48"/>
      <c r="AQ167" s="48"/>
    </row>
    <row r="168" spans="1:43" s="10" customFormat="1" outlineLevel="1">
      <c r="A168" s="37"/>
      <c r="B168" s="56" t="s">
        <v>318</v>
      </c>
      <c r="C168" s="50"/>
      <c r="D168" s="48"/>
      <c r="E168" s="48"/>
      <c r="F168" s="48"/>
      <c r="G168" s="48"/>
      <c r="H168" s="55"/>
      <c r="I168" s="48"/>
      <c r="J168" s="48"/>
      <c r="K168" s="48"/>
      <c r="L168" s="48"/>
      <c r="M168" s="48"/>
      <c r="N168" s="48"/>
      <c r="O168" s="48"/>
      <c r="P168" s="48"/>
      <c r="Q168" s="48"/>
      <c r="R168" s="49"/>
      <c r="S168" s="49"/>
      <c r="T168" s="49"/>
      <c r="U168" s="49"/>
      <c r="V168" s="49"/>
      <c r="W168" s="49"/>
      <c r="X168" s="48"/>
      <c r="Y168" s="54"/>
      <c r="Z168" s="48"/>
      <c r="AA168" s="48"/>
      <c r="AB168" s="48"/>
      <c r="AC168" s="48"/>
      <c r="AD168" s="48"/>
      <c r="AE168" s="48"/>
      <c r="AF168" s="48"/>
      <c r="AH168" s="48"/>
      <c r="AI168" s="48"/>
      <c r="AJ168" s="48"/>
      <c r="AK168" s="48"/>
      <c r="AL168" s="48"/>
      <c r="AM168" s="48"/>
      <c r="AO168" s="48"/>
      <c r="AP168" s="48"/>
      <c r="AQ168" s="48"/>
    </row>
    <row r="169" spans="1:43" s="10" customFormat="1" outlineLevel="1">
      <c r="A169" s="37"/>
      <c r="B169" s="49"/>
      <c r="C169" s="50"/>
      <c r="D169" s="48"/>
      <c r="E169" s="48"/>
      <c r="F169" s="48"/>
      <c r="G169" s="48"/>
      <c r="H169" s="48"/>
      <c r="I169" s="48"/>
      <c r="J169" s="48"/>
      <c r="K169" s="48"/>
      <c r="L169" s="48"/>
      <c r="M169" s="48"/>
      <c r="N169" s="48"/>
      <c r="O169" s="48"/>
      <c r="P169" s="48"/>
      <c r="Q169" s="48"/>
      <c r="R169" s="49"/>
      <c r="S169" s="49"/>
      <c r="T169" s="49"/>
      <c r="U169" s="49"/>
      <c r="V169" s="49"/>
      <c r="W169" s="49"/>
      <c r="X169" s="48"/>
      <c r="Y169" s="49"/>
      <c r="Z169" s="48"/>
      <c r="AA169" s="48"/>
      <c r="AB169" s="48"/>
      <c r="AC169" s="48"/>
      <c r="AD169" s="48"/>
      <c r="AE169" s="48"/>
      <c r="AF169" s="48"/>
      <c r="AH169" s="48"/>
      <c r="AI169" s="48"/>
      <c r="AJ169" s="48"/>
      <c r="AK169" s="48"/>
      <c r="AL169" s="48"/>
      <c r="AM169" s="48"/>
      <c r="AO169" s="48"/>
      <c r="AP169" s="48"/>
      <c r="AQ169" s="48"/>
    </row>
    <row r="170" spans="1:43" s="10" customFormat="1" outlineLevel="1">
      <c r="A170" s="37"/>
      <c r="B170" s="49"/>
      <c r="C170" s="50"/>
      <c r="D170" s="48"/>
      <c r="E170" s="48"/>
      <c r="F170" s="48"/>
      <c r="G170" s="48"/>
      <c r="H170" s="48"/>
      <c r="I170" s="48"/>
      <c r="J170" s="48"/>
      <c r="K170" s="48"/>
      <c r="L170" s="48"/>
      <c r="M170" s="48"/>
      <c r="N170" s="48"/>
      <c r="O170" s="48"/>
      <c r="P170" s="48"/>
      <c r="Q170" s="48"/>
      <c r="R170" s="49"/>
      <c r="S170" s="49"/>
      <c r="T170" s="49"/>
      <c r="U170" s="49"/>
      <c r="V170" s="49"/>
      <c r="W170" s="49"/>
      <c r="X170" s="48"/>
      <c r="Y170" s="49"/>
      <c r="Z170" s="48"/>
      <c r="AA170" s="48"/>
      <c r="AB170" s="48"/>
      <c r="AC170" s="48"/>
      <c r="AD170" s="48"/>
      <c r="AE170" s="48"/>
      <c r="AF170" s="48"/>
      <c r="AH170" s="48"/>
      <c r="AI170" s="48"/>
      <c r="AJ170" s="48"/>
      <c r="AK170" s="48"/>
      <c r="AL170" s="48"/>
      <c r="AM170" s="48"/>
      <c r="AO170" s="48"/>
      <c r="AP170" s="48"/>
      <c r="AQ170" s="48"/>
    </row>
    <row r="171" spans="1:43" s="10" customFormat="1" outlineLevel="1">
      <c r="A171" s="37"/>
      <c r="B171" s="49"/>
      <c r="C171" s="50"/>
      <c r="D171" s="48"/>
      <c r="E171" s="48"/>
      <c r="F171" s="48"/>
      <c r="G171" s="48"/>
      <c r="H171" s="48"/>
      <c r="I171" s="48"/>
      <c r="J171" s="48"/>
      <c r="K171" s="48"/>
      <c r="L171" s="48"/>
      <c r="M171" s="48"/>
      <c r="N171" s="48"/>
      <c r="O171" s="48"/>
      <c r="P171" s="48"/>
      <c r="Q171" s="48"/>
      <c r="R171" s="49"/>
      <c r="S171" s="49"/>
      <c r="T171" s="49"/>
      <c r="U171" s="49"/>
      <c r="V171" s="49"/>
      <c r="W171" s="49"/>
      <c r="X171" s="48"/>
      <c r="Y171" s="49"/>
      <c r="Z171" s="48"/>
      <c r="AA171" s="48"/>
      <c r="AB171" s="48"/>
      <c r="AC171" s="48"/>
      <c r="AD171" s="48"/>
      <c r="AE171" s="48"/>
      <c r="AF171" s="48"/>
      <c r="AH171" s="48"/>
      <c r="AI171" s="48"/>
      <c r="AJ171" s="48"/>
      <c r="AK171" s="48"/>
      <c r="AL171" s="48"/>
      <c r="AM171" s="48"/>
      <c r="AO171" s="48"/>
      <c r="AP171" s="48"/>
      <c r="AQ171" s="48"/>
    </row>
    <row r="172" spans="1:43" s="10" customFormat="1" outlineLevel="1">
      <c r="A172" s="37"/>
      <c r="B172" s="49"/>
      <c r="C172" s="50"/>
      <c r="D172" s="48"/>
      <c r="E172" s="48"/>
      <c r="F172" s="48"/>
      <c r="G172" s="48"/>
      <c r="H172" s="48"/>
      <c r="I172" s="48"/>
      <c r="J172" s="48"/>
      <c r="K172" s="48"/>
      <c r="L172" s="48"/>
      <c r="M172" s="48"/>
      <c r="N172" s="48"/>
      <c r="O172" s="48"/>
      <c r="P172" s="48"/>
      <c r="Q172" s="48"/>
      <c r="R172" s="49"/>
      <c r="S172" s="49"/>
      <c r="T172" s="49"/>
      <c r="U172" s="49"/>
      <c r="V172" s="49"/>
      <c r="W172" s="49"/>
      <c r="X172" s="48"/>
      <c r="Y172" s="49"/>
      <c r="Z172" s="48"/>
      <c r="AA172" s="48"/>
      <c r="AB172" s="48"/>
      <c r="AC172" s="48"/>
      <c r="AD172" s="48"/>
      <c r="AE172" s="48"/>
      <c r="AF172" s="48"/>
      <c r="AH172" s="48"/>
      <c r="AI172" s="48"/>
      <c r="AJ172" s="48"/>
      <c r="AK172" s="48"/>
      <c r="AL172" s="48"/>
      <c r="AM172" s="48"/>
      <c r="AO172" s="48"/>
      <c r="AP172" s="48"/>
      <c r="AQ172" s="48"/>
    </row>
    <row r="173" spans="1:43" s="10" customFormat="1" outlineLevel="1">
      <c r="A173" s="37"/>
      <c r="B173" s="49"/>
      <c r="C173" s="50"/>
      <c r="D173" s="48"/>
      <c r="E173" s="48"/>
      <c r="F173" s="48"/>
      <c r="G173" s="48"/>
      <c r="H173" s="48"/>
      <c r="I173" s="48"/>
      <c r="J173" s="48"/>
      <c r="K173" s="48"/>
      <c r="L173" s="48"/>
      <c r="M173" s="48"/>
      <c r="N173" s="48"/>
      <c r="O173" s="48"/>
      <c r="P173" s="48"/>
      <c r="Q173" s="48"/>
      <c r="R173" s="49"/>
      <c r="S173" s="49"/>
      <c r="T173" s="49"/>
      <c r="U173" s="49"/>
      <c r="V173" s="49"/>
      <c r="W173" s="49"/>
      <c r="X173" s="48"/>
      <c r="Y173" s="49"/>
      <c r="Z173" s="48"/>
      <c r="AA173" s="48"/>
      <c r="AB173" s="48"/>
      <c r="AC173" s="48"/>
      <c r="AD173" s="48"/>
      <c r="AE173" s="48"/>
      <c r="AF173" s="48"/>
      <c r="AH173" s="48"/>
      <c r="AI173" s="48"/>
      <c r="AJ173" s="48"/>
      <c r="AK173" s="48"/>
      <c r="AL173" s="48"/>
      <c r="AM173" s="48"/>
      <c r="AO173" s="48"/>
      <c r="AP173" s="48"/>
      <c r="AQ173" s="48"/>
    </row>
    <row r="174" spans="1:43" s="10" customFormat="1" outlineLevel="1">
      <c r="A174" s="37"/>
      <c r="B174" s="49"/>
      <c r="C174" s="50"/>
      <c r="D174" s="48"/>
      <c r="E174" s="48"/>
      <c r="F174" s="48"/>
      <c r="G174" s="48"/>
      <c r="H174" s="48"/>
      <c r="I174" s="48"/>
      <c r="J174" s="48"/>
      <c r="K174" s="48"/>
      <c r="L174" s="48"/>
      <c r="M174" s="48"/>
      <c r="N174" s="48"/>
      <c r="O174" s="48"/>
      <c r="P174" s="48"/>
      <c r="Q174" s="48"/>
      <c r="R174" s="49"/>
      <c r="S174" s="49"/>
      <c r="T174" s="49"/>
      <c r="U174" s="49"/>
      <c r="V174" s="49"/>
      <c r="W174" s="49"/>
      <c r="X174" s="48"/>
      <c r="Y174" s="49"/>
      <c r="Z174" s="48"/>
      <c r="AA174" s="48"/>
      <c r="AB174" s="48"/>
      <c r="AC174" s="48"/>
      <c r="AD174" s="48"/>
      <c r="AE174" s="48"/>
      <c r="AF174" s="48"/>
      <c r="AH174" s="48"/>
      <c r="AI174" s="48"/>
      <c r="AJ174" s="48"/>
      <c r="AK174" s="48"/>
      <c r="AL174" s="48"/>
      <c r="AM174" s="48"/>
      <c r="AO174" s="48"/>
      <c r="AP174" s="48"/>
      <c r="AQ174" s="48"/>
    </row>
    <row r="175" spans="1:43" s="10" customFormat="1" outlineLevel="1">
      <c r="A175" s="37"/>
      <c r="B175" s="49"/>
      <c r="C175" s="50"/>
      <c r="D175" s="48"/>
      <c r="E175" s="48"/>
      <c r="F175" s="48"/>
      <c r="G175" s="48"/>
      <c r="H175" s="48"/>
      <c r="I175" s="48"/>
      <c r="J175" s="48"/>
      <c r="K175" s="48"/>
      <c r="L175" s="48"/>
      <c r="M175" s="48"/>
      <c r="N175" s="48"/>
      <c r="O175" s="48"/>
      <c r="P175" s="48"/>
      <c r="Q175" s="48"/>
      <c r="R175" s="49"/>
      <c r="S175" s="49"/>
      <c r="T175" s="49"/>
      <c r="U175" s="49"/>
      <c r="V175" s="49"/>
      <c r="W175" s="49"/>
      <c r="X175" s="48"/>
      <c r="Y175" s="49"/>
      <c r="Z175" s="48"/>
      <c r="AA175" s="48"/>
      <c r="AB175" s="48"/>
      <c r="AC175" s="48"/>
      <c r="AD175" s="48"/>
      <c r="AE175" s="48"/>
      <c r="AF175" s="48"/>
      <c r="AH175" s="48"/>
      <c r="AI175" s="48"/>
      <c r="AJ175" s="48"/>
      <c r="AK175" s="48"/>
      <c r="AL175" s="48"/>
      <c r="AM175" s="48"/>
      <c r="AO175" s="48"/>
      <c r="AP175" s="48"/>
      <c r="AQ175" s="48"/>
    </row>
    <row r="176" spans="1:43" s="10" customFormat="1" outlineLevel="1">
      <c r="A176" s="37"/>
      <c r="B176" s="49" t="e">
        <f>#REF!</f>
        <v>#REF!</v>
      </c>
      <c r="C176" s="50"/>
      <c r="D176" s="48"/>
      <c r="E176" s="48"/>
      <c r="F176" s="48"/>
      <c r="G176" s="48"/>
      <c r="H176" s="48"/>
      <c r="I176" s="48"/>
      <c r="J176" s="48"/>
      <c r="K176" s="48"/>
      <c r="L176" s="48"/>
      <c r="M176" s="48"/>
      <c r="N176" s="48"/>
      <c r="O176" s="48"/>
      <c r="P176" s="48"/>
      <c r="Q176" s="48"/>
      <c r="R176" s="49"/>
      <c r="S176" s="49"/>
      <c r="T176" s="49"/>
      <c r="U176" s="49"/>
      <c r="V176" s="49"/>
      <c r="W176" s="49"/>
      <c r="X176" s="48"/>
      <c r="Y176" s="49"/>
      <c r="Z176" s="48"/>
      <c r="AA176" s="48"/>
      <c r="AB176" s="48"/>
      <c r="AC176" s="48"/>
      <c r="AD176" s="48"/>
      <c r="AE176" s="48"/>
      <c r="AF176" s="48"/>
      <c r="AH176" s="48"/>
      <c r="AI176" s="48"/>
      <c r="AJ176" s="48"/>
      <c r="AK176" s="48"/>
      <c r="AL176" s="48"/>
      <c r="AM176" s="48"/>
      <c r="AO176" s="48"/>
      <c r="AP176" s="48"/>
      <c r="AQ176" s="48"/>
    </row>
    <row r="177" spans="1:43" s="10" customFormat="1" outlineLevel="1">
      <c r="A177" s="37"/>
      <c r="B177" s="53" t="s">
        <v>317</v>
      </c>
      <c r="C177" s="50"/>
      <c r="D177" s="48"/>
      <c r="E177" s="48"/>
      <c r="F177" s="48"/>
      <c r="G177" s="48"/>
      <c r="H177" s="52"/>
      <c r="I177" s="48"/>
      <c r="J177" s="48"/>
      <c r="K177" s="48"/>
      <c r="L177" s="48"/>
      <c r="M177" s="48"/>
      <c r="N177" s="48"/>
      <c r="O177" s="48"/>
      <c r="P177" s="48"/>
      <c r="Q177" s="48"/>
      <c r="R177" s="49"/>
      <c r="S177" s="49"/>
      <c r="T177" s="49"/>
      <c r="U177" s="49"/>
      <c r="V177" s="49"/>
      <c r="W177" s="49"/>
      <c r="X177" s="48"/>
      <c r="Y177" s="51"/>
      <c r="Z177" s="48"/>
      <c r="AA177" s="48"/>
      <c r="AB177" s="48"/>
      <c r="AC177" s="48"/>
      <c r="AD177" s="48"/>
      <c r="AE177" s="48"/>
      <c r="AF177" s="48"/>
      <c r="AH177" s="48"/>
      <c r="AI177" s="48"/>
      <c r="AJ177" s="48"/>
      <c r="AK177" s="48"/>
      <c r="AL177" s="48"/>
      <c r="AM177" s="48"/>
      <c r="AO177" s="48"/>
      <c r="AP177" s="48"/>
      <c r="AQ177" s="48"/>
    </row>
    <row r="178" spans="1:43" s="10" customFormat="1">
      <c r="A178" s="37"/>
      <c r="B178" s="38"/>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H178" s="37"/>
      <c r="AI178" s="37"/>
      <c r="AJ178" s="37"/>
      <c r="AK178" s="37"/>
      <c r="AL178" s="37"/>
      <c r="AM178" s="37"/>
      <c r="AN178" s="37"/>
      <c r="AO178" s="37"/>
      <c r="AP178" s="37"/>
      <c r="AQ178" s="37"/>
    </row>
  </sheetData>
  <mergeCells count="582">
    <mergeCell ref="K2:N2"/>
    <mergeCell ref="K3:N3"/>
    <mergeCell ref="R87:X87"/>
    <mergeCell ref="Z71:AF71"/>
    <mergeCell ref="Z54:AF54"/>
    <mergeCell ref="R84:X84"/>
    <mergeCell ref="R85:X85"/>
    <mergeCell ref="R86:X86"/>
    <mergeCell ref="R10:X10"/>
    <mergeCell ref="R11:X11"/>
    <mergeCell ref="Z42:AF42"/>
    <mergeCell ref="Z35:AF35"/>
    <mergeCell ref="Z38:AF38"/>
    <mergeCell ref="Z39:AF39"/>
    <mergeCell ref="Z43:AF43"/>
    <mergeCell ref="Z55:AF55"/>
    <mergeCell ref="Z56:AF56"/>
    <mergeCell ref="Z14:AF14"/>
    <mergeCell ref="Z15:AF15"/>
    <mergeCell ref="Z21:AF21"/>
    <mergeCell ref="Z16:AF16"/>
    <mergeCell ref="Z62:AF62"/>
    <mergeCell ref="Z70:AF70"/>
    <mergeCell ref="Z10:AF10"/>
    <mergeCell ref="R14:X14"/>
    <mergeCell ref="R15:X15"/>
    <mergeCell ref="R16:X16"/>
    <mergeCell ref="R17:X17"/>
    <mergeCell ref="R82:X82"/>
    <mergeCell ref="R83:X83"/>
    <mergeCell ref="R65:X65"/>
    <mergeCell ref="R12:X12"/>
    <mergeCell ref="R13:X13"/>
    <mergeCell ref="R33:X33"/>
    <mergeCell ref="R34:X34"/>
    <mergeCell ref="R35:X35"/>
    <mergeCell ref="R36:X36"/>
    <mergeCell ref="R66:X66"/>
    <mergeCell ref="R56:X56"/>
    <mergeCell ref="R38:X38"/>
    <mergeCell ref="R58:X58"/>
    <mergeCell ref="R40:X40"/>
    <mergeCell ref="R41:X41"/>
    <mergeCell ref="R42:X42"/>
    <mergeCell ref="R43:X43"/>
    <mergeCell ref="R44:X44"/>
    <mergeCell ref="R45:X45"/>
    <mergeCell ref="R46:X46"/>
    <mergeCell ref="AH85:AM85"/>
    <mergeCell ref="AO85:AQ85"/>
    <mergeCell ref="AH92:AM92"/>
    <mergeCell ref="Z11:AF11"/>
    <mergeCell ref="Z12:AF12"/>
    <mergeCell ref="Z13:AF13"/>
    <mergeCell ref="Z48:AF48"/>
    <mergeCell ref="Z49:AF49"/>
    <mergeCell ref="Z20:AF20"/>
    <mergeCell ref="Z40:AF40"/>
    <mergeCell ref="Z41:AF41"/>
    <mergeCell ref="Z17:AF17"/>
    <mergeCell ref="Z18:AF18"/>
    <mergeCell ref="Z19:AF19"/>
    <mergeCell ref="Z33:AF33"/>
    <mergeCell ref="AH74:AM74"/>
    <mergeCell ref="AO74:AQ74"/>
    <mergeCell ref="AH69:AM69"/>
    <mergeCell ref="AO69:AQ69"/>
    <mergeCell ref="AH70:AM70"/>
    <mergeCell ref="AO70:AQ70"/>
    <mergeCell ref="AH71:AM71"/>
    <mergeCell ref="AO71:AQ71"/>
    <mergeCell ref="AO92:AQ92"/>
    <mergeCell ref="AH104:AM104"/>
    <mergeCell ref="AO104:AQ104"/>
    <mergeCell ref="AH105:AM105"/>
    <mergeCell ref="AO105:AQ105"/>
    <mergeCell ref="AH97:AM97"/>
    <mergeCell ref="AO97:AQ97"/>
    <mergeCell ref="AH98:AM98"/>
    <mergeCell ref="AO98:AQ98"/>
    <mergeCell ref="AH99:AM99"/>
    <mergeCell ref="AO99:AQ99"/>
    <mergeCell ref="AH106:AM106"/>
    <mergeCell ref="AO106:AQ106"/>
    <mergeCell ref="AH113:AM113"/>
    <mergeCell ref="AO113:AQ113"/>
    <mergeCell ref="Z22:AF22"/>
    <mergeCell ref="Z23:AF23"/>
    <mergeCell ref="Z69:AF69"/>
    <mergeCell ref="Z74:AF74"/>
    <mergeCell ref="Z24:AF24"/>
    <mergeCell ref="Z25:AF25"/>
    <mergeCell ref="Z26:AF26"/>
    <mergeCell ref="Z27:AF27"/>
    <mergeCell ref="Z76:AF76"/>
    <mergeCell ref="Z77:AF77"/>
    <mergeCell ref="Z58:AF58"/>
    <mergeCell ref="Z59:AF59"/>
    <mergeCell ref="Z60:AF60"/>
    <mergeCell ref="Z61:AF61"/>
    <mergeCell ref="Z72:AF72"/>
    <mergeCell ref="Z73:AF73"/>
    <mergeCell ref="AH112:AM112"/>
    <mergeCell ref="AO112:AQ112"/>
    <mergeCell ref="AH107:AM107"/>
    <mergeCell ref="AO107:AQ107"/>
    <mergeCell ref="AH108:AM108"/>
    <mergeCell ref="AO108:AQ108"/>
    <mergeCell ref="AH109:AM109"/>
    <mergeCell ref="AO109:AQ109"/>
    <mergeCell ref="AH110:AM110"/>
    <mergeCell ref="AO110:AQ110"/>
    <mergeCell ref="AH111:AM111"/>
    <mergeCell ref="AO111:AQ111"/>
    <mergeCell ref="AH93:AM93"/>
    <mergeCell ref="AO93:AQ93"/>
    <mergeCell ref="AH94:AM94"/>
    <mergeCell ref="AO94:AQ94"/>
    <mergeCell ref="AH101:AM101"/>
    <mergeCell ref="AO101:AQ101"/>
    <mergeCell ref="AH102:AM102"/>
    <mergeCell ref="AO102:AQ102"/>
    <mergeCell ref="AH103:AM103"/>
    <mergeCell ref="AO103:AQ103"/>
    <mergeCell ref="AH100:AM100"/>
    <mergeCell ref="AO100:AQ100"/>
    <mergeCell ref="AH95:AM95"/>
    <mergeCell ref="AO95:AQ95"/>
    <mergeCell ref="AH96:AM96"/>
    <mergeCell ref="AO96:AQ96"/>
    <mergeCell ref="AH86:AM86"/>
    <mergeCell ref="AO86:AQ86"/>
    <mergeCell ref="AH87:AM87"/>
    <mergeCell ref="AO87:AQ87"/>
    <mergeCell ref="AH89:AM89"/>
    <mergeCell ref="AO89:AQ89"/>
    <mergeCell ref="AH90:AM90"/>
    <mergeCell ref="AO90:AQ90"/>
    <mergeCell ref="AH91:AM91"/>
    <mergeCell ref="AO91:AQ91"/>
    <mergeCell ref="AH88:AM88"/>
    <mergeCell ref="AO88:AQ88"/>
    <mergeCell ref="AH83:AM83"/>
    <mergeCell ref="AO83:AQ83"/>
    <mergeCell ref="AH84:AM84"/>
    <mergeCell ref="AH82:AM82"/>
    <mergeCell ref="AO82:AQ82"/>
    <mergeCell ref="AH75:AM75"/>
    <mergeCell ref="AO75:AQ75"/>
    <mergeCell ref="AH76:AM76"/>
    <mergeCell ref="AO76:AQ76"/>
    <mergeCell ref="AH77:AM77"/>
    <mergeCell ref="AO77:AQ77"/>
    <mergeCell ref="AH78:AM78"/>
    <mergeCell ref="AO78:AQ78"/>
    <mergeCell ref="AH79:AM79"/>
    <mergeCell ref="AO79:AQ79"/>
    <mergeCell ref="AO84:AQ84"/>
    <mergeCell ref="AH73:AM73"/>
    <mergeCell ref="AO73:AQ73"/>
    <mergeCell ref="AO58:AQ58"/>
    <mergeCell ref="AH59:AM59"/>
    <mergeCell ref="AO59:AQ59"/>
    <mergeCell ref="AH66:AM66"/>
    <mergeCell ref="AO66:AQ66"/>
    <mergeCell ref="AH60:AM60"/>
    <mergeCell ref="AO60:AQ60"/>
    <mergeCell ref="AH61:AM61"/>
    <mergeCell ref="AO61:AQ61"/>
    <mergeCell ref="AH63:AM63"/>
    <mergeCell ref="AO63:AQ63"/>
    <mergeCell ref="AH64:AM64"/>
    <mergeCell ref="AO64:AQ64"/>
    <mergeCell ref="AH65:AM65"/>
    <mergeCell ref="AO65:AQ65"/>
    <mergeCell ref="AH67:AM67"/>
    <mergeCell ref="AO67:AQ67"/>
    <mergeCell ref="AH68:AM68"/>
    <mergeCell ref="AO68:AQ68"/>
    <mergeCell ref="AO46:AQ46"/>
    <mergeCell ref="AH72:AM72"/>
    <mergeCell ref="AO72:AQ72"/>
    <mergeCell ref="Z50:AF50"/>
    <mergeCell ref="Z57:AF57"/>
    <mergeCell ref="Z68:AF68"/>
    <mergeCell ref="Z66:AF66"/>
    <mergeCell ref="Z67:AF67"/>
    <mergeCell ref="AH56:AM56"/>
    <mergeCell ref="AO56:AQ56"/>
    <mergeCell ref="AH51:AM51"/>
    <mergeCell ref="AO51:AQ51"/>
    <mergeCell ref="AH52:AM52"/>
    <mergeCell ref="Z63:AF63"/>
    <mergeCell ref="Z64:AF64"/>
    <mergeCell ref="AO57:AQ57"/>
    <mergeCell ref="AH58:AM58"/>
    <mergeCell ref="Z52:AF52"/>
    <mergeCell ref="R50:X50"/>
    <mergeCell ref="R51:X51"/>
    <mergeCell ref="R52:X52"/>
    <mergeCell ref="R60:X60"/>
    <mergeCell ref="R57:X57"/>
    <mergeCell ref="AO52:AQ52"/>
    <mergeCell ref="AH53:AM53"/>
    <mergeCell ref="AO53:AQ53"/>
    <mergeCell ref="AH47:AM47"/>
    <mergeCell ref="R49:X49"/>
    <mergeCell ref="R53:X53"/>
    <mergeCell ref="R47:X47"/>
    <mergeCell ref="R48:X48"/>
    <mergeCell ref="R54:X54"/>
    <mergeCell ref="R63:X63"/>
    <mergeCell ref="R64:X64"/>
    <mergeCell ref="R73:X73"/>
    <mergeCell ref="R69:X69"/>
    <mergeCell ref="R70:X70"/>
    <mergeCell ref="R71:X71"/>
    <mergeCell ref="R72:X72"/>
    <mergeCell ref="R68:X68"/>
    <mergeCell ref="R67:X67"/>
    <mergeCell ref="R74:X74"/>
    <mergeCell ref="R75:X75"/>
    <mergeCell ref="R55:X55"/>
    <mergeCell ref="R62:X62"/>
    <mergeCell ref="R59:X59"/>
    <mergeCell ref="R61:X61"/>
    <mergeCell ref="Z75:AF75"/>
    <mergeCell ref="R18:X18"/>
    <mergeCell ref="R19:X19"/>
    <mergeCell ref="R20:X20"/>
    <mergeCell ref="R21:X21"/>
    <mergeCell ref="R30:X30"/>
    <mergeCell ref="R31:X31"/>
    <mergeCell ref="R22:X22"/>
    <mergeCell ref="R23:X23"/>
    <mergeCell ref="R24:X24"/>
    <mergeCell ref="R29:X29"/>
    <mergeCell ref="R25:X25"/>
    <mergeCell ref="R26:X26"/>
    <mergeCell ref="R27:X27"/>
    <mergeCell ref="R28:X28"/>
    <mergeCell ref="R37:X37"/>
    <mergeCell ref="R32:X32"/>
    <mergeCell ref="R39:X39"/>
    <mergeCell ref="R76:X76"/>
    <mergeCell ref="Z83:AF83"/>
    <mergeCell ref="Z82:AF82"/>
    <mergeCell ref="R77:X77"/>
    <mergeCell ref="R78:X78"/>
    <mergeCell ref="R79:X79"/>
    <mergeCell ref="Z78:AF78"/>
    <mergeCell ref="Z79:AF79"/>
    <mergeCell ref="R89:X89"/>
    <mergeCell ref="Z86:AF86"/>
    <mergeCell ref="Z87:AF87"/>
    <mergeCell ref="Z88:AF88"/>
    <mergeCell ref="Z84:AF84"/>
    <mergeCell ref="Z85:AF85"/>
    <mergeCell ref="R88:X88"/>
    <mergeCell ref="R103:X103"/>
    <mergeCell ref="R124:X124"/>
    <mergeCell ref="R109:X109"/>
    <mergeCell ref="R110:X110"/>
    <mergeCell ref="R111:X111"/>
    <mergeCell ref="R112:X112"/>
    <mergeCell ref="R113:X113"/>
    <mergeCell ref="R114:X114"/>
    <mergeCell ref="R115:X115"/>
    <mergeCell ref="R116:X116"/>
    <mergeCell ref="R120:X120"/>
    <mergeCell ref="R121:X121"/>
    <mergeCell ref="R122:X122"/>
    <mergeCell ref="R123:X123"/>
    <mergeCell ref="R117:X117"/>
    <mergeCell ref="R118:X118"/>
    <mergeCell ref="R119:X119"/>
    <mergeCell ref="Z28:AF28"/>
    <mergeCell ref="Z29:AF29"/>
    <mergeCell ref="Z36:AF36"/>
    <mergeCell ref="Z37:AF37"/>
    <mergeCell ref="Z31:AF31"/>
    <mergeCell ref="Z34:AF34"/>
    <mergeCell ref="Z30:AF30"/>
    <mergeCell ref="Z32:AF32"/>
    <mergeCell ref="Z89:AF89"/>
    <mergeCell ref="Z46:AF46"/>
    <mergeCell ref="Z47:AF47"/>
    <mergeCell ref="Z65:AF65"/>
    <mergeCell ref="Z53:AF53"/>
    <mergeCell ref="Z51:AF51"/>
    <mergeCell ref="R90:X90"/>
    <mergeCell ref="R91:X91"/>
    <mergeCell ref="R92:X92"/>
    <mergeCell ref="Z98:AF98"/>
    <mergeCell ref="R97:X97"/>
    <mergeCell ref="R98:X98"/>
    <mergeCell ref="Z109:AF109"/>
    <mergeCell ref="Z112:AF112"/>
    <mergeCell ref="Z113:AF113"/>
    <mergeCell ref="Z104:AF104"/>
    <mergeCell ref="R106:X106"/>
    <mergeCell ref="R107:X107"/>
    <mergeCell ref="R108:X108"/>
    <mergeCell ref="R93:X93"/>
    <mergeCell ref="Z101:AF101"/>
    <mergeCell ref="R94:X94"/>
    <mergeCell ref="R95:X95"/>
    <mergeCell ref="R96:X96"/>
    <mergeCell ref="R104:X104"/>
    <mergeCell ref="R105:X105"/>
    <mergeCell ref="R99:X99"/>
    <mergeCell ref="R100:X100"/>
    <mergeCell ref="R101:X101"/>
    <mergeCell ref="R102:X102"/>
    <mergeCell ref="Z136:AF136"/>
    <mergeCell ref="Z137:AF137"/>
    <mergeCell ref="Z44:AF44"/>
    <mergeCell ref="Z45:AF45"/>
    <mergeCell ref="Z120:AF120"/>
    <mergeCell ref="Z121:AF121"/>
    <mergeCell ref="Z116:AF116"/>
    <mergeCell ref="Z117:AF117"/>
    <mergeCell ref="Z118:AF118"/>
    <mergeCell ref="Z111:AF111"/>
    <mergeCell ref="Z114:AF114"/>
    <mergeCell ref="Z90:AF90"/>
    <mergeCell ref="Z91:AF91"/>
    <mergeCell ref="Z102:AF102"/>
    <mergeCell ref="Z103:AF103"/>
    <mergeCell ref="Z92:AF92"/>
    <mergeCell ref="Z93:AF93"/>
    <mergeCell ref="Z94:AF94"/>
    <mergeCell ref="Z97:AF97"/>
    <mergeCell ref="Z99:AF99"/>
    <mergeCell ref="Z100:AF100"/>
    <mergeCell ref="Z95:AF95"/>
    <mergeCell ref="Z96:AF96"/>
    <mergeCell ref="Z108:AF108"/>
    <mergeCell ref="Z119:AF119"/>
    <mergeCell ref="Z132:AF132"/>
    <mergeCell ref="Z133:AF133"/>
    <mergeCell ref="Z134:AF134"/>
    <mergeCell ref="Z135:AF135"/>
    <mergeCell ref="Z105:AF105"/>
    <mergeCell ref="Z106:AF106"/>
    <mergeCell ref="Z107:AF107"/>
    <mergeCell ref="Z110:AF110"/>
    <mergeCell ref="Z115:AF115"/>
    <mergeCell ref="Z144:AF144"/>
    <mergeCell ref="Z124:AF124"/>
    <mergeCell ref="Z123:AF123"/>
    <mergeCell ref="Z122:AF122"/>
    <mergeCell ref="R135:X135"/>
    <mergeCell ref="Z150:AF150"/>
    <mergeCell ref="Z151:AF151"/>
    <mergeCell ref="Z152:AF152"/>
    <mergeCell ref="Z153:AF153"/>
    <mergeCell ref="Z146:AF146"/>
    <mergeCell ref="Z147:AF147"/>
    <mergeCell ref="Z148:AF148"/>
    <mergeCell ref="Z149:AF149"/>
    <mergeCell ref="Z145:AF145"/>
    <mergeCell ref="Z138:AF138"/>
    <mergeCell ref="Z139:AF139"/>
    <mergeCell ref="Z140:AF140"/>
    <mergeCell ref="Z141:AF141"/>
    <mergeCell ref="Z142:AF142"/>
    <mergeCell ref="Z143:AF143"/>
    <mergeCell ref="R140:X140"/>
    <mergeCell ref="R141:X141"/>
    <mergeCell ref="R142:X142"/>
    <mergeCell ref="R143:X143"/>
    <mergeCell ref="Z162:AF162"/>
    <mergeCell ref="Z163:AF163"/>
    <mergeCell ref="Z154:AF154"/>
    <mergeCell ref="Z155:AF155"/>
    <mergeCell ref="Z156:AF156"/>
    <mergeCell ref="Z157:AF157"/>
    <mergeCell ref="Z158:AF158"/>
    <mergeCell ref="Z159:AF159"/>
    <mergeCell ref="Z160:AF160"/>
    <mergeCell ref="Z161:AF161"/>
    <mergeCell ref="R162:X162"/>
    <mergeCell ref="R163:X163"/>
    <mergeCell ref="R150:X150"/>
    <mergeCell ref="R151:X151"/>
    <mergeCell ref="R152:X152"/>
    <mergeCell ref="R153:X153"/>
    <mergeCell ref="R154:X154"/>
    <mergeCell ref="R155:X155"/>
    <mergeCell ref="R158:X158"/>
    <mergeCell ref="R159:X159"/>
    <mergeCell ref="R160:X160"/>
    <mergeCell ref="R161:X161"/>
    <mergeCell ref="R156:X156"/>
    <mergeCell ref="R157:X157"/>
    <mergeCell ref="R144:X144"/>
    <mergeCell ref="R145:X145"/>
    <mergeCell ref="AH38:AM38"/>
    <mergeCell ref="AO38:AQ38"/>
    <mergeCell ref="AH40:AM40"/>
    <mergeCell ref="AO40:AQ40"/>
    <mergeCell ref="AH39:AM39"/>
    <mergeCell ref="AO39:AQ39"/>
    <mergeCell ref="AH46:AM46"/>
    <mergeCell ref="AO43:AQ43"/>
    <mergeCell ref="AO47:AQ47"/>
    <mergeCell ref="AH48:AM48"/>
    <mergeCell ref="AO48:AQ48"/>
    <mergeCell ref="AH54:AM54"/>
    <mergeCell ref="AO54:AQ54"/>
    <mergeCell ref="AH44:AM44"/>
    <mergeCell ref="AO44:AQ44"/>
    <mergeCell ref="AH45:AM45"/>
    <mergeCell ref="AO45:AQ45"/>
    <mergeCell ref="AH55:AM55"/>
    <mergeCell ref="AO55:AQ55"/>
    <mergeCell ref="AH62:AM62"/>
    <mergeCell ref="AO62:AQ62"/>
    <mergeCell ref="AH57:AM57"/>
    <mergeCell ref="R148:X148"/>
    <mergeCell ref="R149:X149"/>
    <mergeCell ref="R146:X146"/>
    <mergeCell ref="R147:X147"/>
    <mergeCell ref="AH41:AM41"/>
    <mergeCell ref="AO41:AQ41"/>
    <mergeCell ref="AH115:AM115"/>
    <mergeCell ref="AO115:AQ115"/>
    <mergeCell ref="AH42:AM42"/>
    <mergeCell ref="AO42:AQ42"/>
    <mergeCell ref="R136:X136"/>
    <mergeCell ref="R137:X137"/>
    <mergeCell ref="R138:X138"/>
    <mergeCell ref="R139:X139"/>
    <mergeCell ref="R132:X132"/>
    <mergeCell ref="R133:X133"/>
    <mergeCell ref="R134:X134"/>
    <mergeCell ref="AH114:AM114"/>
    <mergeCell ref="AO114:AQ114"/>
    <mergeCell ref="AH49:AM49"/>
    <mergeCell ref="AO49:AQ49"/>
    <mergeCell ref="AH50:AM50"/>
    <mergeCell ref="AO50:AQ50"/>
    <mergeCell ref="AH43:AM43"/>
    <mergeCell ref="AH33:AM33"/>
    <mergeCell ref="AO33:AQ33"/>
    <mergeCell ref="AH28:AM28"/>
    <mergeCell ref="AO28:AQ28"/>
    <mergeCell ref="AH29:AM29"/>
    <mergeCell ref="AO29:AQ29"/>
    <mergeCell ref="AH30:AM30"/>
    <mergeCell ref="AO30:AQ30"/>
    <mergeCell ref="AH37:AM37"/>
    <mergeCell ref="AO37:AQ37"/>
    <mergeCell ref="AH31:AM31"/>
    <mergeCell ref="AO31:AQ31"/>
    <mergeCell ref="AH32:AM32"/>
    <mergeCell ref="AO32:AQ32"/>
    <mergeCell ref="AH34:AM34"/>
    <mergeCell ref="AO34:AQ34"/>
    <mergeCell ref="AH35:AM35"/>
    <mergeCell ref="AO35:AQ35"/>
    <mergeCell ref="AH36:AM36"/>
    <mergeCell ref="AO36:AQ36"/>
    <mergeCell ref="AH17:AM17"/>
    <mergeCell ref="AO17:AQ17"/>
    <mergeCell ref="AH18:AM18"/>
    <mergeCell ref="AO18:AQ18"/>
    <mergeCell ref="AH27:AM27"/>
    <mergeCell ref="AO27:AQ27"/>
    <mergeCell ref="AH22:AM22"/>
    <mergeCell ref="AO22:AQ22"/>
    <mergeCell ref="AH23:AM23"/>
    <mergeCell ref="AO23:AQ23"/>
    <mergeCell ref="AH24:AM24"/>
    <mergeCell ref="AO24:AQ24"/>
    <mergeCell ref="AH25:AM25"/>
    <mergeCell ref="AO25:AQ25"/>
    <mergeCell ref="AH26:AM26"/>
    <mergeCell ref="AO26:AQ26"/>
    <mergeCell ref="AH117:AM117"/>
    <mergeCell ref="AO117:AQ117"/>
    <mergeCell ref="AH10:AM10"/>
    <mergeCell ref="AO10:AQ10"/>
    <mergeCell ref="AH11:AM11"/>
    <mergeCell ref="AO11:AQ11"/>
    <mergeCell ref="AH12:AM12"/>
    <mergeCell ref="AO12:AQ12"/>
    <mergeCell ref="AH15:AM15"/>
    <mergeCell ref="AO15:AQ15"/>
    <mergeCell ref="AH116:AM116"/>
    <mergeCell ref="AO116:AQ116"/>
    <mergeCell ref="AH13:AM13"/>
    <mergeCell ref="AO13:AQ13"/>
    <mergeCell ref="AH14:AM14"/>
    <mergeCell ref="AO14:AQ14"/>
    <mergeCell ref="AH21:AM21"/>
    <mergeCell ref="AO21:AQ21"/>
    <mergeCell ref="AH16:AM16"/>
    <mergeCell ref="AO16:AQ16"/>
    <mergeCell ref="AH19:AM19"/>
    <mergeCell ref="AO19:AQ19"/>
    <mergeCell ref="AH20:AM20"/>
    <mergeCell ref="AO20:AQ20"/>
    <mergeCell ref="AH122:AM122"/>
    <mergeCell ref="AO122:AQ122"/>
    <mergeCell ref="AH123:AM123"/>
    <mergeCell ref="AO123:AQ123"/>
    <mergeCell ref="AH120:AM120"/>
    <mergeCell ref="AO120:AQ120"/>
    <mergeCell ref="AH121:AM121"/>
    <mergeCell ref="AO121:AQ121"/>
    <mergeCell ref="AH118:AM118"/>
    <mergeCell ref="AO118:AQ118"/>
    <mergeCell ref="AH119:AM119"/>
    <mergeCell ref="AO119:AQ119"/>
    <mergeCell ref="AH134:AM134"/>
    <mergeCell ref="AO134:AQ134"/>
    <mergeCell ref="AH135:AM135"/>
    <mergeCell ref="AO135:AQ135"/>
    <mergeCell ref="AH132:AM132"/>
    <mergeCell ref="AO132:AQ132"/>
    <mergeCell ref="AH133:AM133"/>
    <mergeCell ref="AO133:AQ133"/>
    <mergeCell ref="AH124:AM124"/>
    <mergeCell ref="AO124:AQ124"/>
    <mergeCell ref="AH140:AM140"/>
    <mergeCell ref="AO140:AQ140"/>
    <mergeCell ref="AH141:AM141"/>
    <mergeCell ref="AO141:AQ141"/>
    <mergeCell ref="AH138:AM138"/>
    <mergeCell ref="AO138:AQ138"/>
    <mergeCell ref="AH139:AM139"/>
    <mergeCell ref="AO139:AQ139"/>
    <mergeCell ref="AH136:AM136"/>
    <mergeCell ref="AO136:AQ136"/>
    <mergeCell ref="AH137:AM137"/>
    <mergeCell ref="AO137:AQ137"/>
    <mergeCell ref="AH146:AM146"/>
    <mergeCell ref="AO146:AQ146"/>
    <mergeCell ref="AH147:AM147"/>
    <mergeCell ref="AO147:AQ147"/>
    <mergeCell ref="AH144:AM144"/>
    <mergeCell ref="AO144:AQ144"/>
    <mergeCell ref="AH145:AM145"/>
    <mergeCell ref="AO145:AQ145"/>
    <mergeCell ref="AH142:AM142"/>
    <mergeCell ref="AO142:AQ142"/>
    <mergeCell ref="AH143:AM143"/>
    <mergeCell ref="AO143:AQ143"/>
    <mergeCell ref="AH150:AM150"/>
    <mergeCell ref="AO150:AQ150"/>
    <mergeCell ref="AH151:AM151"/>
    <mergeCell ref="AO151:AQ151"/>
    <mergeCell ref="AH152:AM152"/>
    <mergeCell ref="AO152:AQ152"/>
    <mergeCell ref="AH153:AM153"/>
    <mergeCell ref="AO153:AQ153"/>
    <mergeCell ref="AH148:AM148"/>
    <mergeCell ref="AO148:AQ148"/>
    <mergeCell ref="AH149:AM149"/>
    <mergeCell ref="AO149:AQ149"/>
    <mergeCell ref="AH154:AM154"/>
    <mergeCell ref="AO154:AQ154"/>
    <mergeCell ref="AH163:AM163"/>
    <mergeCell ref="AO163:AQ163"/>
    <mergeCell ref="AH159:AM159"/>
    <mergeCell ref="AO159:AQ159"/>
    <mergeCell ref="AH160:AM160"/>
    <mergeCell ref="AO160:AQ160"/>
    <mergeCell ref="AH161:AM161"/>
    <mergeCell ref="AO161:AQ161"/>
    <mergeCell ref="AH155:AM155"/>
    <mergeCell ref="AO155:AQ155"/>
    <mergeCell ref="AH162:AM162"/>
    <mergeCell ref="AO162:AQ162"/>
    <mergeCell ref="AH156:AM156"/>
    <mergeCell ref="AO156:AQ156"/>
    <mergeCell ref="AH157:AM157"/>
    <mergeCell ref="AO157:AQ157"/>
    <mergeCell ref="AH158:AM158"/>
    <mergeCell ref="AO158:AQ158"/>
  </mergeCells>
  <phoneticPr fontId="0" type="noConversion"/>
  <pageMargins left="0.75" right="0.5" top="0.75" bottom="0.75" header="0.25" footer="0.25"/>
  <pageSetup paperSize="9" scale="7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CC57"/>
  <sheetViews>
    <sheetView workbookViewId="0">
      <selection activeCell="G13" sqref="G13:Y13"/>
    </sheetView>
  </sheetViews>
  <sheetFormatPr defaultRowHeight="15"/>
  <cols>
    <col min="1" max="5" width="1.42578125" customWidth="1"/>
    <col min="6" max="6" width="1" customWidth="1"/>
    <col min="7" max="7" width="1.85546875" customWidth="1"/>
    <col min="8" max="25" width="1.85546875" style="1013" customWidth="1"/>
    <col min="26" max="26" width="1.140625" customWidth="1"/>
    <col min="27" max="27" width="1.7109375" customWidth="1"/>
    <col min="28" max="30" width="1.7109375" style="1013" customWidth="1"/>
    <col min="31" max="31" width="2.140625" style="1013" customWidth="1"/>
    <col min="32" max="35" width="1.7109375" style="1013" customWidth="1"/>
    <col min="36" max="37" width="1.7109375" customWidth="1"/>
    <col min="38" max="41" width="1.7109375" style="1030" customWidth="1"/>
    <col min="42" max="42" width="1.140625" customWidth="1"/>
    <col min="43" max="43" width="2" customWidth="1"/>
    <col min="44" max="59" width="2" style="1013" customWidth="1"/>
    <col min="60" max="60" width="2" customWidth="1"/>
    <col min="61" max="61" width="1.28515625" customWidth="1"/>
    <col min="62" max="62" width="2" customWidth="1"/>
    <col min="63" max="69" width="2" style="1013" customWidth="1"/>
    <col min="70" max="70" width="2" customWidth="1"/>
    <col min="71" max="71" width="1.42578125" customWidth="1"/>
    <col min="72" max="76" width="1.85546875" customWidth="1"/>
    <col min="77" max="77" width="1.85546875" style="1013" customWidth="1"/>
    <col min="78" max="78" width="1.85546875" customWidth="1"/>
    <col min="79" max="79" width="1.85546875" style="1013" customWidth="1"/>
    <col min="80" max="80" width="1.85546875" customWidth="1"/>
    <col min="81" max="81" width="1.28515625" customWidth="1"/>
  </cols>
  <sheetData>
    <row r="1" spans="1:80">
      <c r="A1" s="387" t="e">
        <f>#REF!</f>
        <v>#REF!</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94"/>
      <c r="AB1" s="394"/>
      <c r="AC1" s="394"/>
      <c r="AD1" s="394"/>
      <c r="AE1" s="394"/>
      <c r="AF1" s="394"/>
      <c r="AG1" s="394"/>
      <c r="AH1" s="394"/>
      <c r="AI1" s="394"/>
      <c r="AJ1" s="394"/>
      <c r="AK1" s="388"/>
      <c r="AL1" s="1028"/>
      <c r="AM1" s="1028"/>
      <c r="AN1" s="1028"/>
      <c r="AO1" s="102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CB1" s="389" t="str">
        <f>'Bao cao'!Z1</f>
        <v>Báo cáo tài chính riêng giữa niên độ</v>
      </c>
    </row>
    <row r="2" spans="1:80">
      <c r="A2" s="1066" t="e">
        <f>#REF!</f>
        <v>#REF!</v>
      </c>
      <c r="B2" s="1019"/>
      <c r="C2" s="974"/>
      <c r="D2" s="974"/>
      <c r="E2" s="974"/>
      <c r="F2" s="974"/>
      <c r="G2" s="974"/>
      <c r="H2" s="974"/>
      <c r="I2" s="974"/>
      <c r="J2" s="974"/>
      <c r="K2" s="974"/>
      <c r="L2" s="974"/>
      <c r="M2" s="974"/>
      <c r="N2" s="974"/>
      <c r="O2" s="974"/>
      <c r="P2" s="974"/>
      <c r="Q2" s="974"/>
      <c r="R2" s="974"/>
      <c r="S2" s="974"/>
      <c r="T2" s="974"/>
      <c r="U2" s="974"/>
      <c r="V2" s="974"/>
      <c r="W2" s="974"/>
      <c r="X2" s="974"/>
      <c r="Y2" s="974"/>
      <c r="Z2" s="974"/>
      <c r="AA2" s="1020"/>
      <c r="AB2" s="1020"/>
      <c r="AC2" s="1020"/>
      <c r="AD2" s="1020"/>
      <c r="AE2" s="1020"/>
      <c r="AF2" s="1020"/>
      <c r="AG2" s="1020"/>
      <c r="AH2" s="1020"/>
      <c r="AI2" s="1020"/>
      <c r="AJ2" s="1020"/>
      <c r="AK2" s="974"/>
      <c r="AL2" s="1029"/>
      <c r="AM2" s="1029"/>
      <c r="AN2" s="1029"/>
      <c r="AO2" s="1029"/>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1001"/>
      <c r="BS2" s="1001"/>
      <c r="BT2" s="1001"/>
      <c r="BU2" s="1001"/>
      <c r="BV2" s="1001"/>
      <c r="BW2" s="1001"/>
      <c r="BX2" s="1001"/>
      <c r="BY2" s="1001"/>
      <c r="BZ2" s="1001"/>
      <c r="CA2" s="1001"/>
      <c r="CB2" s="1021" t="e">
        <f>#REF!</f>
        <v>#REF!</v>
      </c>
    </row>
    <row r="3" spans="1:80">
      <c r="A3" s="134"/>
      <c r="B3" s="404"/>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22"/>
      <c r="AB3" s="1022"/>
      <c r="AC3" s="1022"/>
      <c r="AD3" s="1022"/>
      <c r="AE3" s="1022"/>
      <c r="AF3" s="1022"/>
      <c r="AG3" s="1022"/>
      <c r="AH3" s="1022"/>
      <c r="AI3" s="1022"/>
      <c r="AJ3" s="1022"/>
      <c r="AK3" s="1015"/>
      <c r="AL3" s="404"/>
      <c r="AM3" s="404"/>
      <c r="AN3" s="404"/>
      <c r="AO3" s="404"/>
      <c r="AP3" s="1015"/>
      <c r="AQ3" s="1015"/>
      <c r="AR3" s="1015"/>
      <c r="AS3" s="1015"/>
      <c r="AT3" s="1015"/>
      <c r="AU3" s="1015"/>
      <c r="AV3" s="1015"/>
      <c r="AW3" s="1015"/>
      <c r="AX3" s="1015"/>
      <c r="AY3" s="1015"/>
      <c r="AZ3" s="1015"/>
      <c r="BA3" s="1015"/>
      <c r="BB3" s="1015"/>
      <c r="BC3" s="1015"/>
      <c r="BD3" s="1015"/>
      <c r="BE3" s="1015"/>
      <c r="BF3" s="1015"/>
      <c r="BG3" s="1015"/>
      <c r="BH3" s="1015"/>
      <c r="BI3" s="1015"/>
      <c r="BJ3" s="1015"/>
      <c r="BK3" s="1015"/>
      <c r="BL3" s="1015"/>
      <c r="BM3" s="1015"/>
      <c r="BN3" s="1015"/>
      <c r="BO3" s="1015"/>
      <c r="BP3" s="1015"/>
      <c r="BQ3" s="1015"/>
      <c r="BR3" s="1015"/>
    </row>
    <row r="4" spans="1:80" ht="32.25" customHeight="1">
      <c r="A4" s="2387" t="s">
        <v>1537</v>
      </c>
      <c r="B4" s="2387"/>
      <c r="C4" s="2387"/>
      <c r="D4" s="2387"/>
      <c r="E4" s="2387"/>
      <c r="F4" s="2387"/>
      <c r="G4" s="2387"/>
      <c r="H4" s="2387"/>
      <c r="I4" s="2387"/>
      <c r="J4" s="2387"/>
      <c r="K4" s="2387"/>
      <c r="L4" s="2387"/>
      <c r="M4" s="2387"/>
      <c r="N4" s="2387"/>
      <c r="O4" s="2387"/>
      <c r="P4" s="2387"/>
      <c r="Q4" s="2387"/>
      <c r="R4" s="2387"/>
      <c r="S4" s="2387"/>
      <c r="T4" s="2387"/>
      <c r="U4" s="2387"/>
      <c r="V4" s="2387"/>
      <c r="W4" s="2387"/>
      <c r="X4" s="2387"/>
      <c r="Y4" s="2387"/>
      <c r="Z4" s="2387"/>
      <c r="AA4" s="2387"/>
      <c r="AB4" s="2387"/>
      <c r="AC4" s="2387"/>
      <c r="AD4" s="2387"/>
      <c r="AE4" s="2387"/>
      <c r="AF4" s="2387"/>
      <c r="AG4" s="2387"/>
      <c r="AH4" s="2387"/>
      <c r="AI4" s="2387"/>
      <c r="AJ4" s="2387"/>
      <c r="AK4" s="2387"/>
      <c r="AL4" s="2387"/>
      <c r="AM4" s="2387"/>
      <c r="AN4" s="2387"/>
      <c r="AO4" s="2387"/>
      <c r="AP4" s="2387"/>
      <c r="AQ4" s="2387"/>
      <c r="AR4" s="2387"/>
      <c r="AS4" s="2387"/>
      <c r="AT4" s="2387"/>
      <c r="AU4" s="2387"/>
      <c r="AV4" s="2387"/>
      <c r="AW4" s="2387"/>
      <c r="AX4" s="2387"/>
      <c r="AY4" s="2387"/>
      <c r="AZ4" s="2387"/>
      <c r="BA4" s="2387"/>
      <c r="BB4" s="2387"/>
      <c r="BC4" s="2387"/>
      <c r="BD4" s="2387"/>
      <c r="BE4" s="2387"/>
      <c r="BF4" s="2387"/>
      <c r="BG4" s="2387"/>
      <c r="BH4" s="2387"/>
      <c r="BI4" s="2387"/>
      <c r="BJ4" s="2387"/>
      <c r="BK4" s="2387"/>
      <c r="BL4" s="2387"/>
      <c r="BM4" s="2387"/>
      <c r="BN4" s="2387"/>
      <c r="BO4" s="2387"/>
      <c r="BP4" s="2387"/>
      <c r="BQ4" s="2387"/>
      <c r="BR4" s="2387"/>
      <c r="BS4" s="2387"/>
      <c r="BT4" s="2387"/>
      <c r="BU4" s="2387"/>
      <c r="BV4" s="2387"/>
      <c r="BW4" s="2387"/>
      <c r="BX4" s="2387"/>
      <c r="BY4" s="2387"/>
      <c r="BZ4" s="2387"/>
      <c r="CA4" s="2387"/>
      <c r="CB4" s="2387"/>
    </row>
    <row r="5" spans="1:80" ht="27.75" customHeight="1">
      <c r="A5" s="2349" t="s">
        <v>1538</v>
      </c>
      <c r="B5" s="2349"/>
      <c r="C5" s="2349"/>
      <c r="D5" s="2349"/>
      <c r="E5" s="2349"/>
      <c r="F5" s="2349"/>
      <c r="G5" s="2349"/>
      <c r="H5" s="2349"/>
      <c r="I5" s="2349"/>
      <c r="J5" s="2349"/>
      <c r="K5" s="2349"/>
      <c r="L5" s="2349"/>
      <c r="M5" s="2349"/>
      <c r="N5" s="2349"/>
      <c r="O5" s="2349"/>
      <c r="P5" s="2349"/>
      <c r="Q5" s="2349"/>
      <c r="R5" s="2349"/>
      <c r="S5" s="2349"/>
      <c r="T5" s="2349"/>
      <c r="U5" s="2349"/>
      <c r="V5" s="2349"/>
      <c r="W5" s="2349"/>
      <c r="X5" s="2349"/>
      <c r="Y5" s="2349"/>
      <c r="Z5" s="2349"/>
      <c r="AA5" s="2349"/>
      <c r="AB5" s="2349"/>
      <c r="AC5" s="2349"/>
      <c r="AD5" s="2349"/>
      <c r="AE5" s="2349"/>
      <c r="AF5" s="2349"/>
      <c r="AG5" s="2349"/>
      <c r="AH5" s="2349"/>
      <c r="AI5" s="2349"/>
      <c r="AJ5" s="2349"/>
      <c r="AK5" s="1023"/>
      <c r="AL5" s="2349" t="s">
        <v>1539</v>
      </c>
      <c r="AM5" s="2349"/>
      <c r="AN5" s="2349"/>
      <c r="AO5" s="2349"/>
      <c r="AP5" s="2349"/>
      <c r="AQ5" s="2349"/>
      <c r="AR5" s="2349"/>
      <c r="AS5" s="2349"/>
      <c r="AT5" s="2349"/>
      <c r="AU5" s="2349"/>
      <c r="AV5" s="2349"/>
      <c r="AW5" s="2349"/>
      <c r="AX5" s="2349"/>
      <c r="AY5" s="2349"/>
      <c r="AZ5" s="2349"/>
      <c r="BA5" s="2349"/>
      <c r="BB5" s="2349"/>
      <c r="BC5" s="2349"/>
      <c r="BD5" s="2349"/>
      <c r="BE5" s="2349"/>
      <c r="BF5" s="2349"/>
      <c r="BG5" s="2349"/>
      <c r="BH5" s="2349"/>
      <c r="BI5" s="2349"/>
      <c r="BJ5" s="2349"/>
      <c r="BK5" s="2349"/>
      <c r="BL5" s="2349"/>
      <c r="BM5" s="2349"/>
      <c r="BN5" s="2349"/>
      <c r="BO5" s="2349"/>
      <c r="BP5" s="2349"/>
      <c r="BQ5" s="2349"/>
      <c r="BR5" s="2349"/>
    </row>
    <row r="6" spans="1:80" ht="38.25" customHeight="1">
      <c r="A6" s="2350" t="s">
        <v>1540</v>
      </c>
      <c r="B6" s="2350"/>
      <c r="C6" s="2350"/>
      <c r="D6" s="2350"/>
      <c r="E6" s="2350"/>
      <c r="F6" s="1015"/>
      <c r="G6" s="2351" t="s">
        <v>720</v>
      </c>
      <c r="H6" s="2351"/>
      <c r="I6" s="2351"/>
      <c r="J6" s="2351"/>
      <c r="K6" s="2351"/>
      <c r="L6" s="2351"/>
      <c r="M6" s="2351"/>
      <c r="N6" s="2351"/>
      <c r="O6" s="2351"/>
      <c r="P6" s="2351"/>
      <c r="Q6" s="2351"/>
      <c r="R6" s="2351"/>
      <c r="S6" s="2351"/>
      <c r="T6" s="2351"/>
      <c r="U6" s="2351"/>
      <c r="V6" s="2351"/>
      <c r="W6" s="2351"/>
      <c r="X6" s="2351"/>
      <c r="Y6" s="2351"/>
      <c r="Z6" s="1015"/>
      <c r="AA6" s="2352" t="s">
        <v>1541</v>
      </c>
      <c r="AB6" s="2352"/>
      <c r="AC6" s="2352"/>
      <c r="AD6" s="2352"/>
      <c r="AE6" s="2352"/>
      <c r="AF6" s="2352"/>
      <c r="AG6" s="2352"/>
      <c r="AH6" s="2352"/>
      <c r="AI6" s="2352"/>
      <c r="AJ6" s="2352"/>
      <c r="AK6" s="1015"/>
      <c r="AL6" s="2352" t="s">
        <v>344</v>
      </c>
      <c r="AM6" s="2352"/>
      <c r="AN6" s="2352"/>
      <c r="AO6" s="2352"/>
      <c r="AP6" s="1015"/>
      <c r="AQ6" s="2366" t="s">
        <v>720</v>
      </c>
      <c r="AR6" s="2366"/>
      <c r="AS6" s="2366"/>
      <c r="AT6" s="2366"/>
      <c r="AU6" s="2366"/>
      <c r="AV6" s="2366"/>
      <c r="AW6" s="2366"/>
      <c r="AX6" s="2366"/>
      <c r="AY6" s="2366"/>
      <c r="AZ6" s="2366"/>
      <c r="BA6" s="2366"/>
      <c r="BB6" s="2366"/>
      <c r="BC6" s="2366"/>
      <c r="BD6" s="2366"/>
      <c r="BE6" s="2366"/>
      <c r="BF6" s="2366"/>
      <c r="BG6" s="2366"/>
      <c r="BH6" s="2366"/>
      <c r="BI6" s="1015"/>
      <c r="BJ6" s="2352" t="s">
        <v>1542</v>
      </c>
      <c r="BK6" s="2352"/>
      <c r="BL6" s="2352"/>
      <c r="BM6" s="2352"/>
      <c r="BN6" s="2352"/>
      <c r="BO6" s="2352"/>
      <c r="BP6" s="2352"/>
      <c r="BQ6" s="2352"/>
      <c r="BR6" s="2352"/>
      <c r="BT6" s="2361" t="s">
        <v>1544</v>
      </c>
      <c r="BU6" s="2361"/>
      <c r="BV6" s="2361"/>
      <c r="BW6" s="2361"/>
      <c r="BX6" s="2361"/>
      <c r="BY6" s="2361"/>
      <c r="BZ6" s="2361"/>
      <c r="CA6" s="2361"/>
      <c r="CB6" s="2361"/>
    </row>
    <row r="7" spans="1:80">
      <c r="A7" s="2356"/>
      <c r="B7" s="2356"/>
      <c r="C7" s="2356"/>
      <c r="D7" s="2356"/>
      <c r="E7" s="2356"/>
      <c r="F7" s="404"/>
      <c r="G7" s="2388" t="s">
        <v>1543</v>
      </c>
      <c r="H7" s="2388"/>
      <c r="I7" s="2388"/>
      <c r="J7" s="2388"/>
      <c r="K7" s="2388"/>
      <c r="L7" s="2388"/>
      <c r="M7" s="2388"/>
      <c r="N7" s="2388"/>
      <c r="O7" s="2388"/>
      <c r="P7" s="2388"/>
      <c r="Q7" s="2388"/>
      <c r="R7" s="2388"/>
      <c r="S7" s="2388"/>
      <c r="T7" s="2388"/>
      <c r="U7" s="2388"/>
      <c r="V7" s="2388"/>
      <c r="W7" s="2388"/>
      <c r="X7" s="2388"/>
      <c r="Y7" s="2388"/>
      <c r="Z7" s="441"/>
      <c r="AA7" s="2389"/>
      <c r="AB7" s="2389"/>
      <c r="AC7" s="2389"/>
      <c r="AD7" s="2389"/>
      <c r="AE7" s="2389"/>
      <c r="AF7" s="2389"/>
      <c r="AG7" s="2389"/>
      <c r="AH7" s="2389"/>
      <c r="AI7" s="2389"/>
      <c r="AJ7" s="2389"/>
      <c r="AK7" s="286"/>
      <c r="AL7" s="2394"/>
      <c r="AM7" s="2394"/>
      <c r="AN7" s="2394"/>
      <c r="AO7" s="2394"/>
      <c r="AP7" s="286"/>
      <c r="AQ7" s="2390" t="s">
        <v>1543</v>
      </c>
      <c r="AR7" s="2390"/>
      <c r="AS7" s="2390"/>
      <c r="AT7" s="2390"/>
      <c r="AU7" s="2390"/>
      <c r="AV7" s="2390"/>
      <c r="AW7" s="2390"/>
      <c r="AX7" s="2390"/>
      <c r="AY7" s="2390"/>
      <c r="AZ7" s="2390"/>
      <c r="BA7" s="2390"/>
      <c r="BB7" s="2390"/>
      <c r="BC7" s="2390"/>
      <c r="BD7" s="2390"/>
      <c r="BE7" s="2390"/>
      <c r="BF7" s="2390"/>
      <c r="BG7" s="2390"/>
      <c r="BH7" s="2390"/>
      <c r="BI7" s="286"/>
      <c r="BJ7" s="2390"/>
      <c r="BK7" s="2390"/>
      <c r="BL7" s="2390"/>
      <c r="BM7" s="2390"/>
      <c r="BN7" s="2390"/>
      <c r="BO7" s="2390"/>
      <c r="BP7" s="2390"/>
      <c r="BQ7" s="2390"/>
      <c r="BR7" s="2390"/>
      <c r="BT7" s="2371"/>
      <c r="BU7" s="2371"/>
      <c r="BV7" s="2371"/>
      <c r="BW7" s="2371"/>
      <c r="BX7" s="2371"/>
      <c r="BY7" s="2371"/>
      <c r="BZ7" s="2371"/>
      <c r="CA7" s="2371"/>
      <c r="CB7" s="2371"/>
    </row>
    <row r="8" spans="1:80" ht="16.5" customHeight="1">
      <c r="A8" s="2356">
        <v>100</v>
      </c>
      <c r="B8" s="2356"/>
      <c r="C8" s="2356"/>
      <c r="D8" s="2356"/>
      <c r="E8" s="2356"/>
      <c r="F8" s="404"/>
      <c r="G8" s="2388" t="s">
        <v>1545</v>
      </c>
      <c r="H8" s="2388"/>
      <c r="I8" s="2388"/>
      <c r="J8" s="2388"/>
      <c r="K8" s="2388"/>
      <c r="L8" s="2388"/>
      <c r="M8" s="2388"/>
      <c r="N8" s="2388"/>
      <c r="O8" s="2388"/>
      <c r="P8" s="2388"/>
      <c r="Q8" s="2388"/>
      <c r="R8" s="2388"/>
      <c r="S8" s="2388"/>
      <c r="T8" s="2388"/>
      <c r="U8" s="2388"/>
      <c r="V8" s="2388"/>
      <c r="W8" s="2388"/>
      <c r="X8" s="2388"/>
      <c r="Y8" s="2388"/>
      <c r="Z8" s="441"/>
      <c r="AA8" s="2391">
        <v>838563900492</v>
      </c>
      <c r="AB8" s="2391"/>
      <c r="AC8" s="2391"/>
      <c r="AD8" s="2391"/>
      <c r="AE8" s="2391"/>
      <c r="AF8" s="2391"/>
      <c r="AG8" s="2391"/>
      <c r="AH8" s="2391"/>
      <c r="AI8" s="2391"/>
      <c r="AJ8" s="2391"/>
      <c r="AK8" s="1024"/>
      <c r="AL8" s="2395">
        <v>100</v>
      </c>
      <c r="AM8" s="2396"/>
      <c r="AN8" s="2396"/>
      <c r="AO8" s="2396"/>
      <c r="AP8" s="1024"/>
      <c r="AQ8" s="2392" t="s">
        <v>1545</v>
      </c>
      <c r="AR8" s="2392"/>
      <c r="AS8" s="2392"/>
      <c r="AT8" s="2392"/>
      <c r="AU8" s="2392"/>
      <c r="AV8" s="2392"/>
      <c r="AW8" s="2392"/>
      <c r="AX8" s="2392"/>
      <c r="AY8" s="2392"/>
      <c r="AZ8" s="2392"/>
      <c r="BA8" s="2392"/>
      <c r="BB8" s="2392"/>
      <c r="BC8" s="2392"/>
      <c r="BD8" s="2392"/>
      <c r="BE8" s="2392"/>
      <c r="BF8" s="2392"/>
      <c r="BG8" s="2392"/>
      <c r="BH8" s="2392"/>
      <c r="BI8" s="1024"/>
      <c r="BJ8" s="2393">
        <f>'Bao cao'!AH10</f>
        <v>911951801582</v>
      </c>
      <c r="BK8" s="2393"/>
      <c r="BL8" s="2393"/>
      <c r="BM8" s="2393"/>
      <c r="BN8" s="2393"/>
      <c r="BO8" s="2393"/>
      <c r="BP8" s="2393"/>
      <c r="BQ8" s="2393"/>
      <c r="BR8" s="2393"/>
      <c r="BT8" s="2340">
        <f t="shared" ref="BT8:BT17" si="0">BJ8-AA8</f>
        <v>73387901090</v>
      </c>
      <c r="BU8" s="2340"/>
      <c r="BV8" s="2340"/>
      <c r="BW8" s="2340"/>
      <c r="BX8" s="2340"/>
      <c r="BY8" s="2340"/>
      <c r="BZ8" s="2340"/>
      <c r="CA8" s="2340"/>
      <c r="CB8" s="2340"/>
    </row>
    <row r="9" spans="1:80" ht="16.5" customHeight="1">
      <c r="A9" s="2357">
        <v>110</v>
      </c>
      <c r="B9" s="2357"/>
      <c r="C9" s="2357"/>
      <c r="D9" s="2357"/>
      <c r="E9" s="2357"/>
      <c r="F9" s="427"/>
      <c r="G9" s="2372" t="s">
        <v>691</v>
      </c>
      <c r="H9" s="2372"/>
      <c r="I9" s="2372"/>
      <c r="J9" s="2372"/>
      <c r="K9" s="2372"/>
      <c r="L9" s="2372"/>
      <c r="M9" s="2372"/>
      <c r="N9" s="2372"/>
      <c r="O9" s="2372"/>
      <c r="P9" s="2372"/>
      <c r="Q9" s="2372"/>
      <c r="R9" s="2372"/>
      <c r="S9" s="2372"/>
      <c r="T9" s="2372"/>
      <c r="U9" s="2372"/>
      <c r="V9" s="2372"/>
      <c r="W9" s="2372"/>
      <c r="X9" s="2372"/>
      <c r="Y9" s="2372"/>
      <c r="Z9" s="428"/>
      <c r="AA9" s="2398">
        <v>6393549162</v>
      </c>
      <c r="AB9" s="2398"/>
      <c r="AC9" s="2398"/>
      <c r="AD9" s="2398"/>
      <c r="AE9" s="2398"/>
      <c r="AF9" s="2398"/>
      <c r="AG9" s="2398"/>
      <c r="AH9" s="2398"/>
      <c r="AI9" s="2398"/>
      <c r="AJ9" s="2398"/>
      <c r="AK9" s="1025"/>
      <c r="AL9" s="2397">
        <v>110</v>
      </c>
      <c r="AM9" s="2397"/>
      <c r="AN9" s="2397"/>
      <c r="AO9" s="2397"/>
      <c r="AP9" s="1025"/>
      <c r="AQ9" s="2399" t="str">
        <f>G9</f>
        <v>I. Tiền và các khoản tương đương tiền</v>
      </c>
      <c r="AR9" s="2399"/>
      <c r="AS9" s="2399"/>
      <c r="AT9" s="2399"/>
      <c r="AU9" s="2399"/>
      <c r="AV9" s="2399"/>
      <c r="AW9" s="2399"/>
      <c r="AX9" s="2399"/>
      <c r="AY9" s="2399"/>
      <c r="AZ9" s="2399"/>
      <c r="BA9" s="2399"/>
      <c r="BB9" s="2399"/>
      <c r="BC9" s="2399"/>
      <c r="BD9" s="2399"/>
      <c r="BE9" s="2399"/>
      <c r="BF9" s="2399"/>
      <c r="BG9" s="2399"/>
      <c r="BH9" s="2399"/>
      <c r="BI9" s="1025"/>
      <c r="BJ9" s="2400">
        <f>'Bao cao'!AH13</f>
        <v>42156342744</v>
      </c>
      <c r="BK9" s="2400"/>
      <c r="BL9" s="2400"/>
      <c r="BM9" s="2400"/>
      <c r="BN9" s="2400"/>
      <c r="BO9" s="2400"/>
      <c r="BP9" s="2400"/>
      <c r="BQ9" s="2400"/>
      <c r="BR9" s="2400"/>
      <c r="BT9" s="2340">
        <f t="shared" si="0"/>
        <v>35762793582</v>
      </c>
      <c r="BU9" s="2340"/>
      <c r="BV9" s="2340"/>
      <c r="BW9" s="2340"/>
      <c r="BX9" s="2340"/>
      <c r="BY9" s="2340"/>
      <c r="BZ9" s="2340"/>
      <c r="CA9" s="2340"/>
      <c r="CB9" s="2340"/>
    </row>
    <row r="10" spans="1:80" ht="16.5" customHeight="1">
      <c r="A10" s="2357">
        <v>120</v>
      </c>
      <c r="B10" s="2357"/>
      <c r="C10" s="2357"/>
      <c r="D10" s="2357"/>
      <c r="E10" s="2357"/>
      <c r="F10" s="427"/>
      <c r="G10" s="2372" t="s">
        <v>690</v>
      </c>
      <c r="H10" s="2372"/>
      <c r="I10" s="2372"/>
      <c r="J10" s="2372"/>
      <c r="K10" s="2372"/>
      <c r="L10" s="2372"/>
      <c r="M10" s="2372"/>
      <c r="N10" s="2372"/>
      <c r="O10" s="2372"/>
      <c r="P10" s="2372"/>
      <c r="Q10" s="2372"/>
      <c r="R10" s="2372"/>
      <c r="S10" s="2372"/>
      <c r="T10" s="2372"/>
      <c r="U10" s="2372"/>
      <c r="V10" s="2372"/>
      <c r="W10" s="2372"/>
      <c r="X10" s="2372"/>
      <c r="Y10" s="2372"/>
      <c r="Z10" s="428"/>
      <c r="AA10" s="2385">
        <v>0</v>
      </c>
      <c r="AB10" s="2385"/>
      <c r="AC10" s="2385"/>
      <c r="AD10" s="2385"/>
      <c r="AE10" s="2385"/>
      <c r="AF10" s="2385"/>
      <c r="AG10" s="2385"/>
      <c r="AH10" s="2385"/>
      <c r="AI10" s="2385"/>
      <c r="AJ10" s="2385"/>
      <c r="AK10" s="1026"/>
      <c r="AL10" s="2377">
        <v>120</v>
      </c>
      <c r="AM10" s="2377"/>
      <c r="AN10" s="2377"/>
      <c r="AO10" s="2377"/>
      <c r="AP10" s="1026"/>
      <c r="AQ10" s="2386" t="str">
        <f>G10</f>
        <v>II. Các khoản đầu tư tài chính ngắn hạn</v>
      </c>
      <c r="AR10" s="2386"/>
      <c r="AS10" s="2386"/>
      <c r="AT10" s="2386"/>
      <c r="AU10" s="2386"/>
      <c r="AV10" s="2386"/>
      <c r="AW10" s="2386"/>
      <c r="AX10" s="2386"/>
      <c r="AY10" s="2386"/>
      <c r="AZ10" s="2386"/>
      <c r="BA10" s="2386"/>
      <c r="BB10" s="2386"/>
      <c r="BC10" s="2386"/>
      <c r="BD10" s="2386"/>
      <c r="BE10" s="2386"/>
      <c r="BF10" s="2386"/>
      <c r="BG10" s="2386"/>
      <c r="BH10" s="2386"/>
      <c r="BI10" s="1026"/>
      <c r="BJ10" s="2385">
        <f>'Bao cao'!AH16</f>
        <v>0</v>
      </c>
      <c r="BK10" s="2385"/>
      <c r="BL10" s="2385"/>
      <c r="BM10" s="2385"/>
      <c r="BN10" s="2385"/>
      <c r="BO10" s="2385"/>
      <c r="BP10" s="2385"/>
      <c r="BQ10" s="2385"/>
      <c r="BR10" s="2385"/>
      <c r="BT10" s="2340">
        <f t="shared" si="0"/>
        <v>0</v>
      </c>
      <c r="BU10" s="2340"/>
      <c r="BV10" s="2340"/>
      <c r="BW10" s="2340"/>
      <c r="BX10" s="2340"/>
      <c r="BY10" s="2340"/>
      <c r="BZ10" s="2340"/>
      <c r="CA10" s="2340"/>
      <c r="CB10" s="2340"/>
    </row>
    <row r="11" spans="1:80" ht="16.5" customHeight="1">
      <c r="A11" s="2357">
        <v>130</v>
      </c>
      <c r="B11" s="2357"/>
      <c r="C11" s="2357"/>
      <c r="D11" s="2357"/>
      <c r="E11" s="2357"/>
      <c r="F11" s="427"/>
      <c r="G11" s="2372" t="s">
        <v>499</v>
      </c>
      <c r="H11" s="2372"/>
      <c r="I11" s="2372"/>
      <c r="J11" s="2372"/>
      <c r="K11" s="2372"/>
      <c r="L11" s="2372"/>
      <c r="M11" s="2372"/>
      <c r="N11" s="2372"/>
      <c r="O11" s="2372"/>
      <c r="P11" s="2372"/>
      <c r="Q11" s="2372"/>
      <c r="R11" s="2372"/>
      <c r="S11" s="2372"/>
      <c r="T11" s="2372"/>
      <c r="U11" s="2372"/>
      <c r="V11" s="2372"/>
      <c r="W11" s="2372"/>
      <c r="X11" s="2372"/>
      <c r="Y11" s="2372"/>
      <c r="Z11" s="428"/>
      <c r="AA11" s="2382">
        <v>595342630045</v>
      </c>
      <c r="AB11" s="2382"/>
      <c r="AC11" s="2382"/>
      <c r="AD11" s="2382"/>
      <c r="AE11" s="2382"/>
      <c r="AF11" s="2382"/>
      <c r="AG11" s="2382"/>
      <c r="AH11" s="2382"/>
      <c r="AI11" s="2382"/>
      <c r="AJ11" s="2382"/>
      <c r="AK11" s="1012"/>
      <c r="AL11" s="2384">
        <v>130</v>
      </c>
      <c r="AM11" s="2384"/>
      <c r="AN11" s="2384"/>
      <c r="AO11" s="2384"/>
      <c r="AP11" s="1012"/>
      <c r="AQ11" s="2383" t="s">
        <v>499</v>
      </c>
      <c r="AR11" s="2383"/>
      <c r="AS11" s="2383"/>
      <c r="AT11" s="2383"/>
      <c r="AU11" s="2383"/>
      <c r="AV11" s="2383"/>
      <c r="AW11" s="2383"/>
      <c r="AX11" s="2383"/>
      <c r="AY11" s="2383"/>
      <c r="AZ11" s="2383"/>
      <c r="BA11" s="2383"/>
      <c r="BB11" s="2383"/>
      <c r="BC11" s="2383"/>
      <c r="BD11" s="2383"/>
      <c r="BE11" s="2383"/>
      <c r="BF11" s="2383"/>
      <c r="BG11" s="2383"/>
      <c r="BH11" s="2383"/>
      <c r="BI11" s="1012"/>
      <c r="BJ11" s="2375">
        <f>'Bao cao'!AH21</f>
        <v>687924571055</v>
      </c>
      <c r="BK11" s="2375"/>
      <c r="BL11" s="2375"/>
      <c r="BM11" s="2375"/>
      <c r="BN11" s="2375"/>
      <c r="BO11" s="2375"/>
      <c r="BP11" s="2375"/>
      <c r="BQ11" s="2375"/>
      <c r="BR11" s="2375"/>
      <c r="BT11" s="2340">
        <f t="shared" si="0"/>
        <v>92581941010</v>
      </c>
      <c r="BU11" s="2340"/>
      <c r="BV11" s="2340"/>
      <c r="BW11" s="2340"/>
      <c r="BX11" s="2340"/>
      <c r="BY11" s="2340"/>
      <c r="BZ11" s="2340"/>
      <c r="CA11" s="2340"/>
      <c r="CB11" s="2340"/>
    </row>
    <row r="12" spans="1:80" ht="16.5" customHeight="1">
      <c r="A12" s="2355">
        <v>131</v>
      </c>
      <c r="B12" s="2355"/>
      <c r="C12" s="2355"/>
      <c r="D12" s="2355"/>
      <c r="E12" s="2355"/>
      <c r="F12" s="435"/>
      <c r="G12" s="2376" t="s">
        <v>1546</v>
      </c>
      <c r="H12" s="2376"/>
      <c r="I12" s="2376"/>
      <c r="J12" s="2376"/>
      <c r="K12" s="2376"/>
      <c r="L12" s="2376"/>
      <c r="M12" s="2376"/>
      <c r="N12" s="2376"/>
      <c r="O12" s="2376"/>
      <c r="P12" s="2376"/>
      <c r="Q12" s="2376"/>
      <c r="R12" s="2376"/>
      <c r="S12" s="2376"/>
      <c r="T12" s="2376"/>
      <c r="U12" s="2376"/>
      <c r="V12" s="2376"/>
      <c r="W12" s="2376"/>
      <c r="X12" s="2376"/>
      <c r="Y12" s="2376"/>
      <c r="Z12" s="428"/>
      <c r="AA12" s="2369">
        <v>403523331019</v>
      </c>
      <c r="AB12" s="2369"/>
      <c r="AC12" s="2369"/>
      <c r="AD12" s="2369"/>
      <c r="AE12" s="2369"/>
      <c r="AF12" s="2369"/>
      <c r="AG12" s="2369"/>
      <c r="AH12" s="2369"/>
      <c r="AI12" s="2369"/>
      <c r="AJ12" s="2369"/>
      <c r="AK12" s="1027"/>
      <c r="AL12" s="2378">
        <v>131</v>
      </c>
      <c r="AM12" s="2378"/>
      <c r="AN12" s="2378"/>
      <c r="AO12" s="2378"/>
      <c r="AP12" s="1027"/>
      <c r="AQ12" s="2368" t="str">
        <f>G12</f>
        <v>1. Phải thu ngắn hạn khách hàng</v>
      </c>
      <c r="AR12" s="2368"/>
      <c r="AS12" s="2368"/>
      <c r="AT12" s="2368"/>
      <c r="AU12" s="2368"/>
      <c r="AV12" s="2368"/>
      <c r="AW12" s="2368"/>
      <c r="AX12" s="2368"/>
      <c r="AY12" s="2368"/>
      <c r="AZ12" s="2368"/>
      <c r="BA12" s="2368"/>
      <c r="BB12" s="2368"/>
      <c r="BC12" s="2368"/>
      <c r="BD12" s="2368"/>
      <c r="BE12" s="2368"/>
      <c r="BF12" s="2368"/>
      <c r="BG12" s="2368"/>
      <c r="BH12" s="2368"/>
      <c r="BI12" s="1027"/>
      <c r="BJ12" s="2370">
        <f>'Bao cao'!AH22</f>
        <v>331575875251</v>
      </c>
      <c r="BK12" s="2370"/>
      <c r="BL12" s="2370"/>
      <c r="BM12" s="2370"/>
      <c r="BN12" s="2370"/>
      <c r="BO12" s="2370"/>
      <c r="BP12" s="2370"/>
      <c r="BQ12" s="2370"/>
      <c r="BR12" s="2370"/>
      <c r="BT12" s="2340">
        <f t="shared" si="0"/>
        <v>-71947455768</v>
      </c>
      <c r="BU12" s="2340"/>
      <c r="BV12" s="2340"/>
      <c r="BW12" s="2340"/>
      <c r="BX12" s="2340"/>
      <c r="BY12" s="2340"/>
      <c r="BZ12" s="2340"/>
      <c r="CA12" s="2340"/>
      <c r="CB12" s="2340"/>
    </row>
    <row r="13" spans="1:80" ht="16.5" customHeight="1">
      <c r="A13" s="2355">
        <v>132</v>
      </c>
      <c r="B13" s="2355"/>
      <c r="C13" s="2355"/>
      <c r="D13" s="2355"/>
      <c r="E13" s="2355"/>
      <c r="F13" s="427"/>
      <c r="G13" s="2376" t="s">
        <v>1151</v>
      </c>
      <c r="H13" s="2376"/>
      <c r="I13" s="2376"/>
      <c r="J13" s="2376"/>
      <c r="K13" s="2376"/>
      <c r="L13" s="2376"/>
      <c r="M13" s="2376"/>
      <c r="N13" s="2376"/>
      <c r="O13" s="2376"/>
      <c r="P13" s="2376"/>
      <c r="Q13" s="2376"/>
      <c r="R13" s="2376"/>
      <c r="S13" s="2376"/>
      <c r="T13" s="2376"/>
      <c r="U13" s="2376"/>
      <c r="V13" s="2376"/>
      <c r="W13" s="2376"/>
      <c r="X13" s="2376"/>
      <c r="Y13" s="2376"/>
      <c r="Z13" s="428"/>
      <c r="AA13" s="2369">
        <v>165888573971</v>
      </c>
      <c r="AB13" s="2369"/>
      <c r="AC13" s="2369"/>
      <c r="AD13" s="2369"/>
      <c r="AE13" s="2369"/>
      <c r="AF13" s="2369"/>
      <c r="AG13" s="2369"/>
      <c r="AH13" s="2369"/>
      <c r="AI13" s="2369"/>
      <c r="AJ13" s="2369"/>
      <c r="AK13" s="1027"/>
      <c r="AL13" s="2378">
        <v>132</v>
      </c>
      <c r="AM13" s="2378"/>
      <c r="AN13" s="2378"/>
      <c r="AO13" s="2378"/>
      <c r="AP13" s="1027"/>
      <c r="AQ13" s="2368" t="str">
        <f>G13</f>
        <v>2. Trả trước cho người bán ngắn hạn</v>
      </c>
      <c r="AR13" s="2368"/>
      <c r="AS13" s="2368"/>
      <c r="AT13" s="2368"/>
      <c r="AU13" s="2368"/>
      <c r="AV13" s="2368"/>
      <c r="AW13" s="2368"/>
      <c r="AX13" s="2368"/>
      <c r="AY13" s="2368"/>
      <c r="AZ13" s="2368"/>
      <c r="BA13" s="2368"/>
      <c r="BB13" s="2368"/>
      <c r="BC13" s="2368"/>
      <c r="BD13" s="2368"/>
      <c r="BE13" s="2368"/>
      <c r="BF13" s="2368"/>
      <c r="BG13" s="2368"/>
      <c r="BH13" s="2368"/>
      <c r="BI13" s="1027"/>
      <c r="BJ13" s="2370">
        <f>'Bao cao'!AH23</f>
        <v>200708761142</v>
      </c>
      <c r="BK13" s="2370"/>
      <c r="BL13" s="2370"/>
      <c r="BM13" s="2370"/>
      <c r="BN13" s="2370"/>
      <c r="BO13" s="2370"/>
      <c r="BP13" s="2370"/>
      <c r="BQ13" s="2370"/>
      <c r="BR13" s="2370"/>
      <c r="BT13" s="2340">
        <f t="shared" si="0"/>
        <v>34820187171</v>
      </c>
      <c r="BU13" s="2340"/>
      <c r="BV13" s="2340"/>
      <c r="BW13" s="2340"/>
      <c r="BX13" s="2340"/>
      <c r="BY13" s="2340"/>
      <c r="BZ13" s="2340"/>
      <c r="CA13" s="2340"/>
      <c r="CB13" s="2340"/>
    </row>
    <row r="14" spans="1:80" ht="16.5" customHeight="1">
      <c r="A14" s="2355">
        <v>136</v>
      </c>
      <c r="B14" s="2355"/>
      <c r="C14" s="2355"/>
      <c r="D14" s="2355"/>
      <c r="E14" s="2355"/>
      <c r="F14" s="427"/>
      <c r="G14" s="2376" t="str">
        <f>'Bao cao'!B27</f>
        <v>6. Các khoản phải thu khác</v>
      </c>
      <c r="H14" s="2376"/>
      <c r="I14" s="2376"/>
      <c r="J14" s="2376"/>
      <c r="K14" s="2376"/>
      <c r="L14" s="2376"/>
      <c r="M14" s="2376"/>
      <c r="N14" s="2376"/>
      <c r="O14" s="2376"/>
      <c r="P14" s="2376"/>
      <c r="Q14" s="2376"/>
      <c r="R14" s="2376"/>
      <c r="S14" s="2376"/>
      <c r="T14" s="2376"/>
      <c r="U14" s="2376"/>
      <c r="V14" s="2376"/>
      <c r="W14" s="2376"/>
      <c r="X14" s="2376"/>
      <c r="Y14" s="2376"/>
      <c r="Z14" s="428"/>
      <c r="AA14" s="2369">
        <v>33828610466</v>
      </c>
      <c r="AB14" s="2369"/>
      <c r="AC14" s="2369"/>
      <c r="AD14" s="2369"/>
      <c r="AE14" s="2369"/>
      <c r="AF14" s="2369"/>
      <c r="AG14" s="2369"/>
      <c r="AH14" s="2369"/>
      <c r="AI14" s="2369"/>
      <c r="AJ14" s="2369"/>
      <c r="AK14" s="1027"/>
      <c r="AL14" s="2378">
        <f>A14</f>
        <v>136</v>
      </c>
      <c r="AM14" s="2378"/>
      <c r="AN14" s="2378"/>
      <c r="AO14" s="2378"/>
      <c r="AP14" s="1027"/>
      <c r="AQ14" s="2368" t="str">
        <f>G14</f>
        <v>6. Các khoản phải thu khác</v>
      </c>
      <c r="AR14" s="2368"/>
      <c r="AS14" s="2368"/>
      <c r="AT14" s="2368"/>
      <c r="AU14" s="2368"/>
      <c r="AV14" s="2368"/>
      <c r="AW14" s="2368"/>
      <c r="AX14" s="2368"/>
      <c r="AY14" s="2368"/>
      <c r="AZ14" s="2368"/>
      <c r="BA14" s="2368"/>
      <c r="BB14" s="2368"/>
      <c r="BC14" s="2368"/>
      <c r="BD14" s="2368"/>
      <c r="BE14" s="2368"/>
      <c r="BF14" s="2368"/>
      <c r="BG14" s="2368"/>
      <c r="BH14" s="2368"/>
      <c r="BI14" s="1027"/>
      <c r="BJ14" s="2370">
        <f>'Bao cao'!AH27</f>
        <v>84174934662</v>
      </c>
      <c r="BK14" s="2370"/>
      <c r="BL14" s="2370"/>
      <c r="BM14" s="2370"/>
      <c r="BN14" s="2370"/>
      <c r="BO14" s="2370"/>
      <c r="BP14" s="2370"/>
      <c r="BQ14" s="2370"/>
      <c r="BR14" s="2370"/>
      <c r="BT14" s="2338">
        <f t="shared" si="0"/>
        <v>50346324196</v>
      </c>
      <c r="BU14" s="2338"/>
      <c r="BV14" s="2338"/>
      <c r="BW14" s="2338"/>
      <c r="BX14" s="2338"/>
      <c r="BY14" s="2338"/>
      <c r="BZ14" s="2338"/>
      <c r="CA14" s="2338"/>
      <c r="CB14" s="2338"/>
    </row>
    <row r="15" spans="1:80" ht="31.5" customHeight="1">
      <c r="A15" s="2355">
        <v>137</v>
      </c>
      <c r="B15" s="2355"/>
      <c r="C15" s="2355"/>
      <c r="D15" s="2355"/>
      <c r="E15" s="2355"/>
      <c r="F15" s="427"/>
      <c r="G15" s="2379" t="str">
        <f>'Bao cao'!B28</f>
        <v>7. Dự phòng phải thu ngắn hạn khó đòi (*)</v>
      </c>
      <c r="H15" s="2379"/>
      <c r="I15" s="2379"/>
      <c r="J15" s="2379"/>
      <c r="K15" s="2379"/>
      <c r="L15" s="2379"/>
      <c r="M15" s="2379"/>
      <c r="N15" s="2379"/>
      <c r="O15" s="2379"/>
      <c r="P15" s="2379"/>
      <c r="Q15" s="2379"/>
      <c r="R15" s="2379"/>
      <c r="S15" s="2379"/>
      <c r="T15" s="2379"/>
      <c r="U15" s="2379"/>
      <c r="V15" s="2379"/>
      <c r="W15" s="2379"/>
      <c r="X15" s="2379"/>
      <c r="Y15" s="2379"/>
      <c r="Z15" s="428"/>
      <c r="AA15" s="2380">
        <v>-7897885411</v>
      </c>
      <c r="AB15" s="2380"/>
      <c r="AC15" s="2380"/>
      <c r="AD15" s="2380"/>
      <c r="AE15" s="2380"/>
      <c r="AF15" s="2380"/>
      <c r="AG15" s="2380"/>
      <c r="AH15" s="2380"/>
      <c r="AI15" s="2380"/>
      <c r="AJ15" s="2380"/>
      <c r="AK15" s="1027"/>
      <c r="AL15" s="2378">
        <f>A15</f>
        <v>137</v>
      </c>
      <c r="AM15" s="2378"/>
      <c r="AN15" s="2378"/>
      <c r="AO15" s="2378"/>
      <c r="AP15" s="1027"/>
      <c r="AQ15" s="2368" t="str">
        <f>G15</f>
        <v>7. Dự phòng phải thu ngắn hạn khó đòi (*)</v>
      </c>
      <c r="AR15" s="2368"/>
      <c r="AS15" s="2368"/>
      <c r="AT15" s="2368"/>
      <c r="AU15" s="2368"/>
      <c r="AV15" s="2368"/>
      <c r="AW15" s="2368"/>
      <c r="AX15" s="2368"/>
      <c r="AY15" s="2368"/>
      <c r="AZ15" s="2368"/>
      <c r="BA15" s="2368"/>
      <c r="BB15" s="2368"/>
      <c r="BC15" s="2368"/>
      <c r="BD15" s="2368"/>
      <c r="BE15" s="2368"/>
      <c r="BF15" s="2368"/>
      <c r="BG15" s="2368"/>
      <c r="BH15" s="2368"/>
      <c r="BI15" s="1027"/>
      <c r="BJ15" s="2370">
        <f>'Bao cao'!AH28</f>
        <v>-7300000000</v>
      </c>
      <c r="BK15" s="2370"/>
      <c r="BL15" s="2370"/>
      <c r="BM15" s="2370"/>
      <c r="BN15" s="2370"/>
      <c r="BO15" s="2370"/>
      <c r="BP15" s="2370"/>
      <c r="BQ15" s="2370"/>
      <c r="BR15" s="2370"/>
      <c r="BT15" s="2340">
        <f t="shared" si="0"/>
        <v>597885411</v>
      </c>
      <c r="BU15" s="2340"/>
      <c r="BV15" s="2340"/>
      <c r="BW15" s="2340"/>
      <c r="BX15" s="2340"/>
      <c r="BY15" s="2340"/>
      <c r="BZ15" s="2340"/>
      <c r="CA15" s="2340"/>
      <c r="CB15" s="2340"/>
    </row>
    <row r="16" spans="1:80" s="462" customFormat="1" ht="16.5" customHeight="1">
      <c r="A16" s="2357">
        <v>140</v>
      </c>
      <c r="B16" s="2357"/>
      <c r="C16" s="2357"/>
      <c r="D16" s="2357"/>
      <c r="E16" s="2357"/>
      <c r="F16" s="427"/>
      <c r="G16" s="2372" t="s">
        <v>489</v>
      </c>
      <c r="H16" s="2372"/>
      <c r="I16" s="2372"/>
      <c r="J16" s="2372"/>
      <c r="K16" s="2372"/>
      <c r="L16" s="2372"/>
      <c r="M16" s="2372"/>
      <c r="N16" s="2372"/>
      <c r="O16" s="2372"/>
      <c r="P16" s="2372"/>
      <c r="Q16" s="2372"/>
      <c r="R16" s="2372"/>
      <c r="S16" s="2372"/>
      <c r="T16" s="2372"/>
      <c r="U16" s="2372"/>
      <c r="V16" s="2372"/>
      <c r="W16" s="2372"/>
      <c r="X16" s="2372"/>
      <c r="Y16" s="2372"/>
      <c r="Z16" s="428"/>
      <c r="AA16" s="2373">
        <v>220955895012</v>
      </c>
      <c r="AB16" s="2373"/>
      <c r="AC16" s="2373"/>
      <c r="AD16" s="2373"/>
      <c r="AE16" s="2373"/>
      <c r="AF16" s="2373"/>
      <c r="AG16" s="2373"/>
      <c r="AH16" s="2373"/>
      <c r="AI16" s="2373"/>
      <c r="AJ16" s="2373"/>
      <c r="AK16" s="1027"/>
      <c r="AL16" s="2377">
        <v>140</v>
      </c>
      <c r="AM16" s="2377"/>
      <c r="AN16" s="2377"/>
      <c r="AO16" s="2377"/>
      <c r="AP16" s="1027"/>
      <c r="AQ16" s="2374" t="s">
        <v>489</v>
      </c>
      <c r="AR16" s="2374"/>
      <c r="AS16" s="2374"/>
      <c r="AT16" s="2374"/>
      <c r="AU16" s="2374"/>
      <c r="AV16" s="2374"/>
      <c r="AW16" s="2374"/>
      <c r="AX16" s="2374"/>
      <c r="AY16" s="2374"/>
      <c r="AZ16" s="2374"/>
      <c r="BA16" s="2374"/>
      <c r="BB16" s="2374"/>
      <c r="BC16" s="2374"/>
      <c r="BD16" s="2374"/>
      <c r="BE16" s="2374"/>
      <c r="BF16" s="2374"/>
      <c r="BG16" s="2374"/>
      <c r="BH16" s="2374"/>
      <c r="BI16" s="1027"/>
      <c r="BJ16" s="2381">
        <f>'Bao cao'!AH31</f>
        <v>180460668306</v>
      </c>
      <c r="BK16" s="2381"/>
      <c r="BL16" s="2381"/>
      <c r="BM16" s="2381"/>
      <c r="BN16" s="2381"/>
      <c r="BO16" s="2381"/>
      <c r="BP16" s="2381"/>
      <c r="BQ16" s="2381"/>
      <c r="BR16" s="2381"/>
      <c r="BT16" s="2358">
        <f t="shared" si="0"/>
        <v>-40495226706</v>
      </c>
      <c r="BU16" s="2358"/>
      <c r="BV16" s="2358"/>
      <c r="BW16" s="2358"/>
      <c r="BX16" s="2358"/>
      <c r="BY16" s="2358"/>
      <c r="BZ16" s="2358"/>
      <c r="CA16" s="2358"/>
      <c r="CB16" s="2358"/>
    </row>
    <row r="17" spans="1:80" ht="16.5" customHeight="1">
      <c r="A17" s="2357">
        <v>150</v>
      </c>
      <c r="B17" s="2357"/>
      <c r="C17" s="2357"/>
      <c r="D17" s="2357"/>
      <c r="E17" s="2357"/>
      <c r="F17" s="427"/>
      <c r="G17" s="2372" t="s">
        <v>689</v>
      </c>
      <c r="H17" s="2372"/>
      <c r="I17" s="2372"/>
      <c r="J17" s="2372"/>
      <c r="K17" s="2372"/>
      <c r="L17" s="2372"/>
      <c r="M17" s="2372"/>
      <c r="N17" s="2372"/>
      <c r="O17" s="2372"/>
      <c r="P17" s="2372"/>
      <c r="Q17" s="2372"/>
      <c r="R17" s="2372"/>
      <c r="S17" s="2372"/>
      <c r="T17" s="2372"/>
      <c r="U17" s="2372"/>
      <c r="V17" s="2372"/>
      <c r="W17" s="2372"/>
      <c r="X17" s="2372"/>
      <c r="Y17" s="2372"/>
      <c r="Z17" s="428"/>
      <c r="AA17" s="2373">
        <v>15871826273</v>
      </c>
      <c r="AB17" s="2373"/>
      <c r="AC17" s="2373"/>
      <c r="AD17" s="2373"/>
      <c r="AE17" s="2373"/>
      <c r="AF17" s="2373"/>
      <c r="AG17" s="2373"/>
      <c r="AH17" s="2373"/>
      <c r="AI17" s="2373"/>
      <c r="AJ17" s="2373"/>
      <c r="AK17" s="1027"/>
      <c r="AL17" s="2377">
        <v>150</v>
      </c>
      <c r="AM17" s="2377"/>
      <c r="AN17" s="2377"/>
      <c r="AO17" s="2377"/>
      <c r="AP17" s="1027"/>
      <c r="AQ17" s="2374" t="str">
        <f>G17</f>
        <v>V. Tài sản ngắn hạn khác</v>
      </c>
      <c r="AR17" s="2374"/>
      <c r="AS17" s="2374"/>
      <c r="AT17" s="2374"/>
      <c r="AU17" s="2374"/>
      <c r="AV17" s="2374"/>
      <c r="AW17" s="2374"/>
      <c r="AX17" s="2374"/>
      <c r="AY17" s="2374"/>
      <c r="AZ17" s="2374"/>
      <c r="BA17" s="2374"/>
      <c r="BB17" s="2374"/>
      <c r="BC17" s="2374"/>
      <c r="BD17" s="2374"/>
      <c r="BE17" s="2374"/>
      <c r="BF17" s="2374"/>
      <c r="BG17" s="2374"/>
      <c r="BH17" s="2374"/>
      <c r="BI17" s="1027"/>
      <c r="BJ17" s="2375">
        <f>'Bao cao'!AH35</f>
        <v>1410219477</v>
      </c>
      <c r="BK17" s="2375"/>
      <c r="BL17" s="2375"/>
      <c r="BM17" s="2375"/>
      <c r="BN17" s="2375"/>
      <c r="BO17" s="2375"/>
      <c r="BP17" s="2375"/>
      <c r="BQ17" s="2375"/>
      <c r="BR17" s="2375"/>
      <c r="BT17" s="2364">
        <f t="shared" si="0"/>
        <v>-14461606796</v>
      </c>
      <c r="BU17" s="2364"/>
      <c r="BV17" s="2364"/>
      <c r="BW17" s="2364"/>
      <c r="BX17" s="2364"/>
      <c r="BY17" s="2364"/>
      <c r="BZ17" s="2364"/>
      <c r="CA17" s="2364"/>
      <c r="CB17" s="2364"/>
    </row>
    <row r="18" spans="1:80" s="121" customFormat="1" ht="16.5" customHeight="1">
      <c r="A18" s="2355">
        <v>151</v>
      </c>
      <c r="B18" s="2355"/>
      <c r="C18" s="2355"/>
      <c r="D18" s="2355"/>
      <c r="E18" s="2355"/>
      <c r="F18" s="435"/>
      <c r="G18" s="2376" t="s">
        <v>650</v>
      </c>
      <c r="H18" s="2376"/>
      <c r="I18" s="2376"/>
      <c r="J18" s="2376"/>
      <c r="K18" s="2376"/>
      <c r="L18" s="2376"/>
      <c r="M18" s="2376"/>
      <c r="N18" s="2376"/>
      <c r="O18" s="2376"/>
      <c r="P18" s="2376"/>
      <c r="Q18" s="2376"/>
      <c r="R18" s="2376"/>
      <c r="S18" s="2376"/>
      <c r="T18" s="2376"/>
      <c r="U18" s="2376"/>
      <c r="V18" s="2376"/>
      <c r="W18" s="2376"/>
      <c r="X18" s="2376"/>
      <c r="Y18" s="2376"/>
      <c r="Z18" s="436"/>
      <c r="AA18" s="2369">
        <v>285136246</v>
      </c>
      <c r="AB18" s="2369"/>
      <c r="AC18" s="2369"/>
      <c r="AD18" s="2369"/>
      <c r="AE18" s="2369"/>
      <c r="AF18" s="2369"/>
      <c r="AG18" s="2369"/>
      <c r="AH18" s="2369"/>
      <c r="AI18" s="2369"/>
      <c r="AJ18" s="2369"/>
      <c r="AK18" s="1031"/>
      <c r="AL18" s="2378">
        <v>151</v>
      </c>
      <c r="AM18" s="2378"/>
      <c r="AN18" s="2378"/>
      <c r="AO18" s="2378"/>
      <c r="AP18" s="1031"/>
      <c r="AQ18" s="2368" t="str">
        <f>G18</f>
        <v>1. Chi phí trả trước ngắn hạn</v>
      </c>
      <c r="AR18" s="2368"/>
      <c r="AS18" s="2368"/>
      <c r="AT18" s="2368"/>
      <c r="AU18" s="2368"/>
      <c r="AV18" s="2368"/>
      <c r="AW18" s="2368"/>
      <c r="AX18" s="2368"/>
      <c r="AY18" s="2368"/>
      <c r="AZ18" s="2368"/>
      <c r="BA18" s="2368"/>
      <c r="BB18" s="2368"/>
      <c r="BC18" s="2368"/>
      <c r="BD18" s="2368"/>
      <c r="BE18" s="2368"/>
      <c r="BF18" s="2368"/>
      <c r="BG18" s="2368"/>
      <c r="BH18" s="2368"/>
      <c r="BI18" s="1031"/>
      <c r="BJ18" s="2370">
        <f>'Bao cao'!AH36</f>
        <v>58170454</v>
      </c>
      <c r="BK18" s="2370"/>
      <c r="BL18" s="2370"/>
      <c r="BM18" s="2370"/>
      <c r="BN18" s="2370"/>
      <c r="BO18" s="2370"/>
      <c r="BP18" s="2370"/>
      <c r="BQ18" s="2370"/>
      <c r="BR18" s="2370"/>
      <c r="BT18" s="2362">
        <f t="shared" ref="BT18:BT28" si="1">BJ18-AA18</f>
        <v>-226965792</v>
      </c>
      <c r="BU18" s="2362"/>
      <c r="BV18" s="2362"/>
      <c r="BW18" s="2362"/>
      <c r="BX18" s="2362"/>
      <c r="BY18" s="2362"/>
      <c r="BZ18" s="2362"/>
      <c r="CA18" s="2362"/>
      <c r="CB18" s="2362"/>
    </row>
    <row r="19" spans="1:80" s="121" customFormat="1" ht="16.5" customHeight="1">
      <c r="A19" s="2355">
        <v>152</v>
      </c>
      <c r="B19" s="2355"/>
      <c r="C19" s="2355"/>
      <c r="D19" s="2355"/>
      <c r="E19" s="2355"/>
      <c r="G19" s="2334" t="s">
        <v>573</v>
      </c>
      <c r="H19" s="2334"/>
      <c r="I19" s="2334"/>
      <c r="J19" s="2334"/>
      <c r="K19" s="2334"/>
      <c r="L19" s="2334"/>
      <c r="M19" s="2334"/>
      <c r="N19" s="2334"/>
      <c r="O19" s="2334"/>
      <c r="P19" s="2334"/>
      <c r="Q19" s="2334"/>
      <c r="R19" s="2334"/>
      <c r="S19" s="2334"/>
      <c r="T19" s="2334"/>
      <c r="U19" s="2334"/>
      <c r="V19" s="2334"/>
      <c r="W19" s="2334"/>
      <c r="X19" s="2334"/>
      <c r="Y19" s="2334"/>
      <c r="AA19" s="2369">
        <v>5357677283</v>
      </c>
      <c r="AB19" s="2369"/>
      <c r="AC19" s="2369"/>
      <c r="AD19" s="2369"/>
      <c r="AE19" s="2369"/>
      <c r="AF19" s="2369"/>
      <c r="AG19" s="2369"/>
      <c r="AH19" s="2369"/>
      <c r="AI19" s="2369"/>
      <c r="AJ19" s="2369"/>
      <c r="AL19" s="2331">
        <v>152</v>
      </c>
      <c r="AM19" s="2331"/>
      <c r="AN19" s="2331"/>
      <c r="AO19" s="2331"/>
      <c r="AQ19" s="2368" t="str">
        <f>G19</f>
        <v>2. Thuế GTGT được khấu trừ</v>
      </c>
      <c r="AR19" s="2368"/>
      <c r="AS19" s="2368"/>
      <c r="AT19" s="2368"/>
      <c r="AU19" s="2368"/>
      <c r="AV19" s="2368"/>
      <c r="AW19" s="2368"/>
      <c r="AX19" s="2368"/>
      <c r="AY19" s="2368"/>
      <c r="AZ19" s="2368"/>
      <c r="BA19" s="2368"/>
      <c r="BB19" s="2368"/>
      <c r="BC19" s="2368"/>
      <c r="BD19" s="2368"/>
      <c r="BE19" s="2368"/>
      <c r="BF19" s="2368"/>
      <c r="BG19" s="2368"/>
      <c r="BH19" s="2368"/>
      <c r="BJ19" s="2370">
        <f>'Bao cao'!AH37</f>
        <v>1352049023</v>
      </c>
      <c r="BK19" s="2370"/>
      <c r="BL19" s="2370"/>
      <c r="BM19" s="2370"/>
      <c r="BN19" s="2370"/>
      <c r="BO19" s="2370"/>
      <c r="BP19" s="2370"/>
      <c r="BQ19" s="2370"/>
      <c r="BR19" s="2370"/>
      <c r="BT19" s="2362">
        <f t="shared" si="1"/>
        <v>-4005628260</v>
      </c>
      <c r="BU19" s="2362"/>
      <c r="BV19" s="2362"/>
      <c r="BW19" s="2362"/>
      <c r="BX19" s="2362"/>
      <c r="BY19" s="2362"/>
      <c r="BZ19" s="2362"/>
      <c r="CA19" s="2362"/>
      <c r="CB19" s="2362"/>
    </row>
    <row r="20" spans="1:80" s="121" customFormat="1" ht="16.5" customHeight="1">
      <c r="A20" s="2355">
        <v>158</v>
      </c>
      <c r="B20" s="2355"/>
      <c r="C20" s="2355"/>
      <c r="D20" s="2355"/>
      <c r="E20" s="2355"/>
      <c r="G20" s="2334" t="s">
        <v>812</v>
      </c>
      <c r="H20" s="2334"/>
      <c r="I20" s="2334"/>
      <c r="J20" s="2334"/>
      <c r="K20" s="2334"/>
      <c r="L20" s="2334"/>
      <c r="M20" s="2334"/>
      <c r="N20" s="2334"/>
      <c r="O20" s="2334"/>
      <c r="P20" s="2334"/>
      <c r="Q20" s="2334"/>
      <c r="R20" s="2334"/>
      <c r="S20" s="2334"/>
      <c r="T20" s="2334"/>
      <c r="U20" s="2334"/>
      <c r="V20" s="2334"/>
      <c r="W20" s="2334"/>
      <c r="X20" s="2334"/>
      <c r="Y20" s="2334"/>
      <c r="AA20" s="2347">
        <v>10229012744</v>
      </c>
      <c r="AB20" s="2347"/>
      <c r="AC20" s="2347"/>
      <c r="AD20" s="2347"/>
      <c r="AE20" s="2347"/>
      <c r="AF20" s="2347"/>
      <c r="AG20" s="2347"/>
      <c r="AH20" s="2347"/>
      <c r="AI20" s="2347"/>
      <c r="AJ20" s="2347"/>
      <c r="AL20" s="2331">
        <v>155</v>
      </c>
      <c r="AM20" s="2331"/>
      <c r="AN20" s="2331"/>
      <c r="AO20" s="2331"/>
      <c r="AQ20" s="2334" t="s">
        <v>812</v>
      </c>
      <c r="AR20" s="2334"/>
      <c r="AS20" s="2334"/>
      <c r="AT20" s="2334"/>
      <c r="AU20" s="2334"/>
      <c r="AV20" s="2334"/>
      <c r="AW20" s="2334"/>
      <c r="AX20" s="2334"/>
      <c r="AY20" s="2334"/>
      <c r="AZ20" s="2334"/>
      <c r="BA20" s="2334"/>
      <c r="BB20" s="2334"/>
      <c r="BC20" s="2334"/>
      <c r="BD20" s="2334"/>
      <c r="BE20" s="2334"/>
      <c r="BF20" s="2334"/>
      <c r="BG20" s="2334"/>
      <c r="BH20" s="2334"/>
      <c r="BJ20" s="2347">
        <v>0</v>
      </c>
      <c r="BK20" s="2347"/>
      <c r="BL20" s="2347"/>
      <c r="BM20" s="2347"/>
      <c r="BN20" s="2347"/>
      <c r="BO20" s="2347"/>
      <c r="BP20" s="2347"/>
      <c r="BQ20" s="2347"/>
      <c r="BR20" s="2347"/>
      <c r="BT20" s="2363">
        <f t="shared" si="1"/>
        <v>-10229012744</v>
      </c>
      <c r="BU20" s="2363"/>
      <c r="BV20" s="2363"/>
      <c r="BW20" s="2363"/>
      <c r="BX20" s="2363"/>
      <c r="BY20" s="2363"/>
      <c r="BZ20" s="2363"/>
      <c r="CA20" s="2363"/>
      <c r="CB20" s="2363"/>
    </row>
    <row r="21" spans="1:80" ht="16.5" customHeight="1">
      <c r="A21" s="2356">
        <v>200</v>
      </c>
      <c r="B21" s="2356"/>
      <c r="C21" s="2356"/>
      <c r="D21" s="2356"/>
      <c r="E21" s="2356"/>
      <c r="G21" s="2353" t="s">
        <v>1547</v>
      </c>
      <c r="H21" s="2353"/>
      <c r="I21" s="2353"/>
      <c r="J21" s="2353"/>
      <c r="K21" s="2353"/>
      <c r="L21" s="2353"/>
      <c r="M21" s="2353"/>
      <c r="N21" s="2353"/>
      <c r="O21" s="2353"/>
      <c r="P21" s="2353"/>
      <c r="Q21" s="2353"/>
      <c r="R21" s="2353"/>
      <c r="S21" s="2353"/>
      <c r="T21" s="2353"/>
      <c r="U21" s="2353"/>
      <c r="V21" s="2353"/>
      <c r="W21" s="2353"/>
      <c r="X21" s="2353"/>
      <c r="Y21" s="2353"/>
      <c r="AA21" s="2341">
        <v>188790680831</v>
      </c>
      <c r="AB21" s="2341"/>
      <c r="AC21" s="2341"/>
      <c r="AD21" s="2341"/>
      <c r="AE21" s="2341"/>
      <c r="AF21" s="2341"/>
      <c r="AG21" s="2341"/>
      <c r="AH21" s="2341"/>
      <c r="AI21" s="2341"/>
      <c r="AJ21" s="2341"/>
      <c r="AL21" s="2330">
        <v>200</v>
      </c>
      <c r="AM21" s="2330"/>
      <c r="AN21" s="2330"/>
      <c r="AO21" s="2330"/>
      <c r="AQ21" s="2353" t="str">
        <f>G21</f>
        <v>B. Tài sản dài hạn</v>
      </c>
      <c r="AR21" s="2353"/>
      <c r="AS21" s="2353"/>
      <c r="AT21" s="2353"/>
      <c r="AU21" s="2353"/>
      <c r="AV21" s="2353"/>
      <c r="AW21" s="2353"/>
      <c r="AX21" s="2353"/>
      <c r="AY21" s="2353"/>
      <c r="AZ21" s="2353"/>
      <c r="BA21" s="2353"/>
      <c r="BB21" s="2353"/>
      <c r="BC21" s="2353"/>
      <c r="BD21" s="2353"/>
      <c r="BE21" s="2353"/>
      <c r="BF21" s="2353"/>
      <c r="BG21" s="2353"/>
      <c r="BH21" s="2353"/>
      <c r="BJ21" s="2341">
        <f>'Bao cao'!AH42</f>
        <v>328524270107</v>
      </c>
      <c r="BK21" s="2341"/>
      <c r="BL21" s="2341"/>
      <c r="BM21" s="2341"/>
      <c r="BN21" s="2341"/>
      <c r="BO21" s="2341"/>
      <c r="BP21" s="2341"/>
      <c r="BQ21" s="2341"/>
      <c r="BR21" s="2341"/>
      <c r="BT21" s="2364">
        <f t="shared" si="1"/>
        <v>139733589276</v>
      </c>
      <c r="BU21" s="2364"/>
      <c r="BV21" s="2364"/>
      <c r="BW21" s="2364"/>
      <c r="BX21" s="2364"/>
      <c r="BY21" s="2364"/>
      <c r="BZ21" s="2364"/>
      <c r="CA21" s="2364"/>
      <c r="CB21" s="2364"/>
    </row>
    <row r="22" spans="1:80" s="462" customFormat="1" ht="16.5" customHeight="1">
      <c r="A22" s="2357">
        <v>210</v>
      </c>
      <c r="B22" s="2357"/>
      <c r="C22" s="2357"/>
      <c r="D22" s="2357"/>
      <c r="E22" s="2357"/>
      <c r="G22" s="2354" t="s">
        <v>652</v>
      </c>
      <c r="H22" s="2354"/>
      <c r="I22" s="2354"/>
      <c r="J22" s="2354"/>
      <c r="K22" s="2354"/>
      <c r="L22" s="2354"/>
      <c r="M22" s="2354"/>
      <c r="N22" s="2354"/>
      <c r="O22" s="2354"/>
      <c r="P22" s="2354"/>
      <c r="Q22" s="2354"/>
      <c r="R22" s="2354"/>
      <c r="S22" s="2354"/>
      <c r="T22" s="2354"/>
      <c r="U22" s="2354"/>
      <c r="V22" s="2354"/>
      <c r="W22" s="2354"/>
      <c r="X22" s="2354"/>
      <c r="Y22" s="2354"/>
      <c r="AA22" s="2365">
        <v>0</v>
      </c>
      <c r="AB22" s="2365"/>
      <c r="AC22" s="2365"/>
      <c r="AD22" s="2365"/>
      <c r="AE22" s="2365"/>
      <c r="AF22" s="2365"/>
      <c r="AG22" s="2365"/>
      <c r="AH22" s="2365"/>
      <c r="AI22" s="2365"/>
      <c r="AJ22" s="2365"/>
      <c r="AL22" s="2359">
        <v>210</v>
      </c>
      <c r="AM22" s="2359"/>
      <c r="AN22" s="2359"/>
      <c r="AO22" s="2359"/>
      <c r="AQ22" s="2354" t="str">
        <f>G22</f>
        <v>I. Các khoản phải thu dài hạn</v>
      </c>
      <c r="AR22" s="2354"/>
      <c r="AS22" s="2354"/>
      <c r="AT22" s="2354"/>
      <c r="AU22" s="2354"/>
      <c r="AV22" s="2354"/>
      <c r="AW22" s="2354"/>
      <c r="AX22" s="2354"/>
      <c r="AY22" s="2354"/>
      <c r="AZ22" s="2354"/>
      <c r="BA22" s="2354"/>
      <c r="BB22" s="2354"/>
      <c r="BC22" s="2354"/>
      <c r="BD22" s="2354"/>
      <c r="BE22" s="2354"/>
      <c r="BF22" s="2354"/>
      <c r="BG22" s="2354"/>
      <c r="BH22" s="2354"/>
      <c r="BJ22" s="2365">
        <v>0</v>
      </c>
      <c r="BK22" s="2365"/>
      <c r="BL22" s="2365"/>
      <c r="BM22" s="2365"/>
      <c r="BN22" s="2365"/>
      <c r="BO22" s="2365"/>
      <c r="BP22" s="2365"/>
      <c r="BQ22" s="2365"/>
      <c r="BR22" s="2365"/>
      <c r="BT22" s="2364">
        <f t="shared" si="1"/>
        <v>0</v>
      </c>
      <c r="BU22" s="2364"/>
      <c r="BV22" s="2364"/>
      <c r="BW22" s="2364"/>
      <c r="BX22" s="2364"/>
      <c r="BY22" s="2364"/>
      <c r="BZ22" s="2364"/>
      <c r="CA22" s="2364"/>
      <c r="CB22" s="2364"/>
    </row>
    <row r="23" spans="1:80" s="462" customFormat="1" ht="16.5" customHeight="1">
      <c r="A23" s="2357">
        <v>220</v>
      </c>
      <c r="B23" s="2357"/>
      <c r="C23" s="2357"/>
      <c r="D23" s="2357"/>
      <c r="E23" s="2357"/>
      <c r="G23" s="2354" t="s">
        <v>654</v>
      </c>
      <c r="H23" s="2354"/>
      <c r="I23" s="2354"/>
      <c r="J23" s="2354"/>
      <c r="K23" s="2354"/>
      <c r="L23" s="2354"/>
      <c r="M23" s="2354"/>
      <c r="N23" s="2354"/>
      <c r="O23" s="2354"/>
      <c r="P23" s="2354"/>
      <c r="Q23" s="2354"/>
      <c r="R23" s="2354"/>
      <c r="S23" s="2354"/>
      <c r="T23" s="2354"/>
      <c r="U23" s="2354"/>
      <c r="V23" s="2354"/>
      <c r="W23" s="2354"/>
      <c r="X23" s="2354"/>
      <c r="Y23" s="2354"/>
      <c r="AA23" s="2365">
        <v>123600518422</v>
      </c>
      <c r="AB23" s="2365"/>
      <c r="AC23" s="2365"/>
      <c r="AD23" s="2365"/>
      <c r="AE23" s="2365"/>
      <c r="AF23" s="2365"/>
      <c r="AG23" s="2365"/>
      <c r="AH23" s="2365"/>
      <c r="AI23" s="2365"/>
      <c r="AJ23" s="2365"/>
      <c r="AL23" s="2359">
        <v>220</v>
      </c>
      <c r="AM23" s="2359"/>
      <c r="AN23" s="2359"/>
      <c r="AO23" s="2359"/>
      <c r="AQ23" s="2354" t="str">
        <f>G23</f>
        <v>II. Tài sản cố định</v>
      </c>
      <c r="AR23" s="2354"/>
      <c r="AS23" s="2354"/>
      <c r="AT23" s="2354"/>
      <c r="AU23" s="2354"/>
      <c r="AV23" s="2354"/>
      <c r="AW23" s="2354"/>
      <c r="AX23" s="2354"/>
      <c r="AY23" s="2354"/>
      <c r="AZ23" s="2354"/>
      <c r="BA23" s="2354"/>
      <c r="BB23" s="2354"/>
      <c r="BC23" s="2354"/>
      <c r="BD23" s="2354"/>
      <c r="BE23" s="2354"/>
      <c r="BF23" s="2354"/>
      <c r="BG23" s="2354"/>
      <c r="BH23" s="2354"/>
      <c r="BJ23" s="2365">
        <f>'Bao cao'!AH58</f>
        <v>121931639984</v>
      </c>
      <c r="BK23" s="2365"/>
      <c r="BL23" s="2365"/>
      <c r="BM23" s="2365"/>
      <c r="BN23" s="2365"/>
      <c r="BO23" s="2365"/>
      <c r="BP23" s="2365"/>
      <c r="BQ23" s="2365"/>
      <c r="BR23" s="2365"/>
      <c r="BT23" s="2364">
        <f>BJ23-AA23</f>
        <v>-1668878438</v>
      </c>
      <c r="BU23" s="2364"/>
      <c r="BV23" s="2364"/>
      <c r="BW23" s="2364"/>
      <c r="BX23" s="2364"/>
      <c r="BY23" s="2364"/>
      <c r="BZ23" s="2364"/>
      <c r="CA23" s="2364"/>
      <c r="CB23" s="2364"/>
    </row>
    <row r="24" spans="1:80" ht="16.5" customHeight="1">
      <c r="A24" s="2331">
        <v>230</v>
      </c>
      <c r="B24" s="2331"/>
      <c r="C24" s="2331"/>
      <c r="D24" s="2331"/>
      <c r="E24" s="2331"/>
      <c r="G24" s="2334" t="s">
        <v>1548</v>
      </c>
      <c r="H24" s="2334"/>
      <c r="I24" s="2334"/>
      <c r="J24" s="2334"/>
      <c r="K24" s="2334"/>
      <c r="L24" s="2334"/>
      <c r="M24" s="2334"/>
      <c r="N24" s="2334"/>
      <c r="O24" s="2334"/>
      <c r="P24" s="2334"/>
      <c r="Q24" s="2334"/>
      <c r="R24" s="2334"/>
      <c r="S24" s="2334"/>
      <c r="T24" s="2334"/>
      <c r="U24" s="2334"/>
      <c r="V24" s="2334"/>
      <c r="W24" s="2334"/>
      <c r="X24" s="2334"/>
      <c r="Y24" s="2334"/>
      <c r="AA24" s="2347">
        <v>15160598822</v>
      </c>
      <c r="AB24" s="2347"/>
      <c r="AC24" s="2347"/>
      <c r="AD24" s="2347"/>
      <c r="AE24" s="2347"/>
      <c r="AF24" s="2347"/>
      <c r="AG24" s="2347"/>
      <c r="AH24" s="2347"/>
      <c r="AI24" s="2347"/>
      <c r="AJ24" s="2347"/>
      <c r="AL24" s="2329"/>
      <c r="AM24" s="2329"/>
      <c r="AN24" s="2329"/>
      <c r="AO24" s="2329"/>
      <c r="AQ24" s="2334"/>
      <c r="AR24" s="2334"/>
      <c r="AS24" s="2334"/>
      <c r="AT24" s="2334"/>
      <c r="AU24" s="2334"/>
      <c r="AV24" s="2334"/>
      <c r="AW24" s="2334"/>
      <c r="AX24" s="2334"/>
      <c r="AY24" s="2334"/>
      <c r="AZ24" s="2334"/>
      <c r="BA24" s="2334"/>
      <c r="BB24" s="2334"/>
      <c r="BC24" s="2334"/>
      <c r="BD24" s="2334"/>
      <c r="BE24" s="2334"/>
      <c r="BF24" s="2334"/>
      <c r="BG24" s="2334"/>
      <c r="BH24" s="2334"/>
      <c r="BI24" s="121"/>
      <c r="BJ24" s="2347"/>
      <c r="BK24" s="2347"/>
      <c r="BL24" s="2347"/>
      <c r="BM24" s="2347"/>
      <c r="BN24" s="2347"/>
      <c r="BO24" s="2347"/>
      <c r="BP24" s="2347"/>
      <c r="BQ24" s="2347"/>
      <c r="BR24" s="2347"/>
      <c r="BS24" s="121"/>
      <c r="BT24" s="2363">
        <f>BJ24-AA24</f>
        <v>-15160598822</v>
      </c>
      <c r="BU24" s="2363"/>
      <c r="BV24" s="2363"/>
      <c r="BW24" s="2363"/>
      <c r="BX24" s="2363"/>
      <c r="BY24" s="2363"/>
      <c r="BZ24" s="2363"/>
      <c r="CA24" s="2363"/>
      <c r="CB24" s="2363"/>
    </row>
    <row r="25" spans="1:80" ht="16.5" customHeight="1">
      <c r="A25" s="2329">
        <v>240</v>
      </c>
      <c r="B25" s="2329"/>
      <c r="C25" s="2329"/>
      <c r="D25" s="2329"/>
      <c r="E25" s="2329"/>
      <c r="G25" s="2354" t="s">
        <v>655</v>
      </c>
      <c r="H25" s="2332"/>
      <c r="I25" s="2332"/>
      <c r="J25" s="2332"/>
      <c r="K25" s="2332"/>
      <c r="L25" s="2332"/>
      <c r="M25" s="2332"/>
      <c r="N25" s="2332"/>
      <c r="O25" s="2332"/>
      <c r="P25" s="2332"/>
      <c r="Q25" s="2332"/>
      <c r="R25" s="2332"/>
      <c r="S25" s="2332"/>
      <c r="T25" s="2332"/>
      <c r="U25" s="2332"/>
      <c r="V25" s="2332"/>
      <c r="W25" s="2332"/>
      <c r="X25" s="2332"/>
      <c r="Y25" s="2332"/>
      <c r="AA25" s="2340">
        <v>0</v>
      </c>
      <c r="AB25" s="2340"/>
      <c r="AC25" s="2340"/>
      <c r="AD25" s="2340"/>
      <c r="AE25" s="2340"/>
      <c r="AF25" s="2340"/>
      <c r="AG25" s="2340"/>
      <c r="AH25" s="2340"/>
      <c r="AI25" s="2340"/>
      <c r="AJ25" s="2340"/>
      <c r="AL25" s="2329">
        <v>230</v>
      </c>
      <c r="AM25" s="2329"/>
      <c r="AN25" s="2329"/>
      <c r="AO25" s="2329"/>
      <c r="AQ25" s="2332" t="str">
        <f>G25</f>
        <v>III. Bất động sản đầu tư</v>
      </c>
      <c r="AR25" s="2332"/>
      <c r="AS25" s="2332"/>
      <c r="AT25" s="2332"/>
      <c r="AU25" s="2332"/>
      <c r="AV25" s="2332"/>
      <c r="AW25" s="2332"/>
      <c r="AX25" s="2332"/>
      <c r="AY25" s="2332"/>
      <c r="AZ25" s="2332"/>
      <c r="BA25" s="2332"/>
      <c r="BB25" s="2332"/>
      <c r="BC25" s="2332"/>
      <c r="BD25" s="2332"/>
      <c r="BE25" s="2332"/>
      <c r="BF25" s="2332"/>
      <c r="BG25" s="2332"/>
      <c r="BH25" s="2332"/>
      <c r="BJ25" s="2340">
        <v>0</v>
      </c>
      <c r="BK25" s="2340"/>
      <c r="BL25" s="2340"/>
      <c r="BM25" s="2340"/>
      <c r="BN25" s="2340"/>
      <c r="BO25" s="2340"/>
      <c r="BP25" s="2340"/>
      <c r="BQ25" s="2340"/>
      <c r="BR25" s="2340"/>
      <c r="BT25" s="2358">
        <f>BJ25-AA25</f>
        <v>0</v>
      </c>
      <c r="BU25" s="2358"/>
      <c r="BV25" s="2358"/>
      <c r="BW25" s="2358"/>
      <c r="BX25" s="2358"/>
      <c r="BY25" s="2358"/>
      <c r="BZ25" s="2358"/>
      <c r="CA25" s="2358"/>
      <c r="CB25" s="2358"/>
    </row>
    <row r="26" spans="1:80" ht="16.5" customHeight="1">
      <c r="A26" s="2329"/>
      <c r="B26" s="2329"/>
      <c r="C26" s="2329"/>
      <c r="D26" s="2329"/>
      <c r="E26" s="2329"/>
      <c r="G26" s="2332"/>
      <c r="H26" s="2332"/>
      <c r="I26" s="2332"/>
      <c r="J26" s="2332"/>
      <c r="K26" s="2332"/>
      <c r="L26" s="2332"/>
      <c r="M26" s="2332"/>
      <c r="N26" s="2332"/>
      <c r="O26" s="2332"/>
      <c r="P26" s="2332"/>
      <c r="Q26" s="2332"/>
      <c r="R26" s="2332"/>
      <c r="S26" s="2332"/>
      <c r="T26" s="2332"/>
      <c r="U26" s="2332"/>
      <c r="V26" s="2332"/>
      <c r="W26" s="2332"/>
      <c r="X26" s="2332"/>
      <c r="Y26" s="2332"/>
      <c r="AA26" s="2340"/>
      <c r="AB26" s="2340"/>
      <c r="AC26" s="2340"/>
      <c r="AD26" s="2340"/>
      <c r="AE26" s="2340"/>
      <c r="AF26" s="2340"/>
      <c r="AG26" s="2340"/>
      <c r="AH26" s="2340"/>
      <c r="AI26" s="2340"/>
      <c r="AJ26" s="2340"/>
      <c r="AL26" s="2329">
        <v>240</v>
      </c>
      <c r="AM26" s="2329"/>
      <c r="AN26" s="2329"/>
      <c r="AO26" s="2329"/>
      <c r="AQ26" s="2354" t="s">
        <v>1549</v>
      </c>
      <c r="AR26" s="2332"/>
      <c r="AS26" s="2332"/>
      <c r="AT26" s="2332"/>
      <c r="AU26" s="2332"/>
      <c r="AV26" s="2332"/>
      <c r="AW26" s="2332"/>
      <c r="AX26" s="2332"/>
      <c r="AY26" s="2332"/>
      <c r="AZ26" s="2332"/>
      <c r="BA26" s="2332"/>
      <c r="BB26" s="2332"/>
      <c r="BC26" s="2332"/>
      <c r="BD26" s="2332"/>
      <c r="BE26" s="2332"/>
      <c r="BF26" s="2332"/>
      <c r="BG26" s="2332"/>
      <c r="BH26" s="2332"/>
      <c r="BJ26" s="2340">
        <f>'Bao cao'!AH73</f>
        <v>55015872973</v>
      </c>
      <c r="BK26" s="2340"/>
      <c r="BL26" s="2340"/>
      <c r="BM26" s="2340"/>
      <c r="BN26" s="2340"/>
      <c r="BO26" s="2340"/>
      <c r="BP26" s="2340"/>
      <c r="BQ26" s="2340"/>
      <c r="BR26" s="2340"/>
      <c r="BT26" s="2358">
        <f t="shared" si="1"/>
        <v>55015872973</v>
      </c>
      <c r="BU26" s="2358"/>
      <c r="BV26" s="2358"/>
      <c r="BW26" s="2358"/>
      <c r="BX26" s="2358"/>
      <c r="BY26" s="2358"/>
      <c r="BZ26" s="2358"/>
      <c r="CA26" s="2358"/>
      <c r="CB26" s="2358"/>
    </row>
    <row r="27" spans="1:80">
      <c r="A27" s="2329">
        <v>250</v>
      </c>
      <c r="B27" s="2329"/>
      <c r="C27" s="2329"/>
      <c r="D27" s="2329"/>
      <c r="E27" s="2329"/>
      <c r="G27" s="2346" t="s">
        <v>671</v>
      </c>
      <c r="H27" s="2346"/>
      <c r="I27" s="2346"/>
      <c r="J27" s="2346"/>
      <c r="K27" s="2346"/>
      <c r="L27" s="2346"/>
      <c r="M27" s="2346"/>
      <c r="N27" s="2346"/>
      <c r="O27" s="2346"/>
      <c r="P27" s="2346"/>
      <c r="Q27" s="2346"/>
      <c r="R27" s="2346"/>
      <c r="S27" s="2346"/>
      <c r="T27" s="2346"/>
      <c r="U27" s="2346"/>
      <c r="V27" s="2346"/>
      <c r="W27" s="2346"/>
      <c r="X27" s="2346"/>
      <c r="Y27" s="2346"/>
      <c r="AA27" s="2340">
        <v>64638860000</v>
      </c>
      <c r="AB27" s="2340"/>
      <c r="AC27" s="2340"/>
      <c r="AD27" s="2340"/>
      <c r="AE27" s="2340"/>
      <c r="AF27" s="2340"/>
      <c r="AG27" s="2340"/>
      <c r="AH27" s="2340"/>
      <c r="AI27" s="2340"/>
      <c r="AJ27" s="2340"/>
      <c r="AL27" s="2329">
        <v>250</v>
      </c>
      <c r="AM27" s="2329"/>
      <c r="AN27" s="2329"/>
      <c r="AO27" s="2329"/>
      <c r="AQ27" s="2354" t="s">
        <v>1550</v>
      </c>
      <c r="AR27" s="2332"/>
      <c r="AS27" s="2332"/>
      <c r="AT27" s="2332"/>
      <c r="AU27" s="2332"/>
      <c r="AV27" s="2332"/>
      <c r="AW27" s="2332"/>
      <c r="AX27" s="2332"/>
      <c r="AY27" s="2332"/>
      <c r="AZ27" s="2332"/>
      <c r="BA27" s="2332"/>
      <c r="BB27" s="2332"/>
      <c r="BC27" s="2332"/>
      <c r="BD27" s="2332"/>
      <c r="BE27" s="2332"/>
      <c r="BF27" s="2332"/>
      <c r="BG27" s="2332"/>
      <c r="BH27" s="2332"/>
      <c r="BJ27" s="2340">
        <f>'Bao cao'!AH77</f>
        <v>149547509593</v>
      </c>
      <c r="BK27" s="2340"/>
      <c r="BL27" s="2340"/>
      <c r="BM27" s="2340"/>
      <c r="BN27" s="2340"/>
      <c r="BO27" s="2340"/>
      <c r="BP27" s="2340"/>
      <c r="BQ27" s="2340"/>
      <c r="BR27" s="2340"/>
      <c r="BT27" s="2358">
        <f t="shared" si="1"/>
        <v>84908649593</v>
      </c>
      <c r="BU27" s="2358"/>
      <c r="BV27" s="2358"/>
      <c r="BW27" s="2358"/>
      <c r="BX27" s="2358"/>
      <c r="BY27" s="2358"/>
      <c r="BZ27" s="2358"/>
      <c r="CA27" s="2358"/>
      <c r="CB27" s="2358"/>
    </row>
    <row r="28" spans="1:80" ht="16.5" customHeight="1">
      <c r="A28" s="2329">
        <v>260</v>
      </c>
      <c r="B28" s="2329"/>
      <c r="C28" s="2329"/>
      <c r="D28" s="2329"/>
      <c r="E28" s="2329"/>
      <c r="G28" s="2354" t="s">
        <v>672</v>
      </c>
      <c r="H28" s="2332"/>
      <c r="I28" s="2332"/>
      <c r="J28" s="2332"/>
      <c r="K28" s="2332"/>
      <c r="L28" s="2332"/>
      <c r="M28" s="2332"/>
      <c r="N28" s="2332"/>
      <c r="O28" s="2332"/>
      <c r="P28" s="2332"/>
      <c r="Q28" s="2332"/>
      <c r="R28" s="2332"/>
      <c r="S28" s="2332"/>
      <c r="T28" s="2332"/>
      <c r="U28" s="2332"/>
      <c r="V28" s="2332"/>
      <c r="W28" s="2332"/>
      <c r="X28" s="2332"/>
      <c r="Y28" s="2332"/>
      <c r="AA28" s="2360">
        <v>551302409</v>
      </c>
      <c r="AB28" s="2360"/>
      <c r="AC28" s="2360"/>
      <c r="AD28" s="2360"/>
      <c r="AE28" s="2360"/>
      <c r="AF28" s="2360"/>
      <c r="AG28" s="2360"/>
      <c r="AH28" s="2360"/>
      <c r="AI28" s="2360"/>
      <c r="AJ28" s="2360"/>
      <c r="AL28" s="2329">
        <v>260</v>
      </c>
      <c r="AM28" s="2329"/>
      <c r="AN28" s="2329"/>
      <c r="AO28" s="2329"/>
      <c r="AQ28" s="2354" t="s">
        <v>1551</v>
      </c>
      <c r="AR28" s="2332"/>
      <c r="AS28" s="2332"/>
      <c r="AT28" s="2332"/>
      <c r="AU28" s="2332"/>
      <c r="AV28" s="2332"/>
      <c r="AW28" s="2332"/>
      <c r="AX28" s="2332"/>
      <c r="AY28" s="2332"/>
      <c r="AZ28" s="2332"/>
      <c r="BA28" s="2332"/>
      <c r="BB28" s="2332"/>
      <c r="BC28" s="2332"/>
      <c r="BD28" s="2332"/>
      <c r="BE28" s="2332"/>
      <c r="BF28" s="2332"/>
      <c r="BG28" s="2332"/>
      <c r="BH28" s="2332"/>
      <c r="BJ28" s="2340">
        <f>'Bao cao'!AH84</f>
        <v>515423017</v>
      </c>
      <c r="BK28" s="2340"/>
      <c r="BL28" s="2340"/>
      <c r="BM28" s="2340"/>
      <c r="BN28" s="2340"/>
      <c r="BO28" s="2340"/>
      <c r="BP28" s="2340"/>
      <c r="BQ28" s="2340"/>
      <c r="BR28" s="2340"/>
      <c r="BT28" s="2358">
        <f t="shared" si="1"/>
        <v>-35879392</v>
      </c>
      <c r="BU28" s="2358"/>
      <c r="BV28" s="2358"/>
      <c r="BW28" s="2358"/>
      <c r="BX28" s="2358"/>
      <c r="BY28" s="2358"/>
      <c r="BZ28" s="2358"/>
      <c r="CA28" s="2358"/>
      <c r="CB28" s="2358"/>
    </row>
    <row r="29" spans="1:80" s="113" customFormat="1" ht="17.25" customHeight="1" thickBot="1">
      <c r="A29" s="2330"/>
      <c r="B29" s="2330"/>
      <c r="C29" s="2330"/>
      <c r="D29" s="2330"/>
      <c r="E29" s="2330"/>
      <c r="G29" s="2344" t="s">
        <v>1552</v>
      </c>
      <c r="H29" s="2344"/>
      <c r="I29" s="2344"/>
      <c r="J29" s="2344"/>
      <c r="K29" s="2344"/>
      <c r="L29" s="2344"/>
      <c r="M29" s="2344"/>
      <c r="N29" s="2344"/>
      <c r="O29" s="2344"/>
      <c r="P29" s="2344"/>
      <c r="Q29" s="2344"/>
      <c r="R29" s="2344"/>
      <c r="S29" s="2344"/>
      <c r="T29" s="2344"/>
      <c r="U29" s="2344"/>
      <c r="V29" s="2344"/>
      <c r="W29" s="2344"/>
      <c r="X29" s="2344"/>
      <c r="Y29" s="2344"/>
      <c r="Z29" s="2348">
        <v>1027354581323</v>
      </c>
      <c r="AA29" s="2348"/>
      <c r="AB29" s="2348"/>
      <c r="AC29" s="2348"/>
      <c r="AD29" s="2348"/>
      <c r="AE29" s="2348"/>
      <c r="AF29" s="2348"/>
      <c r="AG29" s="2348"/>
      <c r="AH29" s="2348"/>
      <c r="AI29" s="2348"/>
      <c r="AJ29" s="2348"/>
      <c r="AL29" s="2330"/>
      <c r="AM29" s="2330"/>
      <c r="AN29" s="2330"/>
      <c r="AO29" s="2330"/>
      <c r="AQ29" s="2344" t="s">
        <v>1552</v>
      </c>
      <c r="AR29" s="2344"/>
      <c r="AS29" s="2344"/>
      <c r="AT29" s="2344"/>
      <c r="AU29" s="2344"/>
      <c r="AV29" s="2344"/>
      <c r="AW29" s="2344"/>
      <c r="AX29" s="2344"/>
      <c r="AY29" s="2344"/>
      <c r="AZ29" s="2344"/>
      <c r="BA29" s="2344"/>
      <c r="BB29" s="2344"/>
      <c r="BC29" s="2344"/>
      <c r="BD29" s="2344"/>
      <c r="BE29" s="2344"/>
      <c r="BF29" s="2344"/>
      <c r="BG29" s="2344"/>
      <c r="BH29" s="2344"/>
      <c r="BJ29" s="2339">
        <f>'Bao cao'!AH90</f>
        <v>1240476071689</v>
      </c>
      <c r="BK29" s="2339"/>
      <c r="BL29" s="2339"/>
      <c r="BM29" s="2339"/>
      <c r="BN29" s="2339"/>
      <c r="BO29" s="2339"/>
      <c r="BP29" s="2339"/>
      <c r="BQ29" s="2339"/>
      <c r="BR29" s="2339"/>
      <c r="BT29" s="2335">
        <f>BJ29-Z29</f>
        <v>213121490366</v>
      </c>
      <c r="BU29" s="2336"/>
      <c r="BV29" s="2336"/>
      <c r="BW29" s="2336"/>
      <c r="BX29" s="2336"/>
      <c r="BY29" s="2336"/>
      <c r="BZ29" s="2336"/>
      <c r="CA29" s="2336"/>
      <c r="CB29" s="2336"/>
    </row>
    <row r="30" spans="1:80" ht="15.75" thickTop="1">
      <c r="A30" s="2329"/>
      <c r="B30" s="2329"/>
      <c r="C30" s="2329"/>
      <c r="D30" s="2329"/>
      <c r="E30" s="2329"/>
      <c r="G30" s="2332"/>
      <c r="H30" s="2332"/>
      <c r="I30" s="2332"/>
      <c r="J30" s="2332"/>
      <c r="K30" s="2332"/>
      <c r="L30" s="2332"/>
      <c r="M30" s="2332"/>
      <c r="N30" s="2332"/>
      <c r="O30" s="2332"/>
      <c r="P30" s="2332"/>
      <c r="Q30" s="2332"/>
      <c r="R30" s="2332"/>
      <c r="S30" s="2332"/>
      <c r="T30" s="2332"/>
      <c r="U30" s="2332"/>
      <c r="V30" s="2332"/>
      <c r="W30" s="2332"/>
      <c r="X30" s="2332"/>
      <c r="Y30" s="2332"/>
      <c r="AA30" s="2367"/>
      <c r="AB30" s="2367"/>
      <c r="AC30" s="2367"/>
      <c r="AD30" s="2367"/>
      <c r="AE30" s="2367"/>
      <c r="AF30" s="2367"/>
      <c r="AG30" s="2367"/>
      <c r="AH30" s="2367"/>
      <c r="AI30" s="2367"/>
      <c r="AJ30" s="2367"/>
      <c r="AL30" s="2329"/>
      <c r="AM30" s="2329"/>
      <c r="AN30" s="2329"/>
      <c r="AO30" s="2329"/>
      <c r="AQ30" s="2332"/>
      <c r="AR30" s="2332"/>
      <c r="AS30" s="2332"/>
      <c r="AT30" s="2332"/>
      <c r="AU30" s="2332"/>
      <c r="AV30" s="2332"/>
      <c r="AW30" s="2332"/>
      <c r="AX30" s="2332"/>
      <c r="AY30" s="2332"/>
      <c r="AZ30" s="2332"/>
      <c r="BA30" s="2332"/>
      <c r="BB30" s="2332"/>
      <c r="BC30" s="2332"/>
      <c r="BD30" s="2332"/>
      <c r="BE30" s="2332"/>
      <c r="BF30" s="2332"/>
      <c r="BG30" s="2332"/>
      <c r="BH30" s="2332"/>
      <c r="BJ30" s="2340"/>
      <c r="BK30" s="2340"/>
      <c r="BL30" s="2340"/>
      <c r="BM30" s="2340"/>
      <c r="BN30" s="2340"/>
      <c r="BO30" s="2340"/>
      <c r="BP30" s="2340"/>
      <c r="BQ30" s="2340"/>
      <c r="BR30" s="2340"/>
      <c r="BT30" s="2332"/>
      <c r="BU30" s="2332"/>
      <c r="BV30" s="2332"/>
      <c r="BW30" s="2332"/>
      <c r="BX30" s="2332"/>
      <c r="BY30" s="2332"/>
      <c r="BZ30" s="2332"/>
      <c r="CA30" s="2332"/>
      <c r="CB30" s="2332"/>
    </row>
    <row r="31" spans="1:80" s="1013" customFormat="1">
      <c r="A31" s="278"/>
      <c r="B31" s="278"/>
      <c r="C31" s="278"/>
      <c r="D31" s="278"/>
      <c r="E31" s="278"/>
      <c r="AA31" s="302"/>
      <c r="AB31" s="302"/>
      <c r="AC31" s="302"/>
      <c r="AD31" s="302"/>
      <c r="AE31" s="302"/>
      <c r="AF31" s="302"/>
      <c r="AG31" s="302"/>
      <c r="AH31" s="302"/>
      <c r="AI31" s="302"/>
      <c r="AJ31" s="302"/>
      <c r="AL31" s="278"/>
      <c r="AM31" s="278"/>
      <c r="AN31" s="278"/>
      <c r="AO31" s="278"/>
      <c r="BJ31" s="1014"/>
      <c r="BK31" s="1014"/>
      <c r="BL31" s="1014"/>
      <c r="BM31" s="1014"/>
      <c r="BN31" s="1014"/>
      <c r="BO31" s="1014"/>
      <c r="BP31" s="1014"/>
      <c r="BQ31" s="1014"/>
      <c r="BR31" s="1014"/>
    </row>
    <row r="32" spans="1:80" s="1013" customFormat="1" ht="29.25" customHeight="1">
      <c r="A32" s="2349" t="s">
        <v>1538</v>
      </c>
      <c r="B32" s="2349"/>
      <c r="C32" s="2349"/>
      <c r="D32" s="2349"/>
      <c r="E32" s="2349"/>
      <c r="F32" s="2349"/>
      <c r="G32" s="2349"/>
      <c r="H32" s="2349"/>
      <c r="I32" s="2349"/>
      <c r="J32" s="2349"/>
      <c r="K32" s="2349"/>
      <c r="L32" s="2349"/>
      <c r="M32" s="2349"/>
      <c r="N32" s="2349"/>
      <c r="O32" s="2349"/>
      <c r="P32" s="2349"/>
      <c r="Q32" s="2349"/>
      <c r="R32" s="2349"/>
      <c r="S32" s="2349"/>
      <c r="T32" s="2349"/>
      <c r="U32" s="2349"/>
      <c r="V32" s="2349"/>
      <c r="W32" s="2349"/>
      <c r="X32" s="2349"/>
      <c r="Y32" s="2349"/>
      <c r="Z32" s="2349"/>
      <c r="AA32" s="2349"/>
      <c r="AB32" s="2349"/>
      <c r="AC32" s="2349"/>
      <c r="AD32" s="2349"/>
      <c r="AE32" s="2349"/>
      <c r="AF32" s="2349"/>
      <c r="AG32" s="2349"/>
      <c r="AH32" s="2349"/>
      <c r="AI32" s="2349"/>
      <c r="AJ32" s="2349"/>
      <c r="AK32" s="1023"/>
      <c r="AL32" s="2349" t="s">
        <v>1539</v>
      </c>
      <c r="AM32" s="2349"/>
      <c r="AN32" s="2349"/>
      <c r="AO32" s="2349"/>
      <c r="AP32" s="2349"/>
      <c r="AQ32" s="2349"/>
      <c r="AR32" s="2349"/>
      <c r="AS32" s="2349"/>
      <c r="AT32" s="2349"/>
      <c r="AU32" s="2349"/>
      <c r="AV32" s="2349"/>
      <c r="AW32" s="2349"/>
      <c r="AX32" s="2349"/>
      <c r="AY32" s="2349"/>
      <c r="AZ32" s="2349"/>
      <c r="BA32" s="2349"/>
      <c r="BB32" s="2349"/>
      <c r="BC32" s="2349"/>
      <c r="BD32" s="2349"/>
      <c r="BE32" s="2349"/>
      <c r="BF32" s="2349"/>
      <c r="BG32" s="2349"/>
      <c r="BH32" s="2349"/>
      <c r="BI32" s="2349"/>
      <c r="BJ32" s="2349"/>
      <c r="BK32" s="2349"/>
      <c r="BL32" s="2349"/>
      <c r="BM32" s="2349"/>
      <c r="BN32" s="2349"/>
      <c r="BO32" s="2349"/>
      <c r="BP32" s="2349"/>
      <c r="BQ32" s="2349"/>
      <c r="BR32" s="2349"/>
    </row>
    <row r="33" spans="1:81" s="1013" customFormat="1" ht="33" customHeight="1">
      <c r="A33" s="2350" t="s">
        <v>1540</v>
      </c>
      <c r="B33" s="2350"/>
      <c r="C33" s="2350"/>
      <c r="D33" s="2350"/>
      <c r="E33" s="2350"/>
      <c r="F33" s="1015"/>
      <c r="G33" s="2351" t="s">
        <v>720</v>
      </c>
      <c r="H33" s="2351"/>
      <c r="I33" s="2351"/>
      <c r="J33" s="2351"/>
      <c r="K33" s="2351"/>
      <c r="L33" s="2351"/>
      <c r="M33" s="2351"/>
      <c r="N33" s="2351"/>
      <c r="O33" s="2351"/>
      <c r="P33" s="2351"/>
      <c r="Q33" s="2351"/>
      <c r="R33" s="2351"/>
      <c r="S33" s="2351"/>
      <c r="T33" s="2351"/>
      <c r="U33" s="2351"/>
      <c r="V33" s="2351"/>
      <c r="W33" s="2351"/>
      <c r="X33" s="2351"/>
      <c r="Y33" s="2351"/>
      <c r="Z33" s="1015"/>
      <c r="AA33" s="2352" t="s">
        <v>1541</v>
      </c>
      <c r="AB33" s="2352"/>
      <c r="AC33" s="2352"/>
      <c r="AD33" s="2352"/>
      <c r="AE33" s="2352"/>
      <c r="AF33" s="2352"/>
      <c r="AG33" s="2352"/>
      <c r="AH33" s="2352"/>
      <c r="AI33" s="2352"/>
      <c r="AJ33" s="2352"/>
      <c r="AK33" s="1015"/>
      <c r="AL33" s="2352" t="s">
        <v>344</v>
      </c>
      <c r="AM33" s="2352"/>
      <c r="AN33" s="2352"/>
      <c r="AO33" s="2352"/>
      <c r="AP33" s="1015"/>
      <c r="AQ33" s="2366" t="s">
        <v>720</v>
      </c>
      <c r="AR33" s="2366"/>
      <c r="AS33" s="2366"/>
      <c r="AT33" s="2366"/>
      <c r="AU33" s="2366"/>
      <c r="AV33" s="2366"/>
      <c r="AW33" s="2366"/>
      <c r="AX33" s="2366"/>
      <c r="AY33" s="2366"/>
      <c r="AZ33" s="2366"/>
      <c r="BA33" s="2366"/>
      <c r="BB33" s="2366"/>
      <c r="BC33" s="2366"/>
      <c r="BD33" s="2366"/>
      <c r="BE33" s="2366"/>
      <c r="BF33" s="2366"/>
      <c r="BG33" s="2366"/>
      <c r="BH33" s="2366"/>
      <c r="BI33" s="1015"/>
      <c r="BJ33" s="2352" t="s">
        <v>1542</v>
      </c>
      <c r="BK33" s="2352"/>
      <c r="BL33" s="2352"/>
      <c r="BM33" s="2352"/>
      <c r="BN33" s="2352"/>
      <c r="BO33" s="2352"/>
      <c r="BP33" s="2352"/>
      <c r="BQ33" s="2352"/>
      <c r="BR33" s="2352"/>
      <c r="BT33" s="2361" t="s">
        <v>1544</v>
      </c>
      <c r="BU33" s="2361"/>
      <c r="BV33" s="2361"/>
      <c r="BW33" s="2361"/>
      <c r="BX33" s="2361"/>
      <c r="BY33" s="2361"/>
      <c r="BZ33" s="2361"/>
      <c r="CA33" s="2361"/>
      <c r="CB33" s="2361"/>
    </row>
    <row r="34" spans="1:81" ht="18" customHeight="1">
      <c r="A34" s="2330">
        <v>300</v>
      </c>
      <c r="B34" s="2330"/>
      <c r="C34" s="2330"/>
      <c r="D34" s="2330"/>
      <c r="E34" s="2330"/>
      <c r="G34" s="2353" t="s">
        <v>1554</v>
      </c>
      <c r="H34" s="2353"/>
      <c r="I34" s="2353"/>
      <c r="J34" s="2353"/>
      <c r="K34" s="2353"/>
      <c r="L34" s="2353"/>
      <c r="M34" s="2353"/>
      <c r="N34" s="2353"/>
      <c r="O34" s="2353"/>
      <c r="P34" s="2353"/>
      <c r="Q34" s="2353"/>
      <c r="R34" s="2353"/>
      <c r="S34" s="2353"/>
      <c r="T34" s="2353"/>
      <c r="U34" s="2353"/>
      <c r="V34" s="2353"/>
      <c r="W34" s="2353"/>
      <c r="X34" s="2353"/>
      <c r="Y34" s="2353"/>
      <c r="AA34" s="2341">
        <v>867142439274</v>
      </c>
      <c r="AB34" s="2341"/>
      <c r="AC34" s="2341"/>
      <c r="AD34" s="2341"/>
      <c r="AE34" s="2341"/>
      <c r="AF34" s="2341"/>
      <c r="AG34" s="2341"/>
      <c r="AH34" s="2341"/>
      <c r="AI34" s="2341"/>
      <c r="AJ34" s="2341"/>
      <c r="AL34" s="2330">
        <v>300</v>
      </c>
      <c r="AM34" s="2330"/>
      <c r="AN34" s="2330"/>
      <c r="AO34" s="2330"/>
      <c r="AQ34" s="2342" t="s">
        <v>1553</v>
      </c>
      <c r="AR34" s="2342"/>
      <c r="AS34" s="2342"/>
      <c r="AT34" s="2342"/>
      <c r="AU34" s="2342"/>
      <c r="AV34" s="2342"/>
      <c r="AW34" s="2342"/>
      <c r="AX34" s="2342"/>
      <c r="AY34" s="2342"/>
      <c r="AZ34" s="2342"/>
      <c r="BA34" s="2342"/>
      <c r="BB34" s="2342"/>
      <c r="BC34" s="2342"/>
      <c r="BD34" s="2342"/>
      <c r="BE34" s="2342"/>
      <c r="BF34" s="2342"/>
      <c r="BG34" s="2342"/>
      <c r="BH34" s="2342"/>
      <c r="BJ34" s="2341">
        <f>'Bao cao'!AH98</f>
        <v>801200761611</v>
      </c>
      <c r="BK34" s="2341"/>
      <c r="BL34" s="2341"/>
      <c r="BM34" s="2341"/>
      <c r="BN34" s="2341"/>
      <c r="BO34" s="2341"/>
      <c r="BP34" s="2341"/>
      <c r="BQ34" s="2341"/>
      <c r="BR34" s="2341"/>
      <c r="BT34" s="2337">
        <f>BJ34-AA34</f>
        <v>-65941677663</v>
      </c>
      <c r="BU34" s="2332"/>
      <c r="BV34" s="2332"/>
      <c r="BW34" s="2332"/>
      <c r="BX34" s="2332"/>
      <c r="BY34" s="2332"/>
      <c r="BZ34" s="2332"/>
      <c r="CA34" s="2332"/>
      <c r="CB34" s="2332"/>
    </row>
    <row r="35" spans="1:81" ht="18" customHeight="1">
      <c r="A35" s="2329">
        <v>310</v>
      </c>
      <c r="B35" s="2329"/>
      <c r="C35" s="2329"/>
      <c r="D35" s="2329"/>
      <c r="E35" s="2329"/>
      <c r="G35" s="2346" t="s">
        <v>455</v>
      </c>
      <c r="H35" s="2346"/>
      <c r="I35" s="2346"/>
      <c r="J35" s="2346"/>
      <c r="K35" s="2346"/>
      <c r="L35" s="2346"/>
      <c r="M35" s="2346"/>
      <c r="N35" s="2346"/>
      <c r="O35" s="2346"/>
      <c r="P35" s="2346"/>
      <c r="Q35" s="2346"/>
      <c r="R35" s="2346"/>
      <c r="S35" s="2346"/>
      <c r="T35" s="2346"/>
      <c r="U35" s="2346"/>
      <c r="V35" s="2346"/>
      <c r="W35" s="2346"/>
      <c r="X35" s="2346"/>
      <c r="Y35" s="2346"/>
      <c r="AA35" s="2340">
        <v>813826171418</v>
      </c>
      <c r="AB35" s="2340"/>
      <c r="AC35" s="2340"/>
      <c r="AD35" s="2340"/>
      <c r="AE35" s="2340"/>
      <c r="AF35" s="2340"/>
      <c r="AG35" s="2340"/>
      <c r="AH35" s="2340"/>
      <c r="AI35" s="2340"/>
      <c r="AJ35" s="2340"/>
      <c r="AL35" s="2329">
        <f>'Bao cao'!S100</f>
        <v>310</v>
      </c>
      <c r="AM35" s="2329"/>
      <c r="AN35" s="2329"/>
      <c r="AO35" s="2329"/>
      <c r="AQ35" s="2346" t="s">
        <v>455</v>
      </c>
      <c r="AR35" s="2346"/>
      <c r="AS35" s="2346"/>
      <c r="AT35" s="2346"/>
      <c r="AU35" s="2346"/>
      <c r="AV35" s="2346"/>
      <c r="AW35" s="2346"/>
      <c r="AX35" s="2346"/>
      <c r="AY35" s="2346"/>
      <c r="AZ35" s="2346"/>
      <c r="BA35" s="2346"/>
      <c r="BB35" s="2346"/>
      <c r="BC35" s="2346"/>
      <c r="BD35" s="2346"/>
      <c r="BE35" s="2346"/>
      <c r="BF35" s="2346"/>
      <c r="BG35" s="2346"/>
      <c r="BH35" s="2346"/>
      <c r="BJ35" s="2340">
        <f>'Bao cao'!AH100</f>
        <v>797083160775</v>
      </c>
      <c r="BK35" s="2340"/>
      <c r="BL35" s="2340"/>
      <c r="BM35" s="2340"/>
      <c r="BN35" s="2340"/>
      <c r="BO35" s="2340"/>
      <c r="BP35" s="2340"/>
      <c r="BQ35" s="2340"/>
      <c r="BR35" s="2340"/>
      <c r="BT35" s="2337">
        <f>BJ35-AA35</f>
        <v>-16743010643</v>
      </c>
      <c r="BU35" s="2332"/>
      <c r="BV35" s="2332"/>
      <c r="BW35" s="2332"/>
      <c r="BX35" s="2332"/>
      <c r="BY35" s="2332"/>
      <c r="BZ35" s="2332"/>
      <c r="CA35" s="2332"/>
      <c r="CB35" s="2332"/>
    </row>
    <row r="36" spans="1:81" ht="18" customHeight="1">
      <c r="A36" s="2329">
        <v>330</v>
      </c>
      <c r="B36" s="2329"/>
      <c r="C36" s="2329"/>
      <c r="D36" s="2329"/>
      <c r="E36" s="2329"/>
      <c r="G36" s="2332" t="str">
        <f>AQ36</f>
        <v>II. Nợ dài hạn</v>
      </c>
      <c r="H36" s="2332"/>
      <c r="I36" s="2332"/>
      <c r="J36" s="2332"/>
      <c r="K36" s="2332"/>
      <c r="L36" s="2332"/>
      <c r="M36" s="2332"/>
      <c r="N36" s="2332"/>
      <c r="O36" s="2332"/>
      <c r="P36" s="2332"/>
      <c r="Q36" s="2332"/>
      <c r="R36" s="2332"/>
      <c r="S36" s="2332"/>
      <c r="T36" s="2332"/>
      <c r="U36" s="2332"/>
      <c r="V36" s="2332"/>
      <c r="W36" s="2332"/>
      <c r="X36" s="2332"/>
      <c r="Y36" s="2332"/>
      <c r="AA36" s="2340">
        <v>53316267856</v>
      </c>
      <c r="AB36" s="2340"/>
      <c r="AC36" s="2340"/>
      <c r="AD36" s="2340"/>
      <c r="AE36" s="2340"/>
      <c r="AF36" s="2340"/>
      <c r="AG36" s="2340"/>
      <c r="AH36" s="2340"/>
      <c r="AI36" s="2340"/>
      <c r="AJ36" s="2340"/>
      <c r="AL36" s="2329">
        <v>330</v>
      </c>
      <c r="AM36" s="2329"/>
      <c r="AN36" s="2329"/>
      <c r="AO36" s="2329"/>
      <c r="AQ36" s="2332" t="str">
        <f>'Bao cao'!B116</f>
        <v>II. Nợ dài hạn</v>
      </c>
      <c r="AR36" s="2332"/>
      <c r="AS36" s="2332"/>
      <c r="AT36" s="2332"/>
      <c r="AU36" s="2332"/>
      <c r="AV36" s="2332"/>
      <c r="AW36" s="2332"/>
      <c r="AX36" s="2332"/>
      <c r="AY36" s="2332"/>
      <c r="AZ36" s="2332"/>
      <c r="BA36" s="2332"/>
      <c r="BB36" s="2332"/>
      <c r="BC36" s="2332"/>
      <c r="BD36" s="2332"/>
      <c r="BE36" s="2332"/>
      <c r="BF36" s="2332"/>
      <c r="BG36" s="2332"/>
      <c r="BH36" s="2332"/>
      <c r="BJ36" s="2340">
        <f>'Bao cao'!AH116</f>
        <v>4117600836</v>
      </c>
      <c r="BK36" s="2340"/>
      <c r="BL36" s="2340"/>
      <c r="BM36" s="2340"/>
      <c r="BN36" s="2340"/>
      <c r="BO36" s="2340"/>
      <c r="BP36" s="2340"/>
      <c r="BQ36" s="2340"/>
      <c r="BR36" s="2340"/>
      <c r="BT36" s="2337">
        <f>BJ36-AA36</f>
        <v>-49198667020</v>
      </c>
      <c r="BU36" s="2332"/>
      <c r="BV36" s="2332"/>
      <c r="BW36" s="2332"/>
      <c r="BX36" s="2332"/>
      <c r="BY36" s="2332"/>
      <c r="BZ36" s="2332"/>
      <c r="CA36" s="2332"/>
      <c r="CB36" s="2332"/>
    </row>
    <row r="37" spans="1:81" ht="18" customHeight="1">
      <c r="A37" s="2330">
        <v>400</v>
      </c>
      <c r="B37" s="2330"/>
      <c r="C37" s="2330"/>
      <c r="D37" s="2330"/>
      <c r="E37" s="2330"/>
      <c r="G37" s="2342" t="s">
        <v>1555</v>
      </c>
      <c r="H37" s="2342"/>
      <c r="I37" s="2342"/>
      <c r="J37" s="2342"/>
      <c r="K37" s="2342"/>
      <c r="L37" s="2342"/>
      <c r="M37" s="2342"/>
      <c r="N37" s="2342"/>
      <c r="O37" s="2342"/>
      <c r="P37" s="2342"/>
      <c r="Q37" s="2342"/>
      <c r="R37" s="2342"/>
      <c r="S37" s="2342"/>
      <c r="T37" s="2342"/>
      <c r="U37" s="2342"/>
      <c r="V37" s="2342"/>
      <c r="W37" s="2342"/>
      <c r="X37" s="2342"/>
      <c r="Y37" s="2342"/>
      <c r="AA37" s="2341">
        <v>160212142049</v>
      </c>
      <c r="AB37" s="2341"/>
      <c r="AC37" s="2341"/>
      <c r="AD37" s="2341"/>
      <c r="AE37" s="2341"/>
      <c r="AF37" s="2341"/>
      <c r="AG37" s="2341"/>
      <c r="AH37" s="2341"/>
      <c r="AI37" s="2341"/>
      <c r="AJ37" s="2341"/>
      <c r="AL37" s="2330">
        <v>400</v>
      </c>
      <c r="AM37" s="2330"/>
      <c r="AN37" s="2330"/>
      <c r="AO37" s="2330"/>
      <c r="AQ37" s="2342" t="s">
        <v>1556</v>
      </c>
      <c r="AR37" s="2342"/>
      <c r="AS37" s="2342"/>
      <c r="AT37" s="2342"/>
      <c r="AU37" s="2342"/>
      <c r="AV37" s="2342"/>
      <c r="AW37" s="2342"/>
      <c r="AX37" s="2342"/>
      <c r="AY37" s="2342"/>
      <c r="AZ37" s="2342"/>
      <c r="BA37" s="2342"/>
      <c r="BB37" s="2342"/>
      <c r="BC37" s="2342"/>
      <c r="BD37" s="2342"/>
      <c r="BE37" s="2342"/>
      <c r="BF37" s="2342"/>
      <c r="BG37" s="2342"/>
      <c r="BH37" s="2342"/>
      <c r="BJ37" s="2341">
        <f>'Bao cao'!AH131</f>
        <v>439275310078</v>
      </c>
      <c r="BK37" s="2341"/>
      <c r="BL37" s="2341"/>
      <c r="BM37" s="2341"/>
      <c r="BN37" s="2341"/>
      <c r="BO37" s="2341"/>
      <c r="BP37" s="2341"/>
      <c r="BQ37" s="2341"/>
      <c r="BR37" s="2341"/>
      <c r="BT37" s="2337">
        <f>BJ37-AA37</f>
        <v>279063168029</v>
      </c>
      <c r="BU37" s="2332"/>
      <c r="BV37" s="2332"/>
      <c r="BW37" s="2332"/>
      <c r="BX37" s="2332"/>
      <c r="BY37" s="2332"/>
      <c r="BZ37" s="2332"/>
      <c r="CA37" s="2332"/>
      <c r="CB37" s="2332"/>
    </row>
    <row r="38" spans="1:81" ht="18" customHeight="1">
      <c r="A38" s="2329">
        <v>410</v>
      </c>
      <c r="B38" s="2329"/>
      <c r="C38" s="2329"/>
      <c r="D38" s="2329"/>
      <c r="E38" s="2329"/>
      <c r="G38" s="2345" t="s">
        <v>675</v>
      </c>
      <c r="H38" s="2346"/>
      <c r="I38" s="2346"/>
      <c r="J38" s="2346"/>
      <c r="K38" s="2346"/>
      <c r="L38" s="2346"/>
      <c r="M38" s="2346"/>
      <c r="N38" s="2346"/>
      <c r="O38" s="2346"/>
      <c r="P38" s="2346"/>
      <c r="Q38" s="2346"/>
      <c r="R38" s="2346"/>
      <c r="S38" s="2346"/>
      <c r="T38" s="2346"/>
      <c r="U38" s="2346"/>
      <c r="V38" s="2346"/>
      <c r="W38" s="2346"/>
      <c r="X38" s="2346"/>
      <c r="Y38" s="2346"/>
      <c r="AA38" s="2340">
        <v>160212142049</v>
      </c>
      <c r="AB38" s="2340"/>
      <c r="AC38" s="2340"/>
      <c r="AD38" s="2340"/>
      <c r="AE38" s="2340"/>
      <c r="AF38" s="2340"/>
      <c r="AG38" s="2340"/>
      <c r="AH38" s="2340"/>
      <c r="AI38" s="2340"/>
      <c r="AJ38" s="2340"/>
      <c r="AL38" s="2329">
        <v>410</v>
      </c>
      <c r="AM38" s="2329"/>
      <c r="AN38" s="2329"/>
      <c r="AO38" s="2329"/>
      <c r="AQ38" s="2332" t="str">
        <f>G38</f>
        <v>I. Vốn chủ sở hữu</v>
      </c>
      <c r="AR38" s="2332"/>
      <c r="AS38" s="2332"/>
      <c r="AT38" s="2332"/>
      <c r="AU38" s="2332"/>
      <c r="AV38" s="2332"/>
      <c r="AW38" s="2332"/>
      <c r="AX38" s="2332"/>
      <c r="AY38" s="2332"/>
      <c r="AZ38" s="2332"/>
      <c r="BA38" s="2332"/>
      <c r="BB38" s="2332"/>
      <c r="BC38" s="2332"/>
      <c r="BD38" s="2332"/>
      <c r="BE38" s="2332"/>
      <c r="BF38" s="2332"/>
      <c r="BG38" s="2332"/>
      <c r="BH38" s="2332"/>
      <c r="BJ38" s="2340">
        <f>'Bao cao'!AH133</f>
        <v>439275310078</v>
      </c>
      <c r="BK38" s="2340"/>
      <c r="BL38" s="2340"/>
      <c r="BM38" s="2340"/>
      <c r="BN38" s="2340"/>
      <c r="BO38" s="2340"/>
      <c r="BP38" s="2340"/>
      <c r="BQ38" s="2340"/>
      <c r="BR38" s="2340"/>
      <c r="BT38" s="2337">
        <f>BJ38-AA38</f>
        <v>279063168029</v>
      </c>
      <c r="BU38" s="2332"/>
      <c r="BV38" s="2332"/>
      <c r="BW38" s="2332"/>
      <c r="BX38" s="2332"/>
      <c r="BY38" s="2332"/>
      <c r="BZ38" s="2332"/>
      <c r="CA38" s="2332"/>
      <c r="CB38" s="2332"/>
    </row>
    <row r="39" spans="1:81" ht="18" customHeight="1">
      <c r="A39" s="2331">
        <v>411</v>
      </c>
      <c r="B39" s="2331"/>
      <c r="C39" s="2331"/>
      <c r="D39" s="2331"/>
      <c r="E39" s="2331"/>
      <c r="G39" s="2334" t="s">
        <v>837</v>
      </c>
      <c r="H39" s="2334"/>
      <c r="I39" s="2334"/>
      <c r="J39" s="2334"/>
      <c r="K39" s="2334"/>
      <c r="L39" s="2334"/>
      <c r="M39" s="2334"/>
      <c r="N39" s="2334"/>
      <c r="O39" s="2334"/>
      <c r="P39" s="2334"/>
      <c r="Q39" s="2334"/>
      <c r="R39" s="2334"/>
      <c r="S39" s="2334"/>
      <c r="T39" s="2334"/>
      <c r="U39" s="2334"/>
      <c r="V39" s="2334"/>
      <c r="W39" s="2334"/>
      <c r="X39" s="2334"/>
      <c r="Y39" s="2334"/>
      <c r="Z39" s="121"/>
      <c r="AA39" s="2338">
        <v>120000000000</v>
      </c>
      <c r="AB39" s="2338"/>
      <c r="AC39" s="2338"/>
      <c r="AD39" s="2338"/>
      <c r="AE39" s="2338"/>
      <c r="AF39" s="2338"/>
      <c r="AG39" s="2338"/>
      <c r="AH39" s="2338"/>
      <c r="AI39" s="2338"/>
      <c r="AJ39" s="2338"/>
      <c r="AL39" s="2331">
        <v>411</v>
      </c>
      <c r="AM39" s="2331"/>
      <c r="AN39" s="2331"/>
      <c r="AO39" s="2331"/>
      <c r="AQ39" s="2334" t="s">
        <v>837</v>
      </c>
      <c r="AR39" s="2334"/>
      <c r="AS39" s="2334"/>
      <c r="AT39" s="2334"/>
      <c r="AU39" s="2334"/>
      <c r="AV39" s="2334"/>
      <c r="AW39" s="2334"/>
      <c r="AX39" s="2334"/>
      <c r="AY39" s="2334"/>
      <c r="AZ39" s="2334"/>
      <c r="BA39" s="2334"/>
      <c r="BB39" s="2334"/>
      <c r="BC39" s="2334"/>
      <c r="BD39" s="2334"/>
      <c r="BE39" s="2334"/>
      <c r="BF39" s="2334"/>
      <c r="BG39" s="2334"/>
      <c r="BH39" s="2334"/>
      <c r="BJ39" s="2338">
        <v>120000000000</v>
      </c>
      <c r="BK39" s="2338"/>
      <c r="BL39" s="2338"/>
      <c r="BM39" s="2338"/>
      <c r="BN39" s="2338"/>
      <c r="BO39" s="2338"/>
      <c r="BP39" s="2338"/>
      <c r="BQ39" s="2338"/>
      <c r="BR39" s="2338"/>
      <c r="BT39" s="2332"/>
      <c r="BU39" s="2332"/>
      <c r="BV39" s="2332"/>
      <c r="BW39" s="2332"/>
      <c r="BX39" s="2332"/>
      <c r="BY39" s="2332"/>
      <c r="BZ39" s="2332"/>
      <c r="CA39" s="2332"/>
      <c r="CB39" s="2332"/>
    </row>
    <row r="40" spans="1:81" ht="18" customHeight="1">
      <c r="A40" s="2331">
        <v>412</v>
      </c>
      <c r="B40" s="2331"/>
      <c r="C40" s="2331"/>
      <c r="D40" s="2331"/>
      <c r="E40" s="2331"/>
      <c r="G40" s="2334" t="s">
        <v>676</v>
      </c>
      <c r="H40" s="2334"/>
      <c r="I40" s="2334"/>
      <c r="J40" s="2334"/>
      <c r="K40" s="2334"/>
      <c r="L40" s="2334"/>
      <c r="M40" s="2334"/>
      <c r="N40" s="2334"/>
      <c r="O40" s="2334"/>
      <c r="P40" s="2334"/>
      <c r="Q40" s="2334"/>
      <c r="R40" s="2334"/>
      <c r="S40" s="2334"/>
      <c r="T40" s="2334"/>
      <c r="U40" s="2334"/>
      <c r="V40" s="2334"/>
      <c r="W40" s="2334"/>
      <c r="X40" s="2334"/>
      <c r="Y40" s="2334"/>
      <c r="Z40" s="121"/>
      <c r="AA40" s="2338">
        <v>18214145000</v>
      </c>
      <c r="AB40" s="2338"/>
      <c r="AC40" s="2338"/>
      <c r="AD40" s="2338"/>
      <c r="AE40" s="2338"/>
      <c r="AF40" s="2338"/>
      <c r="AG40" s="2338"/>
      <c r="AH40" s="2338"/>
      <c r="AI40" s="2338"/>
      <c r="AJ40" s="2338"/>
      <c r="AL40" s="2331">
        <v>412</v>
      </c>
      <c r="AM40" s="2331"/>
      <c r="AN40" s="2331"/>
      <c r="AO40" s="2331"/>
      <c r="AQ40" s="2334" t="s">
        <v>676</v>
      </c>
      <c r="AR40" s="2334"/>
      <c r="AS40" s="2334"/>
      <c r="AT40" s="2334"/>
      <c r="AU40" s="2334"/>
      <c r="AV40" s="2334"/>
      <c r="AW40" s="2334"/>
      <c r="AX40" s="2334"/>
      <c r="AY40" s="2334"/>
      <c r="AZ40" s="2334"/>
      <c r="BA40" s="2334"/>
      <c r="BB40" s="2334"/>
      <c r="BC40" s="2334"/>
      <c r="BD40" s="2334"/>
      <c r="BE40" s="2334"/>
      <c r="BF40" s="2334"/>
      <c r="BG40" s="2334"/>
      <c r="BH40" s="2334"/>
      <c r="BJ40" s="2338">
        <v>18214145000</v>
      </c>
      <c r="BK40" s="2338"/>
      <c r="BL40" s="2338"/>
      <c r="BM40" s="2338"/>
      <c r="BN40" s="2338"/>
      <c r="BO40" s="2338"/>
      <c r="BP40" s="2338"/>
      <c r="BQ40" s="2338"/>
      <c r="BR40" s="2338"/>
      <c r="BT40" s="2332"/>
      <c r="BU40" s="2332"/>
      <c r="BV40" s="2332"/>
      <c r="BW40" s="2332"/>
      <c r="BX40" s="2332"/>
      <c r="BY40" s="2332"/>
      <c r="BZ40" s="2332"/>
      <c r="CA40" s="2332"/>
      <c r="CB40" s="2332"/>
    </row>
    <row r="41" spans="1:81" ht="18" customHeight="1">
      <c r="A41" s="2331">
        <v>414</v>
      </c>
      <c r="B41" s="2331"/>
      <c r="C41" s="2331"/>
      <c r="D41" s="2331"/>
      <c r="E41" s="2331"/>
      <c r="G41" s="2334" t="s">
        <v>1557</v>
      </c>
      <c r="H41" s="2334"/>
      <c r="I41" s="2334"/>
      <c r="J41" s="2334"/>
      <c r="K41" s="2334"/>
      <c r="L41" s="2334"/>
      <c r="M41" s="2334"/>
      <c r="N41" s="2334"/>
      <c r="O41" s="2334"/>
      <c r="P41" s="2334"/>
      <c r="Q41" s="2334"/>
      <c r="R41" s="2334"/>
      <c r="S41" s="2334"/>
      <c r="T41" s="2334"/>
      <c r="U41" s="2334"/>
      <c r="V41" s="2334"/>
      <c r="W41" s="2334"/>
      <c r="X41" s="2334"/>
      <c r="Y41" s="2334"/>
      <c r="Z41" s="121"/>
      <c r="AA41" s="2338"/>
      <c r="AB41" s="2338"/>
      <c r="AC41" s="2338"/>
      <c r="AD41" s="2338"/>
      <c r="AE41" s="2338"/>
      <c r="AF41" s="2338"/>
      <c r="AG41" s="2338"/>
      <c r="AH41" s="2338"/>
      <c r="AI41" s="2338"/>
      <c r="AJ41" s="2338"/>
      <c r="AL41" s="2331">
        <v>415</v>
      </c>
      <c r="AM41" s="2331"/>
      <c r="AN41" s="2331"/>
      <c r="AO41" s="2331"/>
      <c r="AQ41" s="2334" t="s">
        <v>840</v>
      </c>
      <c r="AR41" s="2334"/>
      <c r="AS41" s="2334"/>
      <c r="AT41" s="2334"/>
      <c r="AU41" s="2334"/>
      <c r="AV41" s="2334"/>
      <c r="AW41" s="2334"/>
      <c r="AX41" s="2334"/>
      <c r="AY41" s="2334"/>
      <c r="AZ41" s="2334"/>
      <c r="BA41" s="2334"/>
      <c r="BB41" s="2334"/>
      <c r="BC41" s="2334"/>
      <c r="BD41" s="2334"/>
      <c r="BE41" s="2334"/>
      <c r="BF41" s="2334"/>
      <c r="BG41" s="2334"/>
      <c r="BH41" s="2334"/>
      <c r="BI41" s="1013"/>
      <c r="BJ41" s="2338">
        <v>-12033675335</v>
      </c>
      <c r="BK41" s="2338"/>
      <c r="BL41" s="2338"/>
      <c r="BM41" s="2338"/>
      <c r="BN41" s="2338"/>
      <c r="BO41" s="2338"/>
      <c r="BP41" s="2338"/>
      <c r="BQ41" s="2338"/>
      <c r="BR41" s="2338"/>
      <c r="BT41" s="2332"/>
      <c r="BU41" s="2332"/>
      <c r="BV41" s="2332"/>
      <c r="BW41" s="2332"/>
      <c r="BX41" s="2332"/>
      <c r="BY41" s="2332"/>
      <c r="BZ41" s="2332"/>
      <c r="CA41" s="2332"/>
      <c r="CB41" s="2332"/>
    </row>
    <row r="42" spans="1:81" ht="18" customHeight="1">
      <c r="A42" s="2331">
        <v>417</v>
      </c>
      <c r="B42" s="2331"/>
      <c r="C42" s="2331"/>
      <c r="D42" s="2331"/>
      <c r="E42" s="2331"/>
      <c r="G42" s="2343" t="s">
        <v>1558</v>
      </c>
      <c r="H42" s="2343"/>
      <c r="I42" s="2343"/>
      <c r="J42" s="2343"/>
      <c r="K42" s="2343"/>
      <c r="L42" s="2343"/>
      <c r="M42" s="2343"/>
      <c r="N42" s="2343"/>
      <c r="O42" s="2343"/>
      <c r="P42" s="2343"/>
      <c r="Q42" s="2343"/>
      <c r="R42" s="2343"/>
      <c r="S42" s="2343"/>
      <c r="T42" s="2343"/>
      <c r="U42" s="2343"/>
      <c r="V42" s="2343"/>
      <c r="W42" s="2343"/>
      <c r="X42" s="2343"/>
      <c r="Y42" s="2343"/>
      <c r="Z42" s="121"/>
      <c r="AA42" s="2338">
        <v>8045864432</v>
      </c>
      <c r="AB42" s="2338"/>
      <c r="AC42" s="2338"/>
      <c r="AD42" s="2338"/>
      <c r="AE42" s="2338"/>
      <c r="AF42" s="2338"/>
      <c r="AG42" s="2338"/>
      <c r="AH42" s="2338"/>
      <c r="AI42" s="2338"/>
      <c r="AJ42" s="2338"/>
      <c r="AL42" s="2331">
        <v>418</v>
      </c>
      <c r="AM42" s="2331"/>
      <c r="AN42" s="2331"/>
      <c r="AO42" s="2331"/>
      <c r="AQ42" s="2334" t="s">
        <v>843</v>
      </c>
      <c r="AR42" s="2334"/>
      <c r="AS42" s="2334"/>
      <c r="AT42" s="2334"/>
      <c r="AU42" s="2334"/>
      <c r="AV42" s="2334"/>
      <c r="AW42" s="2334"/>
      <c r="AX42" s="2334"/>
      <c r="AY42" s="2334"/>
      <c r="AZ42" s="2334"/>
      <c r="BA42" s="2334"/>
      <c r="BB42" s="2334"/>
      <c r="BC42" s="2334"/>
      <c r="BD42" s="2334"/>
      <c r="BE42" s="2334"/>
      <c r="BF42" s="2334"/>
      <c r="BG42" s="2334"/>
      <c r="BH42" s="2334"/>
      <c r="BI42" s="1013"/>
      <c r="BJ42" s="2338">
        <v>12928817503</v>
      </c>
      <c r="BK42" s="2338"/>
      <c r="BL42" s="2338"/>
      <c r="BM42" s="2338"/>
      <c r="BN42" s="2338"/>
      <c r="BO42" s="2338"/>
      <c r="BP42" s="2338"/>
      <c r="BQ42" s="2338"/>
      <c r="BR42" s="2338"/>
      <c r="BT42" s="2333">
        <f>BJ42-AA42</f>
        <v>4882953071</v>
      </c>
      <c r="BU42" s="2334"/>
      <c r="BV42" s="2334"/>
      <c r="BW42" s="2334"/>
      <c r="BX42" s="2334"/>
      <c r="BY42" s="2334"/>
      <c r="BZ42" s="2334"/>
      <c r="CA42" s="2334"/>
      <c r="CB42" s="2334"/>
    </row>
    <row r="43" spans="1:81" s="1013" customFormat="1" ht="18" customHeight="1">
      <c r="A43" s="2331">
        <v>418</v>
      </c>
      <c r="B43" s="2331"/>
      <c r="C43" s="2331"/>
      <c r="D43" s="2331"/>
      <c r="E43" s="2331"/>
      <c r="G43" s="2343" t="s">
        <v>1559</v>
      </c>
      <c r="H43" s="2343"/>
      <c r="I43" s="2343"/>
      <c r="J43" s="2343"/>
      <c r="K43" s="2343"/>
      <c r="L43" s="2343"/>
      <c r="M43" s="2343"/>
      <c r="N43" s="2343"/>
      <c r="O43" s="2343"/>
      <c r="P43" s="2343"/>
      <c r="Q43" s="2343"/>
      <c r="R43" s="2343"/>
      <c r="S43" s="2343"/>
      <c r="T43" s="2343"/>
      <c r="U43" s="2343"/>
      <c r="V43" s="2343"/>
      <c r="W43" s="2343"/>
      <c r="X43" s="2343"/>
      <c r="Y43" s="2343"/>
      <c r="Z43" s="121"/>
      <c r="AA43" s="2338">
        <v>4882953071</v>
      </c>
      <c r="AB43" s="2338"/>
      <c r="AC43" s="2338"/>
      <c r="AD43" s="2338"/>
      <c r="AE43" s="2338"/>
      <c r="AF43" s="2338"/>
      <c r="AG43" s="2338"/>
      <c r="AH43" s="2338"/>
      <c r="AI43" s="2338"/>
      <c r="AJ43" s="2338"/>
      <c r="AL43" s="2331"/>
      <c r="AM43" s="2331"/>
      <c r="AN43" s="2331"/>
      <c r="AO43" s="2331"/>
      <c r="AQ43" s="2334"/>
      <c r="AR43" s="2334"/>
      <c r="AS43" s="2334"/>
      <c r="AT43" s="2334"/>
      <c r="AU43" s="2334"/>
      <c r="AV43" s="2334"/>
      <c r="AW43" s="2334"/>
      <c r="AX43" s="2334"/>
      <c r="AY43" s="2334"/>
      <c r="AZ43" s="2334"/>
      <c r="BA43" s="2334"/>
      <c r="BB43" s="2334"/>
      <c r="BC43" s="2334"/>
      <c r="BD43" s="2334"/>
      <c r="BE43" s="2334"/>
      <c r="BF43" s="2334"/>
      <c r="BG43" s="2334"/>
      <c r="BH43" s="2334"/>
      <c r="BJ43" s="2338"/>
      <c r="BK43" s="2338"/>
      <c r="BL43" s="2338"/>
      <c r="BM43" s="2338"/>
      <c r="BN43" s="2338"/>
      <c r="BO43" s="2338"/>
      <c r="BP43" s="2338"/>
      <c r="BQ43" s="2338"/>
      <c r="BR43" s="2338"/>
      <c r="BT43" s="2333">
        <f>BJ43-AA43</f>
        <v>-4882953071</v>
      </c>
      <c r="BU43" s="2334"/>
      <c r="BV43" s="2334"/>
      <c r="BW43" s="2334"/>
      <c r="BX43" s="2334"/>
      <c r="BY43" s="2334"/>
      <c r="BZ43" s="2334"/>
      <c r="CA43" s="2334"/>
      <c r="CB43" s="2334"/>
    </row>
    <row r="44" spans="1:81" ht="18" customHeight="1">
      <c r="A44" s="2331">
        <v>420</v>
      </c>
      <c r="B44" s="2331"/>
      <c r="C44" s="2331"/>
      <c r="D44" s="2331"/>
      <c r="E44" s="2331"/>
      <c r="G44" s="2343" t="s">
        <v>1560</v>
      </c>
      <c r="H44" s="2343"/>
      <c r="I44" s="2343"/>
      <c r="J44" s="2343"/>
      <c r="K44" s="2343"/>
      <c r="L44" s="2343"/>
      <c r="M44" s="2343"/>
      <c r="N44" s="2343"/>
      <c r="O44" s="2343"/>
      <c r="P44" s="2343"/>
      <c r="Q44" s="2343"/>
      <c r="R44" s="2343"/>
      <c r="S44" s="2343"/>
      <c r="T44" s="2343"/>
      <c r="U44" s="2343"/>
      <c r="V44" s="2343"/>
      <c r="W44" s="2343"/>
      <c r="X44" s="2343"/>
      <c r="Y44" s="2343"/>
      <c r="Z44" s="121"/>
      <c r="AA44" s="2338">
        <v>21102854881</v>
      </c>
      <c r="AB44" s="2338"/>
      <c r="AC44" s="2338"/>
      <c r="AD44" s="2338"/>
      <c r="AE44" s="2338"/>
      <c r="AF44" s="2338"/>
      <c r="AG44" s="2338"/>
      <c r="AH44" s="2338"/>
      <c r="AI44" s="2338"/>
      <c r="AJ44" s="2338"/>
      <c r="AL44" s="2331">
        <v>421</v>
      </c>
      <c r="AM44" s="2331"/>
      <c r="AN44" s="2331"/>
      <c r="AO44" s="2331"/>
      <c r="AQ44" s="2334" t="s">
        <v>846</v>
      </c>
      <c r="AR44" s="2334"/>
      <c r="AS44" s="2334"/>
      <c r="AT44" s="2334"/>
      <c r="AU44" s="2334"/>
      <c r="AV44" s="2334"/>
      <c r="AW44" s="2334"/>
      <c r="AX44" s="2334"/>
      <c r="AY44" s="2334"/>
      <c r="AZ44" s="2334"/>
      <c r="BA44" s="2334"/>
      <c r="BB44" s="2334"/>
      <c r="BC44" s="2334"/>
      <c r="BD44" s="2334"/>
      <c r="BE44" s="2334"/>
      <c r="BF44" s="2334"/>
      <c r="BG44" s="2334"/>
      <c r="BH44" s="2334"/>
      <c r="BJ44" s="2338">
        <f>'Bao cao'!AH146</f>
        <v>8374416652</v>
      </c>
      <c r="BK44" s="2338"/>
      <c r="BL44" s="2338"/>
      <c r="BM44" s="2338"/>
      <c r="BN44" s="2338"/>
      <c r="BO44" s="2338"/>
      <c r="BP44" s="2338"/>
      <c r="BQ44" s="2338"/>
      <c r="BR44" s="2338"/>
      <c r="BT44" s="2332"/>
      <c r="BU44" s="2332"/>
      <c r="BV44" s="2332"/>
      <c r="BW44" s="2332"/>
      <c r="BX44" s="2332"/>
      <c r="BY44" s="2332"/>
      <c r="BZ44" s="2332"/>
      <c r="CA44" s="2332"/>
      <c r="CB44" s="2332"/>
    </row>
    <row r="45" spans="1:81" s="113" customFormat="1" ht="18" customHeight="1" thickBot="1">
      <c r="A45" s="2330"/>
      <c r="B45" s="2330"/>
      <c r="C45" s="2330"/>
      <c r="D45" s="2330"/>
      <c r="E45" s="2330"/>
      <c r="G45" s="2344" t="s">
        <v>1561</v>
      </c>
      <c r="H45" s="2344"/>
      <c r="I45" s="2344"/>
      <c r="J45" s="2344"/>
      <c r="K45" s="2344"/>
      <c r="L45" s="2344"/>
      <c r="M45" s="2344"/>
      <c r="N45" s="2344"/>
      <c r="O45" s="2344"/>
      <c r="P45" s="2344"/>
      <c r="Q45" s="2344"/>
      <c r="R45" s="2344"/>
      <c r="S45" s="2344"/>
      <c r="T45" s="2344"/>
      <c r="U45" s="2344"/>
      <c r="V45" s="2344"/>
      <c r="W45" s="2344"/>
      <c r="X45" s="2344"/>
      <c r="Y45" s="2344"/>
      <c r="AA45" s="2339">
        <f>Z29</f>
        <v>1027354581323</v>
      </c>
      <c r="AB45" s="2339"/>
      <c r="AC45" s="2339"/>
      <c r="AD45" s="2339"/>
      <c r="AE45" s="2339"/>
      <c r="AF45" s="2339"/>
      <c r="AG45" s="2339"/>
      <c r="AH45" s="2339"/>
      <c r="AI45" s="2339"/>
      <c r="AJ45" s="2339"/>
      <c r="AL45" s="2330"/>
      <c r="AM45" s="2330"/>
      <c r="AN45" s="2330"/>
      <c r="AO45" s="2330"/>
      <c r="AQ45" s="2336" t="str">
        <f>G45</f>
        <v>TỔNG NGUỒN VỐN</v>
      </c>
      <c r="AR45" s="2336"/>
      <c r="AS45" s="2336"/>
      <c r="AT45" s="2336"/>
      <c r="AU45" s="2336"/>
      <c r="AV45" s="2336"/>
      <c r="AW45" s="2336"/>
      <c r="AX45" s="2336"/>
      <c r="AY45" s="2336"/>
      <c r="AZ45" s="2336"/>
      <c r="BA45" s="2336"/>
      <c r="BB45" s="2336"/>
      <c r="BC45" s="2336"/>
      <c r="BD45" s="2336"/>
      <c r="BE45" s="2336"/>
      <c r="BF45" s="2336"/>
      <c r="BG45" s="2336"/>
      <c r="BH45" s="2336"/>
      <c r="BJ45" s="2339">
        <f>BJ29</f>
        <v>1240476071689</v>
      </c>
      <c r="BK45" s="2339"/>
      <c r="BL45" s="2339"/>
      <c r="BM45" s="2339"/>
      <c r="BN45" s="2339"/>
      <c r="BO45" s="2339"/>
      <c r="BP45" s="2339"/>
      <c r="BQ45" s="2339"/>
      <c r="BR45" s="2339"/>
      <c r="BT45" s="2335">
        <f>BJ45-AA45</f>
        <v>213121490366</v>
      </c>
      <c r="BU45" s="2336"/>
      <c r="BV45" s="2336"/>
      <c r="BW45" s="2336"/>
      <c r="BX45" s="2336"/>
      <c r="BY45" s="2336"/>
      <c r="BZ45" s="2336"/>
      <c r="CA45" s="2336"/>
      <c r="CB45" s="2336"/>
    </row>
    <row r="46" spans="1:81" s="1050" customFormat="1" ht="18" customHeight="1" thickTop="1">
      <c r="A46" s="1052"/>
      <c r="B46" s="1052"/>
      <c r="C46" s="1052"/>
      <c r="D46" s="1052"/>
      <c r="E46" s="1052"/>
      <c r="G46" s="1053"/>
      <c r="H46" s="1053"/>
      <c r="I46" s="1053"/>
      <c r="J46" s="1053"/>
      <c r="K46" s="1053"/>
      <c r="L46" s="1053"/>
      <c r="M46" s="1053"/>
      <c r="N46" s="1053"/>
      <c r="O46" s="1053"/>
      <c r="P46" s="1053"/>
      <c r="Q46" s="1053"/>
      <c r="R46" s="1053"/>
      <c r="S46" s="1053"/>
      <c r="T46" s="1053"/>
      <c r="U46" s="1053"/>
      <c r="V46" s="1053"/>
      <c r="W46" s="1053"/>
      <c r="X46" s="1053"/>
      <c r="Y46" s="1053"/>
      <c r="AA46" s="1064"/>
      <c r="AB46" s="1064"/>
      <c r="AC46" s="1064"/>
      <c r="AD46" s="1064"/>
      <c r="AE46" s="1064"/>
      <c r="AF46" s="1064"/>
      <c r="AG46" s="1064"/>
      <c r="AH46" s="1064"/>
      <c r="AI46" s="1064"/>
      <c r="AJ46" s="1064"/>
      <c r="AL46" s="1052"/>
      <c r="AM46" s="1052"/>
      <c r="AN46" s="1052"/>
      <c r="AO46" s="1052"/>
      <c r="AQ46" s="1007"/>
      <c r="AR46" s="1007"/>
      <c r="AS46" s="1007"/>
      <c r="AT46" s="1007"/>
      <c r="AU46" s="1007"/>
      <c r="AV46" s="1007"/>
      <c r="AW46" s="1007"/>
      <c r="AX46" s="1007"/>
      <c r="AY46" s="1007"/>
      <c r="AZ46" s="1007"/>
      <c r="BA46" s="1007"/>
      <c r="BB46" s="1007"/>
      <c r="BC46" s="1007"/>
      <c r="BD46" s="1007"/>
      <c r="BE46" s="1007"/>
      <c r="BF46" s="1007"/>
      <c r="BG46" s="1007"/>
      <c r="BH46" s="1007"/>
      <c r="BJ46" s="1064"/>
      <c r="BK46" s="1064"/>
      <c r="BL46" s="1064"/>
      <c r="BM46" s="1064"/>
      <c r="BN46" s="1064"/>
      <c r="BO46" s="1064"/>
      <c r="BP46" s="1064"/>
      <c r="BQ46" s="1064"/>
      <c r="BR46" s="1064"/>
      <c r="BT46" s="1065"/>
      <c r="BU46" s="1007"/>
      <c r="BV46" s="1007"/>
      <c r="BW46" s="1007"/>
      <c r="BX46" s="1007"/>
      <c r="BY46" s="1007"/>
      <c r="BZ46" s="1007"/>
      <c r="CA46" s="1007"/>
      <c r="CB46" s="1007"/>
    </row>
    <row r="47" spans="1:81">
      <c r="A47" s="114"/>
      <c r="B47" s="114"/>
      <c r="C47" s="114"/>
      <c r="D47" s="114"/>
      <c r="E47" s="114"/>
      <c r="G47" s="114"/>
      <c r="H47" s="114"/>
      <c r="I47" s="114"/>
      <c r="J47" s="114"/>
      <c r="K47" s="114"/>
      <c r="L47" s="114"/>
      <c r="M47" s="114"/>
      <c r="N47" s="114"/>
      <c r="O47" s="114"/>
      <c r="P47" s="114"/>
      <c r="Q47" s="114"/>
      <c r="R47" s="114"/>
      <c r="S47" s="114"/>
      <c r="T47" s="114"/>
      <c r="U47" s="114"/>
      <c r="V47" s="114"/>
      <c r="W47" s="114"/>
      <c r="X47" s="114"/>
      <c r="Y47" s="114"/>
      <c r="Z47" s="1051"/>
      <c r="AA47" s="1063"/>
      <c r="AB47" s="1063"/>
      <c r="AC47" s="1063"/>
      <c r="AD47" s="1063"/>
      <c r="AE47" s="1063"/>
      <c r="AF47" s="1063"/>
      <c r="AG47" s="1063"/>
      <c r="AH47" s="1063"/>
      <c r="AI47" s="1063"/>
      <c r="AJ47" s="1063"/>
      <c r="AK47" s="1051"/>
      <c r="AL47" s="114"/>
      <c r="AM47" s="114"/>
      <c r="AN47" s="114"/>
      <c r="AO47" s="114"/>
      <c r="AP47" s="1051"/>
      <c r="AQ47" s="114"/>
      <c r="AR47" s="114"/>
      <c r="AS47" s="114"/>
      <c r="AT47" s="114"/>
      <c r="AU47" s="114"/>
      <c r="AV47" s="114"/>
      <c r="AW47" s="114"/>
      <c r="AX47" s="114"/>
      <c r="AY47" s="114"/>
      <c r="AZ47" s="114"/>
      <c r="BA47" s="114"/>
      <c r="BB47" s="114"/>
      <c r="BC47" s="114"/>
      <c r="BD47" s="114"/>
      <c r="BE47" s="114"/>
      <c r="BF47" s="114"/>
      <c r="BG47" s="114"/>
      <c r="BH47" s="114"/>
      <c r="BI47" s="1051"/>
      <c r="BJ47" s="1063"/>
      <c r="BK47" s="1063"/>
      <c r="BL47" s="1063"/>
      <c r="BM47" s="1063"/>
      <c r="BN47" s="1063"/>
      <c r="BO47" s="1063"/>
      <c r="BP47" s="1063"/>
      <c r="BQ47" s="1063"/>
      <c r="BR47" s="1063"/>
      <c r="BS47" s="1051"/>
      <c r="BT47" s="114"/>
      <c r="BU47" s="114"/>
      <c r="BV47" s="114"/>
      <c r="BW47" s="114"/>
      <c r="BX47" s="114"/>
      <c r="BY47" s="114"/>
      <c r="BZ47" s="114"/>
      <c r="CA47" s="114"/>
      <c r="CB47" s="114"/>
    </row>
    <row r="48" spans="1:81" s="1079" customFormat="1">
      <c r="A48" s="114"/>
      <c r="B48" s="114"/>
      <c r="C48" s="114"/>
      <c r="D48" s="114"/>
      <c r="E48" s="114"/>
      <c r="G48" s="114"/>
      <c r="H48" s="114"/>
      <c r="I48" s="114"/>
      <c r="J48" s="114"/>
      <c r="K48" s="114"/>
      <c r="L48" s="114"/>
      <c r="M48" s="114"/>
      <c r="N48" s="114"/>
      <c r="O48" s="114"/>
      <c r="P48" s="114"/>
      <c r="Q48" s="114"/>
      <c r="R48" s="114"/>
      <c r="S48" s="114"/>
      <c r="T48" s="114"/>
      <c r="U48" s="114"/>
      <c r="V48" s="114"/>
      <c r="W48" s="114"/>
      <c r="X48" s="114"/>
      <c r="Y48" s="114"/>
      <c r="AA48" s="1063"/>
      <c r="AB48" s="1063"/>
      <c r="AC48" s="1063"/>
      <c r="AD48" s="1063"/>
      <c r="AE48" s="1063"/>
      <c r="AF48" s="1063"/>
      <c r="AG48" s="1063"/>
      <c r="AH48" s="1063"/>
      <c r="AI48" s="1063"/>
      <c r="AJ48" s="1063"/>
      <c r="AL48" s="114"/>
      <c r="AM48" s="114"/>
      <c r="AN48" s="114"/>
      <c r="AO48" s="114"/>
      <c r="AQ48" s="114"/>
      <c r="AR48" s="114"/>
      <c r="AS48" s="114"/>
      <c r="AT48" s="114"/>
      <c r="AU48" s="114"/>
      <c r="AV48" s="114"/>
      <c r="AW48" s="114"/>
      <c r="AX48" s="114"/>
      <c r="AY48" s="114"/>
      <c r="AZ48" s="114"/>
      <c r="BA48" s="114"/>
      <c r="BB48" s="114"/>
      <c r="BC48" s="114"/>
      <c r="BD48" s="114"/>
      <c r="BE48" s="114"/>
      <c r="BF48" s="114"/>
      <c r="BG48" s="114"/>
      <c r="BH48" s="114"/>
      <c r="BJ48" s="1063"/>
      <c r="BK48" s="501"/>
      <c r="BL48" s="501"/>
      <c r="BM48" s="501"/>
      <c r="BN48" s="501"/>
      <c r="BO48" s="501"/>
      <c r="BP48" s="501"/>
      <c r="BQ48" s="501"/>
      <c r="BR48" s="501"/>
      <c r="BS48" s="501"/>
      <c r="BT48" s="501"/>
      <c r="BU48" s="501"/>
      <c r="BV48" s="501"/>
      <c r="BW48" s="501"/>
      <c r="BX48" s="501"/>
      <c r="BY48" s="501"/>
      <c r="BZ48" s="501"/>
      <c r="CA48" s="501"/>
      <c r="CB48" s="501"/>
      <c r="CC48" s="501"/>
    </row>
    <row r="49" spans="1:81" s="1079" customFormat="1">
      <c r="A49" s="114"/>
      <c r="B49" s="114"/>
      <c r="C49" s="114"/>
      <c r="D49" s="114"/>
      <c r="E49" s="114"/>
      <c r="G49" s="114"/>
      <c r="H49" s="114"/>
      <c r="I49" s="114"/>
      <c r="J49" s="114"/>
      <c r="K49" s="114"/>
      <c r="L49" s="1072"/>
      <c r="M49" s="1072"/>
      <c r="N49" s="1072"/>
      <c r="O49" s="1072"/>
      <c r="P49" s="1072"/>
      <c r="Q49" s="1072"/>
      <c r="R49" s="1072"/>
      <c r="S49" s="1072"/>
      <c r="T49" s="1072"/>
      <c r="U49" s="1077"/>
      <c r="V49" s="1077"/>
      <c r="W49" s="114"/>
      <c r="X49" s="114"/>
      <c r="Y49" s="114"/>
      <c r="AA49" s="114"/>
      <c r="AB49" s="114"/>
      <c r="AC49" s="114"/>
      <c r="AD49" s="114"/>
      <c r="AE49" s="114"/>
      <c r="AF49" s="114"/>
      <c r="AG49" s="114"/>
      <c r="AH49" s="114"/>
      <c r="AI49" s="114"/>
      <c r="AJ49" s="114"/>
      <c r="AL49" s="1072"/>
      <c r="AM49" s="1072"/>
      <c r="AN49" s="1072"/>
      <c r="AO49" s="1072"/>
      <c r="AP49" s="1072"/>
      <c r="AQ49" s="1072"/>
      <c r="AR49" s="1072"/>
      <c r="AS49" s="1072"/>
      <c r="AT49" s="1072"/>
      <c r="AU49" s="1072"/>
      <c r="AV49" s="1072"/>
      <c r="AW49" s="1072"/>
      <c r="AX49" s="1077"/>
      <c r="AY49" s="114"/>
      <c r="AZ49" s="114"/>
      <c r="BA49" s="114"/>
      <c r="BB49" s="114"/>
      <c r="BC49" s="114"/>
      <c r="BD49" s="114"/>
      <c r="BE49" s="114"/>
      <c r="BF49" s="114"/>
      <c r="BG49" s="114"/>
      <c r="BH49" s="114"/>
      <c r="BJ49" s="1063"/>
    </row>
    <row r="50" spans="1:81" s="1079" customFormat="1">
      <c r="A50" s="114"/>
      <c r="B50" s="114"/>
      <c r="C50" s="114"/>
      <c r="D50" s="114"/>
      <c r="E50" s="114"/>
      <c r="G50" s="114"/>
      <c r="H50" s="114"/>
      <c r="I50" s="114"/>
      <c r="J50" s="114"/>
      <c r="K50" s="114"/>
      <c r="L50" s="1077"/>
      <c r="M50" s="1077"/>
      <c r="N50" s="1077"/>
      <c r="O50" s="1077"/>
      <c r="P50" s="1077"/>
      <c r="Q50" s="1077"/>
      <c r="R50" s="1077"/>
      <c r="S50" s="1077"/>
      <c r="T50" s="1077"/>
      <c r="U50" s="1077"/>
      <c r="V50" s="1077"/>
      <c r="W50" s="114"/>
      <c r="X50" s="114"/>
      <c r="Y50" s="114"/>
      <c r="AA50" s="114"/>
      <c r="AB50" s="114"/>
      <c r="AC50" s="114"/>
      <c r="AD50" s="114"/>
      <c r="AE50" s="114"/>
      <c r="AF50" s="114"/>
      <c r="AG50" s="114"/>
      <c r="AH50" s="114"/>
      <c r="AI50" s="114"/>
      <c r="AJ50" s="114"/>
      <c r="AL50" s="1077"/>
      <c r="AM50" s="1077"/>
      <c r="AN50" s="1077"/>
      <c r="AO50" s="1077"/>
      <c r="AP50" s="1077"/>
      <c r="AQ50" s="1077"/>
      <c r="AR50" s="1077"/>
      <c r="AS50" s="1077"/>
      <c r="AT50" s="1077"/>
      <c r="AU50" s="1077"/>
      <c r="AV50" s="1077"/>
      <c r="AW50" s="1077"/>
      <c r="AX50" s="1077"/>
      <c r="AY50" s="114"/>
      <c r="AZ50" s="114"/>
      <c r="BA50" s="114"/>
      <c r="BB50" s="114"/>
      <c r="BC50" s="114"/>
      <c r="BD50" s="114"/>
      <c r="BE50" s="114"/>
      <c r="BF50" s="114"/>
      <c r="BG50" s="114"/>
      <c r="BH50" s="114"/>
      <c r="BJ50" s="114"/>
      <c r="BK50" s="1072"/>
      <c r="BL50" s="1072"/>
      <c r="BM50" s="1072"/>
      <c r="BN50" s="1072"/>
      <c r="BO50" s="1072"/>
      <c r="BP50" s="1072"/>
      <c r="BQ50" s="1072"/>
      <c r="BR50" s="1072"/>
      <c r="BS50" s="1072"/>
      <c r="BT50" s="1072"/>
      <c r="BU50" s="1072"/>
      <c r="BV50" s="1072"/>
      <c r="BW50" s="1072"/>
      <c r="BX50" s="1072"/>
      <c r="BY50" s="1072"/>
      <c r="BZ50" s="1072"/>
      <c r="CA50" s="1072"/>
      <c r="CB50" s="1072"/>
      <c r="CC50" s="1072"/>
    </row>
    <row r="51" spans="1:81" s="1079" customFormat="1">
      <c r="A51" s="114"/>
      <c r="B51" s="114"/>
      <c r="C51" s="114"/>
      <c r="D51" s="114"/>
      <c r="E51" s="114"/>
      <c r="G51" s="114"/>
      <c r="H51" s="114"/>
      <c r="I51" s="114"/>
      <c r="J51" s="114"/>
      <c r="K51" s="114"/>
      <c r="L51" s="1077"/>
      <c r="M51" s="1077"/>
      <c r="N51" s="1077"/>
      <c r="O51" s="1077"/>
      <c r="P51" s="1077"/>
      <c r="Q51" s="1077"/>
      <c r="R51" s="1077"/>
      <c r="S51" s="1077"/>
      <c r="T51" s="1077"/>
      <c r="U51" s="1077"/>
      <c r="V51" s="1077"/>
      <c r="W51" s="114"/>
      <c r="X51" s="114"/>
      <c r="Y51" s="114"/>
      <c r="AA51" s="114"/>
      <c r="AB51" s="114"/>
      <c r="AC51" s="114"/>
      <c r="AD51" s="114"/>
      <c r="AE51" s="114"/>
      <c r="AF51" s="114"/>
      <c r="AG51" s="114"/>
      <c r="AH51" s="114"/>
      <c r="AI51" s="114"/>
      <c r="AJ51" s="114"/>
      <c r="AL51" s="1077"/>
      <c r="AM51" s="1077"/>
      <c r="AN51" s="1077"/>
      <c r="AO51" s="1077"/>
      <c r="AP51" s="1077"/>
      <c r="AQ51" s="1077"/>
      <c r="AR51" s="1077"/>
      <c r="AS51" s="1077"/>
      <c r="AT51" s="1077"/>
      <c r="AU51" s="1077"/>
      <c r="AV51" s="1077"/>
      <c r="AW51" s="1077"/>
      <c r="AX51" s="1077"/>
      <c r="AY51" s="114"/>
      <c r="AZ51" s="114"/>
      <c r="BA51" s="114"/>
      <c r="BB51" s="114"/>
      <c r="BC51" s="114"/>
      <c r="BD51" s="114"/>
      <c r="BE51" s="114"/>
      <c r="BF51" s="114"/>
      <c r="BG51" s="114"/>
      <c r="BH51" s="114"/>
      <c r="BJ51" s="114"/>
      <c r="BK51" s="1077"/>
      <c r="BL51" s="1077"/>
      <c r="BM51" s="1077"/>
      <c r="BN51" s="1077"/>
      <c r="BO51" s="1077"/>
      <c r="BP51" s="1077"/>
      <c r="BQ51" s="1077"/>
      <c r="BR51" s="1077"/>
      <c r="BS51" s="1077"/>
      <c r="BT51" s="1077"/>
      <c r="BU51" s="1077"/>
      <c r="BV51" s="1077"/>
      <c r="BW51" s="1077"/>
      <c r="BX51" s="1077"/>
      <c r="BY51" s="1077"/>
      <c r="BZ51" s="1077"/>
      <c r="CA51" s="1077"/>
      <c r="CB51" s="1077"/>
      <c r="CC51" s="1077"/>
    </row>
    <row r="52" spans="1:81" s="1079" customFormat="1">
      <c r="A52" s="114"/>
      <c r="B52" s="114"/>
      <c r="C52" s="114"/>
      <c r="D52" s="114"/>
      <c r="E52" s="114"/>
      <c r="G52" s="114"/>
      <c r="H52" s="114"/>
      <c r="I52" s="114"/>
      <c r="J52" s="114"/>
      <c r="K52" s="114"/>
      <c r="L52" s="1077"/>
      <c r="M52" s="1077"/>
      <c r="N52" s="1077"/>
      <c r="O52" s="1077"/>
      <c r="P52" s="1077"/>
      <c r="Q52" s="1077"/>
      <c r="R52" s="1077"/>
      <c r="S52" s="1077"/>
      <c r="T52" s="1077"/>
      <c r="U52" s="1077"/>
      <c r="V52" s="1077"/>
      <c r="W52" s="114"/>
      <c r="X52" s="114"/>
      <c r="Y52" s="114"/>
      <c r="AA52" s="114"/>
      <c r="AB52" s="114"/>
      <c r="AC52" s="114"/>
      <c r="AD52" s="114"/>
      <c r="AE52" s="114"/>
      <c r="AF52" s="114"/>
      <c r="AG52" s="114"/>
      <c r="AH52" s="114"/>
      <c r="AI52" s="114"/>
      <c r="AJ52" s="114"/>
      <c r="AL52" s="1077"/>
      <c r="AM52" s="1077"/>
      <c r="AN52" s="1077"/>
      <c r="AO52" s="1077"/>
      <c r="AP52" s="1077"/>
      <c r="AQ52" s="1077"/>
      <c r="AR52" s="1077"/>
      <c r="AS52" s="1077"/>
      <c r="AT52" s="1077"/>
      <c r="AU52" s="1077"/>
      <c r="AV52" s="1077"/>
      <c r="AW52" s="1077"/>
      <c r="AX52" s="1077"/>
      <c r="AY52" s="114"/>
      <c r="AZ52" s="114"/>
      <c r="BA52" s="114"/>
      <c r="BB52" s="114"/>
      <c r="BC52" s="114"/>
      <c r="BD52" s="114"/>
      <c r="BE52" s="114"/>
      <c r="BF52" s="114"/>
      <c r="BG52" s="114"/>
      <c r="BH52" s="114"/>
      <c r="BJ52" s="114"/>
      <c r="BK52" s="1077"/>
      <c r="BL52" s="1077"/>
      <c r="BM52" s="1077"/>
      <c r="BN52" s="1077"/>
      <c r="BO52" s="1077"/>
      <c r="BP52" s="1077"/>
      <c r="BQ52" s="1077"/>
      <c r="BR52" s="1077"/>
      <c r="BS52" s="1077"/>
      <c r="BT52" s="1077"/>
      <c r="BU52" s="1077"/>
      <c r="BV52" s="1077"/>
      <c r="BW52" s="1077"/>
      <c r="BX52" s="1077"/>
      <c r="BY52" s="1077"/>
      <c r="BZ52" s="1077"/>
      <c r="CA52" s="1077"/>
      <c r="CB52" s="1077"/>
      <c r="CC52" s="1077"/>
    </row>
    <row r="53" spans="1:81" s="1079" customFormat="1">
      <c r="L53" s="1071"/>
      <c r="M53" s="1071"/>
      <c r="N53" s="1071"/>
      <c r="O53" s="1071"/>
      <c r="P53" s="1071"/>
      <c r="Q53" s="1071"/>
      <c r="R53" s="1071"/>
      <c r="S53" s="1071"/>
      <c r="T53" s="1071"/>
      <c r="U53" s="1071"/>
      <c r="V53" s="1071"/>
      <c r="AL53" s="1076"/>
      <c r="AM53" s="1076"/>
      <c r="AN53" s="1076"/>
      <c r="AO53" s="1076"/>
      <c r="AP53" s="1076"/>
      <c r="AQ53" s="1076"/>
      <c r="AR53" s="1076"/>
      <c r="AS53" s="1074"/>
      <c r="AT53" s="1074"/>
      <c r="AU53" s="1076"/>
      <c r="AV53" s="1076"/>
      <c r="AW53" s="1076"/>
      <c r="AX53" s="1076"/>
      <c r="BK53" s="1074"/>
      <c r="BL53" s="1070"/>
      <c r="BM53" s="1070"/>
      <c r="BN53" s="1070"/>
      <c r="BO53" s="1070"/>
      <c r="BP53" s="1070"/>
      <c r="BQ53" s="1070"/>
      <c r="BR53" s="1070"/>
      <c r="BS53" s="1070"/>
      <c r="BT53" s="1074"/>
      <c r="BU53" s="1076"/>
      <c r="BV53" s="1076"/>
      <c r="BW53" s="1076"/>
      <c r="BX53" s="1076"/>
      <c r="BY53" s="1076"/>
      <c r="BZ53" s="1076"/>
      <c r="CA53" s="1076"/>
      <c r="CB53" s="1076"/>
      <c r="CC53" s="1078"/>
    </row>
    <row r="54" spans="1:81" s="1079" customFormat="1">
      <c r="L54" s="1071"/>
      <c r="M54" s="1071"/>
      <c r="N54" s="1071"/>
      <c r="O54" s="1071"/>
      <c r="P54" s="1071"/>
      <c r="Q54" s="1071"/>
      <c r="R54" s="1071"/>
      <c r="S54" s="1071"/>
      <c r="T54" s="1071"/>
      <c r="U54" s="1071"/>
      <c r="V54" s="1071"/>
      <c r="AL54" s="1076"/>
      <c r="AM54" s="1076"/>
      <c r="AN54" s="1076"/>
      <c r="AO54" s="1076"/>
      <c r="AP54" s="1076"/>
      <c r="AQ54" s="1076"/>
      <c r="AR54" s="1076"/>
      <c r="AS54" s="1074"/>
      <c r="AT54" s="1074"/>
      <c r="AU54" s="1076"/>
      <c r="AV54" s="1076"/>
      <c r="AW54" s="1076"/>
      <c r="AX54" s="1076"/>
      <c r="BK54" s="1074"/>
      <c r="BL54" s="1070"/>
      <c r="BM54" s="1070"/>
      <c r="BN54" s="1070"/>
      <c r="BO54" s="1070"/>
      <c r="BP54" s="1070"/>
      <c r="BQ54" s="1070"/>
      <c r="BR54" s="1070"/>
      <c r="BS54" s="1070"/>
      <c r="BT54" s="1074"/>
      <c r="BU54" s="1076"/>
      <c r="BV54" s="1076"/>
      <c r="BW54" s="1076"/>
      <c r="BX54" s="1076"/>
      <c r="BY54" s="1076"/>
      <c r="BZ54" s="1076"/>
      <c r="CA54" s="1076"/>
      <c r="CB54" s="1076"/>
      <c r="CC54" s="1078"/>
    </row>
    <row r="55" spans="1:81" s="1079" customFormat="1">
      <c r="L55" s="1071"/>
      <c r="M55" s="1071"/>
      <c r="N55" s="1071"/>
      <c r="O55" s="1071"/>
      <c r="P55" s="1071"/>
      <c r="Q55" s="1071"/>
      <c r="R55" s="1071"/>
      <c r="S55" s="1071"/>
      <c r="T55" s="1071"/>
      <c r="U55" s="1071"/>
      <c r="V55" s="1071"/>
      <c r="AL55" s="1076"/>
      <c r="AM55" s="1076"/>
      <c r="AN55" s="1076"/>
      <c r="AO55" s="1076"/>
      <c r="AP55" s="1076"/>
      <c r="AQ55" s="1076"/>
      <c r="AR55" s="1076"/>
      <c r="AS55" s="1074"/>
      <c r="AT55" s="1074"/>
      <c r="AU55" s="1076"/>
      <c r="AV55" s="1076"/>
      <c r="AW55" s="1076"/>
      <c r="AX55" s="1076"/>
      <c r="BK55" s="1074"/>
      <c r="BL55" s="1070"/>
      <c r="BM55" s="1070"/>
      <c r="BN55" s="1070"/>
      <c r="BO55" s="1070"/>
      <c r="BP55" s="1070"/>
      <c r="BQ55" s="1070"/>
      <c r="BR55" s="1070"/>
      <c r="BS55" s="1070"/>
      <c r="BT55" s="1074"/>
      <c r="BU55" s="1076"/>
      <c r="BV55" s="1076"/>
      <c r="BW55" s="1076"/>
      <c r="BX55" s="1076"/>
      <c r="BY55" s="1076"/>
      <c r="BZ55" s="1076"/>
      <c r="CA55" s="1076"/>
      <c r="CB55" s="1076"/>
      <c r="CC55" s="1078"/>
    </row>
    <row r="56" spans="1:81" s="1079" customFormat="1" ht="15" customHeight="1">
      <c r="L56" s="1072"/>
      <c r="M56" s="1072"/>
      <c r="N56" s="1072"/>
      <c r="O56" s="1072"/>
      <c r="P56" s="1072"/>
      <c r="Q56" s="1072"/>
      <c r="R56" s="1072"/>
      <c r="S56" s="1072"/>
      <c r="T56" s="1072"/>
      <c r="U56" s="1071"/>
      <c r="V56" s="1071"/>
      <c r="AL56" s="1075"/>
      <c r="AM56" s="1075"/>
      <c r="AN56" s="1075"/>
      <c r="AO56" s="1075"/>
      <c r="AP56" s="1075"/>
      <c r="AQ56" s="1075"/>
      <c r="AR56" s="1075"/>
      <c r="AS56" s="1075"/>
      <c r="AT56" s="1075"/>
      <c r="AU56" s="1075"/>
      <c r="AV56" s="1075"/>
      <c r="AW56" s="1075"/>
      <c r="AX56" s="1075"/>
      <c r="BK56" s="1074"/>
      <c r="BL56" s="1070"/>
      <c r="BM56" s="1070"/>
      <c r="BN56" s="1070"/>
      <c r="BO56" s="1070"/>
      <c r="BP56" s="1070"/>
      <c r="BQ56" s="1070"/>
      <c r="BR56" s="1070"/>
      <c r="BS56" s="1070"/>
      <c r="BT56" s="1074"/>
      <c r="BU56" s="1076"/>
      <c r="BV56" s="1076"/>
      <c r="BW56" s="1076"/>
      <c r="BX56" s="1076"/>
      <c r="BY56" s="1076"/>
      <c r="BZ56" s="1076"/>
      <c r="CA56" s="1076"/>
      <c r="CB56" s="1076"/>
      <c r="CC56" s="1078"/>
    </row>
    <row r="57" spans="1:81" s="1079" customFormat="1">
      <c r="AL57" s="1054"/>
      <c r="AM57" s="1054"/>
      <c r="AN57" s="1054"/>
      <c r="AO57" s="1054"/>
      <c r="BK57" s="1074"/>
      <c r="BL57" s="1073"/>
      <c r="BM57" s="1073"/>
      <c r="BN57" s="1073"/>
      <c r="BO57" s="1073"/>
      <c r="BP57" s="1073"/>
      <c r="BQ57" s="1073"/>
      <c r="BR57" s="1073"/>
      <c r="BS57" s="1073"/>
      <c r="BT57" s="1073"/>
      <c r="BU57" s="1073"/>
      <c r="BV57" s="1073"/>
      <c r="BW57" s="1073"/>
      <c r="BX57" s="1073"/>
      <c r="BY57" s="1073"/>
      <c r="BZ57" s="1073"/>
      <c r="CA57" s="1073"/>
      <c r="CB57" s="1075"/>
      <c r="CC57" s="461"/>
    </row>
  </sheetData>
  <mergeCells count="271">
    <mergeCell ref="AA6:AJ6"/>
    <mergeCell ref="AQ6:BH6"/>
    <mergeCell ref="BJ6:BR6"/>
    <mergeCell ref="AL6:AO6"/>
    <mergeCell ref="A9:E9"/>
    <mergeCell ref="G9:Y9"/>
    <mergeCell ref="AA9:AJ9"/>
    <mergeCell ref="AQ9:BH9"/>
    <mergeCell ref="BJ9:BR9"/>
    <mergeCell ref="A10:E10"/>
    <mergeCell ref="G10:Y10"/>
    <mergeCell ref="AA10:AJ10"/>
    <mergeCell ref="AQ10:BH10"/>
    <mergeCell ref="A4:CB4"/>
    <mergeCell ref="A7:E7"/>
    <mergeCell ref="G7:Y7"/>
    <mergeCell ref="AA7:AJ7"/>
    <mergeCell ref="AQ7:BH7"/>
    <mergeCell ref="BJ7:BR7"/>
    <mergeCell ref="A8:E8"/>
    <mergeCell ref="G8:Y8"/>
    <mergeCell ref="AA8:AJ8"/>
    <mergeCell ref="AQ8:BH8"/>
    <mergeCell ref="BJ8:BR8"/>
    <mergeCell ref="AL7:AO7"/>
    <mergeCell ref="AL8:AO8"/>
    <mergeCell ref="BJ10:BR10"/>
    <mergeCell ref="AL9:AO9"/>
    <mergeCell ref="AL10:AO10"/>
    <mergeCell ref="A5:AJ5"/>
    <mergeCell ref="AL5:BR5"/>
    <mergeCell ref="A6:E6"/>
    <mergeCell ref="G6:Y6"/>
    <mergeCell ref="A11:E11"/>
    <mergeCell ref="G11:Y11"/>
    <mergeCell ref="AA11:AJ11"/>
    <mergeCell ref="AQ11:BH11"/>
    <mergeCell ref="BJ11:BR11"/>
    <mergeCell ref="A12:E12"/>
    <mergeCell ref="G12:Y12"/>
    <mergeCell ref="AA12:AJ12"/>
    <mergeCell ref="AQ12:BH12"/>
    <mergeCell ref="BJ12:BR12"/>
    <mergeCell ref="AL11:AO11"/>
    <mergeCell ref="AL12:AO12"/>
    <mergeCell ref="A13:E13"/>
    <mergeCell ref="G13:Y13"/>
    <mergeCell ref="AA13:AJ13"/>
    <mergeCell ref="AQ13:BH13"/>
    <mergeCell ref="BJ13:BR13"/>
    <mergeCell ref="A14:E14"/>
    <mergeCell ref="G14:Y14"/>
    <mergeCell ref="AA14:AJ14"/>
    <mergeCell ref="AQ14:BH14"/>
    <mergeCell ref="BJ14:BR14"/>
    <mergeCell ref="AL13:AO13"/>
    <mergeCell ref="AL14:AO14"/>
    <mergeCell ref="A15:E15"/>
    <mergeCell ref="G15:Y15"/>
    <mergeCell ref="AA15:AJ15"/>
    <mergeCell ref="AQ15:BH15"/>
    <mergeCell ref="BJ15:BR15"/>
    <mergeCell ref="A16:E16"/>
    <mergeCell ref="G16:Y16"/>
    <mergeCell ref="AA16:AJ16"/>
    <mergeCell ref="AQ16:BH16"/>
    <mergeCell ref="BJ16:BR16"/>
    <mergeCell ref="AL15:AO15"/>
    <mergeCell ref="AL16:AO16"/>
    <mergeCell ref="A17:E17"/>
    <mergeCell ref="G17:Y17"/>
    <mergeCell ref="AA17:AJ17"/>
    <mergeCell ref="AQ17:BH17"/>
    <mergeCell ref="BJ17:BR17"/>
    <mergeCell ref="A18:E18"/>
    <mergeCell ref="G18:Y18"/>
    <mergeCell ref="AA18:AJ18"/>
    <mergeCell ref="AQ18:BH18"/>
    <mergeCell ref="BJ18:BR18"/>
    <mergeCell ref="AL17:AO17"/>
    <mergeCell ref="AL18:AO18"/>
    <mergeCell ref="BT11:CB11"/>
    <mergeCell ref="BT12:CB12"/>
    <mergeCell ref="BT13:CB13"/>
    <mergeCell ref="BT14:CB14"/>
    <mergeCell ref="BT15:CB15"/>
    <mergeCell ref="BT16:CB16"/>
    <mergeCell ref="BT6:CB6"/>
    <mergeCell ref="BT7:CB7"/>
    <mergeCell ref="BT8:CB8"/>
    <mergeCell ref="BT9:CB9"/>
    <mergeCell ref="BT10:CB10"/>
    <mergeCell ref="BT17:CB17"/>
    <mergeCell ref="BT18:CB18"/>
    <mergeCell ref="G19:Y19"/>
    <mergeCell ref="G20:Y20"/>
    <mergeCell ref="G21:Y21"/>
    <mergeCell ref="G22:Y22"/>
    <mergeCell ref="AQ19:BH19"/>
    <mergeCell ref="AQ20:BH20"/>
    <mergeCell ref="AQ21:BH21"/>
    <mergeCell ref="AQ22:BH22"/>
    <mergeCell ref="AA19:AJ19"/>
    <mergeCell ref="AA20:AJ20"/>
    <mergeCell ref="AA21:AJ21"/>
    <mergeCell ref="AA22:AJ22"/>
    <mergeCell ref="BJ19:BR19"/>
    <mergeCell ref="BJ20:BR20"/>
    <mergeCell ref="BJ21:BR21"/>
    <mergeCell ref="BJ22:BR22"/>
    <mergeCell ref="AA23:AJ23"/>
    <mergeCell ref="AA25:AJ25"/>
    <mergeCell ref="G23:Y23"/>
    <mergeCell ref="G25:Y25"/>
    <mergeCell ref="G26:Y26"/>
    <mergeCell ref="AL30:AO30"/>
    <mergeCell ref="AL34:AO34"/>
    <mergeCell ref="AL35:AO35"/>
    <mergeCell ref="AL32:BR32"/>
    <mergeCell ref="AL33:AO33"/>
    <mergeCell ref="AQ33:BH33"/>
    <mergeCell ref="BJ33:BR33"/>
    <mergeCell ref="AA34:AJ34"/>
    <mergeCell ref="AA35:AJ35"/>
    <mergeCell ref="AA30:AJ30"/>
    <mergeCell ref="AQ30:BH30"/>
    <mergeCell ref="AQ34:BH34"/>
    <mergeCell ref="AQ35:BH35"/>
    <mergeCell ref="BJ23:BR23"/>
    <mergeCell ref="BJ24:BR24"/>
    <mergeCell ref="AQ23:BH23"/>
    <mergeCell ref="AQ24:BH24"/>
    <mergeCell ref="AQ25:BH25"/>
    <mergeCell ref="AQ26:BH26"/>
    <mergeCell ref="AQ27:BH27"/>
    <mergeCell ref="AQ28:BH28"/>
    <mergeCell ref="BT30:CB30"/>
    <mergeCell ref="BT34:CB34"/>
    <mergeCell ref="BT35:CB35"/>
    <mergeCell ref="BT33:CB33"/>
    <mergeCell ref="BJ34:BR34"/>
    <mergeCell ref="BJ35:BR35"/>
    <mergeCell ref="BT19:CB19"/>
    <mergeCell ref="BT20:CB20"/>
    <mergeCell ref="BT21:CB21"/>
    <mergeCell ref="BT22:CB22"/>
    <mergeCell ref="BT23:CB23"/>
    <mergeCell ref="BT24:CB24"/>
    <mergeCell ref="BT25:CB25"/>
    <mergeCell ref="BT26:CB26"/>
    <mergeCell ref="BJ25:BR25"/>
    <mergeCell ref="BJ26:BR26"/>
    <mergeCell ref="BJ27:BR27"/>
    <mergeCell ref="BJ28:BR28"/>
    <mergeCell ref="BJ29:BR29"/>
    <mergeCell ref="BJ30:BR30"/>
    <mergeCell ref="A19:E19"/>
    <mergeCell ref="A20:E20"/>
    <mergeCell ref="A21:E21"/>
    <mergeCell ref="A22:E22"/>
    <mergeCell ref="A23:E23"/>
    <mergeCell ref="A25:E25"/>
    <mergeCell ref="BT27:CB27"/>
    <mergeCell ref="BT28:CB28"/>
    <mergeCell ref="BT29:CB29"/>
    <mergeCell ref="AQ29:BH29"/>
    <mergeCell ref="AL27:AO27"/>
    <mergeCell ref="AL28:AO28"/>
    <mergeCell ref="AL29:AO29"/>
    <mergeCell ref="AL19:AO19"/>
    <mergeCell ref="AL20:AO20"/>
    <mergeCell ref="AL21:AO21"/>
    <mergeCell ref="AL22:AO22"/>
    <mergeCell ref="AL23:AO23"/>
    <mergeCell ref="AL24:AO24"/>
    <mergeCell ref="AL25:AO25"/>
    <mergeCell ref="AL26:AO26"/>
    <mergeCell ref="AA26:AJ26"/>
    <mergeCell ref="AA27:AJ27"/>
    <mergeCell ref="AA28:AJ28"/>
    <mergeCell ref="A34:E34"/>
    <mergeCell ref="A35:E35"/>
    <mergeCell ref="A24:E24"/>
    <mergeCell ref="G24:Y24"/>
    <mergeCell ref="AA24:AJ24"/>
    <mergeCell ref="Z29:AJ29"/>
    <mergeCell ref="A32:AJ32"/>
    <mergeCell ref="A33:E33"/>
    <mergeCell ref="G33:Y33"/>
    <mergeCell ref="AA33:AJ33"/>
    <mergeCell ref="A26:E26"/>
    <mergeCell ref="A27:E27"/>
    <mergeCell ref="A28:E28"/>
    <mergeCell ref="A29:E29"/>
    <mergeCell ref="A30:E30"/>
    <mergeCell ref="G29:Y29"/>
    <mergeCell ref="G30:Y30"/>
    <mergeCell ref="G34:Y34"/>
    <mergeCell ref="G35:Y35"/>
    <mergeCell ref="G27:Y27"/>
    <mergeCell ref="G28:Y28"/>
    <mergeCell ref="G40:Y40"/>
    <mergeCell ref="G41:Y41"/>
    <mergeCell ref="G42:Y42"/>
    <mergeCell ref="G44:Y44"/>
    <mergeCell ref="G45:Y45"/>
    <mergeCell ref="G43:Y43"/>
    <mergeCell ref="G36:Y36"/>
    <mergeCell ref="G37:Y37"/>
    <mergeCell ref="G38:Y38"/>
    <mergeCell ref="G39:Y39"/>
    <mergeCell ref="AA36:AJ36"/>
    <mergeCell ref="AA37:AJ37"/>
    <mergeCell ref="AA38:AJ38"/>
    <mergeCell ref="AA39:AJ39"/>
    <mergeCell ref="AA40:AJ40"/>
    <mergeCell ref="AA41:AJ41"/>
    <mergeCell ref="AA42:AJ42"/>
    <mergeCell ref="AA44:AJ44"/>
    <mergeCell ref="AA45:AJ45"/>
    <mergeCell ref="AA43:AJ43"/>
    <mergeCell ref="AL40:AO40"/>
    <mergeCell ref="AL41:AO41"/>
    <mergeCell ref="AL42:AO42"/>
    <mergeCell ref="AL44:AO44"/>
    <mergeCell ref="AL45:AO45"/>
    <mergeCell ref="AL43:AO43"/>
    <mergeCell ref="AL36:AO36"/>
    <mergeCell ref="AL37:AO37"/>
    <mergeCell ref="AL38:AO38"/>
    <mergeCell ref="AL39:AO39"/>
    <mergeCell ref="AQ40:BH40"/>
    <mergeCell ref="AQ41:BH41"/>
    <mergeCell ref="AQ42:BH42"/>
    <mergeCell ref="AQ44:BH44"/>
    <mergeCell ref="AQ45:BH45"/>
    <mergeCell ref="AQ43:BH43"/>
    <mergeCell ref="AQ36:BH36"/>
    <mergeCell ref="AQ37:BH37"/>
    <mergeCell ref="AQ38:BH38"/>
    <mergeCell ref="AQ39:BH39"/>
    <mergeCell ref="BJ40:BR40"/>
    <mergeCell ref="BJ41:BR41"/>
    <mergeCell ref="BJ42:BR42"/>
    <mergeCell ref="BJ44:BR44"/>
    <mergeCell ref="BJ45:BR45"/>
    <mergeCell ref="BJ43:BR43"/>
    <mergeCell ref="BJ36:BR36"/>
    <mergeCell ref="BJ37:BR37"/>
    <mergeCell ref="BJ38:BR38"/>
    <mergeCell ref="BJ39:BR39"/>
    <mergeCell ref="BT40:CB40"/>
    <mergeCell ref="BT41:CB41"/>
    <mergeCell ref="BT42:CB42"/>
    <mergeCell ref="BT44:CB44"/>
    <mergeCell ref="BT45:CB45"/>
    <mergeCell ref="BT43:CB43"/>
    <mergeCell ref="BT36:CB36"/>
    <mergeCell ref="BT37:CB37"/>
    <mergeCell ref="BT38:CB38"/>
    <mergeCell ref="BT39:CB39"/>
    <mergeCell ref="A36:E36"/>
    <mergeCell ref="A37:E37"/>
    <mergeCell ref="A38:E38"/>
    <mergeCell ref="A39:E39"/>
    <mergeCell ref="A40:E40"/>
    <mergeCell ref="A41:E41"/>
    <mergeCell ref="A42:E42"/>
    <mergeCell ref="A44:E44"/>
    <mergeCell ref="A45:E45"/>
    <mergeCell ref="A43:E43"/>
  </mergeCells>
  <pageMargins left="0.31" right="0.19" top="0.64" bottom="0.44" header="0.21" footer="0.13"/>
  <pageSetup paperSize="9" firstPageNumber="25"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J38"/>
  <sheetViews>
    <sheetView workbookViewId="0">
      <selection activeCell="E11" sqref="E11"/>
    </sheetView>
  </sheetViews>
  <sheetFormatPr defaultRowHeight="15"/>
  <cols>
    <col min="1" max="1" width="13" style="1400" customWidth="1"/>
    <col min="2" max="2" width="16.5703125" style="1396" customWidth="1"/>
    <col min="3" max="3" width="11.28515625" style="1396" customWidth="1"/>
    <col min="4" max="4" width="12.42578125" style="1396" customWidth="1"/>
    <col min="5" max="5" width="14.85546875" style="1396" bestFit="1" customWidth="1"/>
    <col min="6" max="6" width="18.42578125" style="1396" bestFit="1" customWidth="1"/>
    <col min="7" max="7" width="14.85546875" style="1396" bestFit="1" customWidth="1"/>
    <col min="8" max="8" width="9.140625" style="1396"/>
    <col min="9" max="9" width="18.42578125" style="1396" bestFit="1" customWidth="1"/>
    <col min="10" max="10" width="17.42578125" style="1396" bestFit="1" customWidth="1"/>
    <col min="11" max="16384" width="9.140625" style="1396"/>
  </cols>
  <sheetData>
    <row r="2" spans="1:10">
      <c r="C2" s="1397" t="s">
        <v>1915</v>
      </c>
      <c r="D2" s="1397" t="s">
        <v>1914</v>
      </c>
      <c r="E2" s="1397" t="s">
        <v>1913</v>
      </c>
      <c r="F2" s="1397" t="s">
        <v>1912</v>
      </c>
    </row>
    <row r="3" spans="1:10">
      <c r="A3" s="1402" t="s">
        <v>1911</v>
      </c>
      <c r="B3" s="1396" t="s">
        <v>1904</v>
      </c>
      <c r="C3" s="1396">
        <f>990000+630000</f>
        <v>1620000</v>
      </c>
      <c r="D3" s="1396">
        <v>10000</v>
      </c>
      <c r="E3" s="1396">
        <f>D3*C3</f>
        <v>16200000000</v>
      </c>
      <c r="F3" s="1396">
        <f>11000000000+6300000000</f>
        <v>17300000000</v>
      </c>
      <c r="G3" s="1396">
        <f>F3-E3</f>
        <v>1100000000</v>
      </c>
    </row>
    <row r="4" spans="1:10">
      <c r="B4" s="1396" t="s">
        <v>1903</v>
      </c>
      <c r="C4" s="1396">
        <f>F3/C3</f>
        <v>10679.012345679012</v>
      </c>
      <c r="H4" s="1399"/>
    </row>
    <row r="6" spans="1:10">
      <c r="A6" s="1401">
        <v>42397</v>
      </c>
      <c r="B6" s="1396" t="s">
        <v>1902</v>
      </c>
      <c r="C6" s="1396">
        <f>270000</f>
        <v>270000</v>
      </c>
      <c r="D6" s="1396">
        <v>10679</v>
      </c>
      <c r="E6" s="1396">
        <f>C6*D6</f>
        <v>2883330000</v>
      </c>
      <c r="F6" s="1396">
        <v>3333333333</v>
      </c>
      <c r="G6" s="1397">
        <f>450000000-10000</f>
        <v>449990000</v>
      </c>
      <c r="I6" s="1396" t="s">
        <v>1901</v>
      </c>
      <c r="J6" s="1396">
        <f>F6-J7</f>
        <v>2333333333</v>
      </c>
    </row>
    <row r="7" spans="1:10">
      <c r="I7" s="1396" t="s">
        <v>1900</v>
      </c>
      <c r="J7" s="1396">
        <v>1000000000</v>
      </c>
    </row>
    <row r="8" spans="1:10">
      <c r="I8" s="1396" t="s">
        <v>1897</v>
      </c>
      <c r="J8" s="1396">
        <f>E6</f>
        <v>2883330000</v>
      </c>
    </row>
    <row r="9" spans="1:10">
      <c r="I9" s="1396" t="s">
        <v>1896</v>
      </c>
      <c r="J9" s="1396">
        <f>G6</f>
        <v>449990000</v>
      </c>
    </row>
    <row r="11" spans="1:10">
      <c r="A11" s="1401">
        <v>42457</v>
      </c>
      <c r="B11" s="1396" t="s">
        <v>1899</v>
      </c>
      <c r="C11" s="1396">
        <v>540000</v>
      </c>
      <c r="D11" s="1396">
        <v>10679</v>
      </c>
      <c r="E11" s="1396">
        <f>C11*D11</f>
        <v>5766660000</v>
      </c>
      <c r="F11" s="1396">
        <v>6666666667</v>
      </c>
      <c r="G11" s="1396">
        <v>900000000</v>
      </c>
      <c r="I11" s="1396" t="s">
        <v>1898</v>
      </c>
      <c r="J11" s="1396">
        <v>6666666667</v>
      </c>
    </row>
    <row r="12" spans="1:10">
      <c r="I12" s="1396" t="s">
        <v>1897</v>
      </c>
      <c r="J12" s="1396">
        <v>5766660000</v>
      </c>
    </row>
    <row r="13" spans="1:10">
      <c r="I13" s="1396" t="s">
        <v>1896</v>
      </c>
      <c r="J13" s="1396">
        <f>J11-J12</f>
        <v>900006667</v>
      </c>
    </row>
    <row r="14" spans="1:10">
      <c r="B14" s="1396" t="s">
        <v>1895</v>
      </c>
      <c r="C14" s="1396">
        <f>C3-C6-C11</f>
        <v>810000</v>
      </c>
      <c r="D14" s="1396">
        <v>10679</v>
      </c>
      <c r="E14" s="1396">
        <f>C14*D14</f>
        <v>8649990000</v>
      </c>
      <c r="F14" s="1396">
        <f>F3-F6-F11</f>
        <v>7300000000</v>
      </c>
    </row>
    <row r="15" spans="1:10">
      <c r="G15" s="1396">
        <f>G11+G6</f>
        <v>1349990000</v>
      </c>
    </row>
    <row r="16" spans="1:10">
      <c r="F16" s="1397" t="s">
        <v>1910</v>
      </c>
      <c r="G16" s="1396">
        <v>1035000000</v>
      </c>
      <c r="I16" s="1396" t="s">
        <v>1909</v>
      </c>
    </row>
    <row r="17" spans="1:10">
      <c r="G17" s="1396">
        <f>G15-G16</f>
        <v>314990000</v>
      </c>
      <c r="I17" s="1396" t="s">
        <v>1908</v>
      </c>
      <c r="J17" s="1396">
        <f>J6</f>
        <v>2333333333</v>
      </c>
    </row>
    <row r="18" spans="1:10">
      <c r="I18" s="1396" t="s">
        <v>1896</v>
      </c>
      <c r="J18" s="1396">
        <f>G17</f>
        <v>314990000</v>
      </c>
    </row>
    <row r="19" spans="1:10">
      <c r="A19" s="1400" t="s">
        <v>1907</v>
      </c>
      <c r="B19" s="1396" t="s">
        <v>1906</v>
      </c>
      <c r="C19" s="1396">
        <v>540000</v>
      </c>
      <c r="D19" s="1396">
        <v>10000</v>
      </c>
      <c r="E19" s="1396">
        <v>5400000000</v>
      </c>
      <c r="I19" s="1396" t="s">
        <v>1897</v>
      </c>
      <c r="J19" s="1396">
        <f>16068333333-E21</f>
        <v>2018343333</v>
      </c>
    </row>
    <row r="20" spans="1:10">
      <c r="J20" s="1396">
        <f>J17-J18-J19</f>
        <v>0</v>
      </c>
    </row>
    <row r="21" spans="1:10">
      <c r="B21" s="1396" t="s">
        <v>1905</v>
      </c>
      <c r="C21" s="1396">
        <f>C14+C19</f>
        <v>1350000</v>
      </c>
      <c r="E21" s="1396">
        <f>E19+E14</f>
        <v>14049990000</v>
      </c>
    </row>
    <row r="22" spans="1:10">
      <c r="E22" s="1399"/>
    </row>
    <row r="24" spans="1:10">
      <c r="C24" s="1396">
        <f>C22+C14</f>
        <v>810000</v>
      </c>
      <c r="E24" s="1398">
        <f>C24/270000000</f>
        <v>3.0000000000000001E-3</v>
      </c>
    </row>
    <row r="27" spans="1:10">
      <c r="B27" s="1396" t="s">
        <v>1916</v>
      </c>
    </row>
    <row r="29" spans="1:10">
      <c r="B29" s="1396" t="s">
        <v>1917</v>
      </c>
      <c r="D29" s="1396">
        <f>C21</f>
        <v>1350000</v>
      </c>
      <c r="F29" s="1396">
        <f>D29*10000</f>
        <v>13500000000</v>
      </c>
      <c r="G29" s="1396">
        <f>E21</f>
        <v>14049990000</v>
      </c>
    </row>
    <row r="30" spans="1:10">
      <c r="G30" s="1396">
        <f>G29-F29</f>
        <v>549990000</v>
      </c>
    </row>
    <row r="31" spans="1:10">
      <c r="B31" s="1396" t="s">
        <v>1918</v>
      </c>
      <c r="C31" s="1396" t="s">
        <v>1919</v>
      </c>
      <c r="D31" s="1396">
        <f>C19*51%</f>
        <v>275400</v>
      </c>
      <c r="E31" s="1396">
        <f>C11-D31</f>
        <v>264600</v>
      </c>
      <c r="I31" s="1396">
        <v>79300000000</v>
      </c>
    </row>
    <row r="32" spans="1:10">
      <c r="C32" s="1396" t="s">
        <v>1920</v>
      </c>
      <c r="D32" s="1396">
        <f>C6*51%</f>
        <v>137700</v>
      </c>
      <c r="E32" s="1396">
        <f>C6-D32</f>
        <v>132300</v>
      </c>
    </row>
    <row r="34" spans="2:4">
      <c r="B34" s="1396" t="s">
        <v>1921</v>
      </c>
      <c r="D34" s="1396">
        <f>SUM(D29:D32)</f>
        <v>1763100</v>
      </c>
    </row>
    <row r="36" spans="2:4">
      <c r="B36" s="1396" t="s">
        <v>1922</v>
      </c>
      <c r="D36" s="1396">
        <v>2700000</v>
      </c>
    </row>
    <row r="38" spans="2:4">
      <c r="B38" s="1396" t="s">
        <v>1923</v>
      </c>
      <c r="D38" s="1403">
        <f>D34/D36</f>
        <v>0.65300000000000002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9"/>
  <sheetViews>
    <sheetView topLeftCell="A22" workbookViewId="0">
      <selection activeCell="D43" sqref="D43"/>
    </sheetView>
  </sheetViews>
  <sheetFormatPr defaultRowHeight="15"/>
  <cols>
    <col min="1" max="1" width="13" style="1400" customWidth="1"/>
    <col min="2" max="2" width="16.5703125" style="1405" customWidth="1"/>
    <col min="3" max="3" width="11.28515625" style="1405" customWidth="1"/>
    <col min="4" max="4" width="12.42578125" style="1405" customWidth="1"/>
    <col min="5" max="5" width="14.85546875" style="1405" bestFit="1" customWidth="1"/>
    <col min="6" max="6" width="18.42578125" style="1405" bestFit="1" customWidth="1"/>
    <col min="7" max="7" width="14.85546875" style="1405" bestFit="1" customWidth="1"/>
    <col min="8" max="8" width="9.140625" style="1405"/>
    <col min="9" max="9" width="18.42578125" style="1405" bestFit="1" customWidth="1"/>
    <col min="10" max="10" width="17.42578125" style="1405" bestFit="1" customWidth="1"/>
    <col min="11" max="16384" width="9.140625" style="1405"/>
  </cols>
  <sheetData>
    <row r="1" spans="1:10">
      <c r="A1" s="1410" t="s">
        <v>1926</v>
      </c>
      <c r="B1" s="1411"/>
      <c r="C1" s="1411"/>
    </row>
    <row r="2" spans="1:10">
      <c r="A2" s="1410"/>
      <c r="B2" s="1411"/>
      <c r="C2" s="1411"/>
    </row>
    <row r="3" spans="1:10" s="1408" customFormat="1" ht="14.25">
      <c r="A3" s="1409"/>
      <c r="C3" s="1408" t="s">
        <v>1915</v>
      </c>
      <c r="D3" s="1408" t="s">
        <v>1914</v>
      </c>
      <c r="E3" s="1408" t="s">
        <v>1913</v>
      </c>
      <c r="F3" s="1408" t="s">
        <v>1912</v>
      </c>
      <c r="G3" s="1408" t="s">
        <v>985</v>
      </c>
    </row>
    <row r="4" spans="1:10">
      <c r="A4" s="1402" t="s">
        <v>1911</v>
      </c>
      <c r="B4" s="1405" t="s">
        <v>1904</v>
      </c>
      <c r="C4" s="1405">
        <f>990000+630000</f>
        <v>1620000</v>
      </c>
      <c r="D4" s="1405">
        <v>10000</v>
      </c>
      <c r="E4" s="1405">
        <f>D4*C4</f>
        <v>16200000000</v>
      </c>
      <c r="F4" s="1405">
        <f>11000000000+6300000000</f>
        <v>17300000000</v>
      </c>
      <c r="G4" s="1405">
        <f>F4-E4</f>
        <v>1100000000</v>
      </c>
    </row>
    <row r="5" spans="1:10">
      <c r="B5" s="1405" t="s">
        <v>1903</v>
      </c>
      <c r="C5" s="1405">
        <f>F4/C4</f>
        <v>10679.012345679012</v>
      </c>
      <c r="H5" s="1399"/>
    </row>
    <row r="7" spans="1:10">
      <c r="A7" s="1401">
        <v>42397</v>
      </c>
      <c r="B7" s="1405" t="s">
        <v>1902</v>
      </c>
      <c r="C7" s="1405">
        <v>81000</v>
      </c>
      <c r="D7" s="1405">
        <v>10679</v>
      </c>
      <c r="E7" s="1405">
        <v>865000000</v>
      </c>
      <c r="F7" s="1405">
        <v>1000000000</v>
      </c>
      <c r="G7" s="1406">
        <f>F7-E7</f>
        <v>135000000</v>
      </c>
      <c r="I7" s="1405" t="s">
        <v>1901</v>
      </c>
      <c r="J7" s="1405">
        <f>F7-J8</f>
        <v>0</v>
      </c>
    </row>
    <row r="8" spans="1:10">
      <c r="I8" s="1405" t="s">
        <v>1900</v>
      </c>
      <c r="J8" s="1405">
        <v>1000000000</v>
      </c>
    </row>
    <row r="9" spans="1:10">
      <c r="I9" s="1405" t="s">
        <v>1897</v>
      </c>
      <c r="J9" s="1405">
        <f>E7</f>
        <v>865000000</v>
      </c>
    </row>
    <row r="10" spans="1:10">
      <c r="I10" s="1405" t="s">
        <v>1896</v>
      </c>
      <c r="J10" s="1405">
        <f>G7</f>
        <v>135000000</v>
      </c>
    </row>
    <row r="12" spans="1:10">
      <c r="A12" s="1401">
        <v>42457</v>
      </c>
      <c r="B12" s="1405" t="s">
        <v>1899</v>
      </c>
      <c r="C12" s="1405">
        <v>540000</v>
      </c>
      <c r="D12" s="1405">
        <v>10679</v>
      </c>
      <c r="E12" s="1405">
        <f>C12*D12</f>
        <v>5766660000</v>
      </c>
      <c r="F12" s="1405">
        <v>6666666667</v>
      </c>
      <c r="G12" s="1405">
        <v>900000000</v>
      </c>
      <c r="I12" s="1405" t="s">
        <v>1898</v>
      </c>
      <c r="J12" s="1405">
        <v>6666666667</v>
      </c>
    </row>
    <row r="13" spans="1:10">
      <c r="I13" s="1405" t="s">
        <v>1897</v>
      </c>
      <c r="J13" s="1405">
        <v>5766660000</v>
      </c>
    </row>
    <row r="14" spans="1:10">
      <c r="I14" s="1405" t="s">
        <v>1896</v>
      </c>
      <c r="J14" s="1405">
        <f>J12-J13</f>
        <v>900006667</v>
      </c>
    </row>
    <row r="15" spans="1:10">
      <c r="B15" s="1405" t="s">
        <v>1895</v>
      </c>
      <c r="C15" s="1405">
        <f>C4-C7-C12</f>
        <v>999000</v>
      </c>
      <c r="D15" s="1405">
        <v>10679</v>
      </c>
      <c r="E15" s="1405">
        <f>C15*D15</f>
        <v>10668321000</v>
      </c>
      <c r="F15" s="1405">
        <f>F4-F7-F12</f>
        <v>9633333333</v>
      </c>
    </row>
    <row r="16" spans="1:10">
      <c r="G16" s="1405">
        <f>G12+G7</f>
        <v>1035000000</v>
      </c>
    </row>
    <row r="17" spans="1:10">
      <c r="F17" s="1406" t="s">
        <v>1910</v>
      </c>
      <c r="G17" s="1405">
        <v>1035000000</v>
      </c>
      <c r="I17" s="1405" t="s">
        <v>1909</v>
      </c>
    </row>
    <row r="18" spans="1:10">
      <c r="G18" s="1405">
        <f>G16-G17</f>
        <v>0</v>
      </c>
      <c r="I18" s="1405" t="s">
        <v>1908</v>
      </c>
      <c r="J18" s="1405">
        <f>J7</f>
        <v>0</v>
      </c>
    </row>
    <row r="19" spans="1:10">
      <c r="I19" s="1405" t="s">
        <v>1896</v>
      </c>
      <c r="J19" s="1405">
        <f>G18</f>
        <v>0</v>
      </c>
    </row>
    <row r="20" spans="1:10">
      <c r="A20" s="1402" t="s">
        <v>1927</v>
      </c>
      <c r="B20" s="1405" t="s">
        <v>1906</v>
      </c>
      <c r="C20" s="1405">
        <v>540000</v>
      </c>
      <c r="D20" s="1405">
        <v>10000</v>
      </c>
      <c r="E20" s="1405">
        <v>5400000000</v>
      </c>
      <c r="I20" s="1405" t="s">
        <v>1897</v>
      </c>
      <c r="J20" s="1405">
        <f>16068333333-E22</f>
        <v>12333</v>
      </c>
    </row>
    <row r="21" spans="1:10">
      <c r="J21" s="1405">
        <f>J18-J19-J20</f>
        <v>-12333</v>
      </c>
    </row>
    <row r="22" spans="1:10">
      <c r="B22" s="1405" t="s">
        <v>1905</v>
      </c>
      <c r="C22" s="1405">
        <f>C15+C20</f>
        <v>1539000</v>
      </c>
      <c r="E22" s="1405">
        <f>E20+E15</f>
        <v>16068321000</v>
      </c>
    </row>
    <row r="23" spans="1:10">
      <c r="E23" s="1399"/>
    </row>
    <row r="25" spans="1:10">
      <c r="C25" s="1405">
        <f>C23+C15</f>
        <v>999000</v>
      </c>
      <c r="E25" s="1398">
        <f>C25/270000000</f>
        <v>3.7000000000000002E-3</v>
      </c>
    </row>
    <row r="28" spans="1:10">
      <c r="B28" s="1405" t="s">
        <v>1916</v>
      </c>
    </row>
    <row r="30" spans="1:10">
      <c r="B30" s="1405" t="s">
        <v>1917</v>
      </c>
      <c r="D30" s="1405">
        <f>C22</f>
        <v>1539000</v>
      </c>
      <c r="F30" s="1405">
        <f>D30*10000</f>
        <v>15390000000</v>
      </c>
      <c r="G30" s="1405">
        <f>E22</f>
        <v>16068321000</v>
      </c>
    </row>
    <row r="31" spans="1:10">
      <c r="G31" s="1405">
        <f>G30-F30</f>
        <v>678321000</v>
      </c>
    </row>
    <row r="32" spans="1:10">
      <c r="B32" s="1405" t="s">
        <v>1918</v>
      </c>
      <c r="C32" s="1405" t="s">
        <v>1919</v>
      </c>
      <c r="D32" s="1405">
        <f>C20*51%</f>
        <v>275400</v>
      </c>
      <c r="E32" s="1405">
        <f>C12-D32</f>
        <v>264600</v>
      </c>
      <c r="I32" s="1405">
        <v>79300000000</v>
      </c>
    </row>
    <row r="33" spans="2:5">
      <c r="C33" s="1405" t="s">
        <v>1920</v>
      </c>
      <c r="D33" s="1405">
        <f>C7*51%</f>
        <v>41310</v>
      </c>
      <c r="E33" s="1405">
        <f>C7-D33</f>
        <v>39690</v>
      </c>
    </row>
    <row r="35" spans="2:5">
      <c r="B35" s="1405" t="s">
        <v>1921</v>
      </c>
      <c r="D35" s="1405">
        <f>SUM(D30:D33)</f>
        <v>1855710</v>
      </c>
    </row>
    <row r="37" spans="2:5">
      <c r="B37" s="1405" t="s">
        <v>1922</v>
      </c>
      <c r="D37" s="1405">
        <v>2700000</v>
      </c>
    </row>
    <row r="39" spans="2:5">
      <c r="B39" s="1405" t="s">
        <v>1923</v>
      </c>
      <c r="D39" s="1403">
        <f>D35/D37</f>
        <v>0.68730000000000002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IV121"/>
  <sheetViews>
    <sheetView topLeftCell="A30" workbookViewId="0">
      <selection activeCell="G54" sqref="G54"/>
    </sheetView>
  </sheetViews>
  <sheetFormatPr defaultColWidth="9" defaultRowHeight="12.75"/>
  <cols>
    <col min="1" max="1" width="6.28515625" style="1367" customWidth="1"/>
    <col min="2" max="2" width="39.140625" style="1367" bestFit="1" customWidth="1"/>
    <col min="3" max="8" width="18.42578125" style="1367" bestFit="1" customWidth="1"/>
    <col min="9" max="9" width="21" style="1367" bestFit="1" customWidth="1"/>
    <col min="10" max="10" width="18.42578125" style="1367" bestFit="1" customWidth="1"/>
    <col min="11" max="256" width="9" style="1367"/>
    <col min="257" max="257" width="6.28515625" style="1367" customWidth="1"/>
    <col min="258" max="258" width="39.140625" style="1367" bestFit="1" customWidth="1"/>
    <col min="259" max="264" width="18.42578125" style="1367" bestFit="1" customWidth="1"/>
    <col min="265" max="265" width="21" style="1367" bestFit="1" customWidth="1"/>
    <col min="266" max="266" width="18.42578125" style="1367" bestFit="1" customWidth="1"/>
    <col min="267" max="512" width="9" style="1367"/>
    <col min="513" max="513" width="6.28515625" style="1367" customWidth="1"/>
    <col min="514" max="514" width="39.140625" style="1367" bestFit="1" customWidth="1"/>
    <col min="515" max="520" width="18.42578125" style="1367" bestFit="1" customWidth="1"/>
    <col min="521" max="521" width="21" style="1367" bestFit="1" customWidth="1"/>
    <col min="522" max="522" width="18.42578125" style="1367" bestFit="1" customWidth="1"/>
    <col min="523" max="768" width="9" style="1367"/>
    <col min="769" max="769" width="6.28515625" style="1367" customWidth="1"/>
    <col min="770" max="770" width="39.140625" style="1367" bestFit="1" customWidth="1"/>
    <col min="771" max="776" width="18.42578125" style="1367" bestFit="1" customWidth="1"/>
    <col min="777" max="777" width="21" style="1367" bestFit="1" customWidth="1"/>
    <col min="778" max="778" width="18.42578125" style="1367" bestFit="1" customWidth="1"/>
    <col min="779" max="1024" width="9" style="1367"/>
    <col min="1025" max="1025" width="6.28515625" style="1367" customWidth="1"/>
    <col min="1026" max="1026" width="39.140625" style="1367" bestFit="1" customWidth="1"/>
    <col min="1027" max="1032" width="18.42578125" style="1367" bestFit="1" customWidth="1"/>
    <col min="1033" max="1033" width="21" style="1367" bestFit="1" customWidth="1"/>
    <col min="1034" max="1034" width="18.42578125" style="1367" bestFit="1" customWidth="1"/>
    <col min="1035" max="1280" width="9" style="1367"/>
    <col min="1281" max="1281" width="6.28515625" style="1367" customWidth="1"/>
    <col min="1282" max="1282" width="39.140625" style="1367" bestFit="1" customWidth="1"/>
    <col min="1283" max="1288" width="18.42578125" style="1367" bestFit="1" customWidth="1"/>
    <col min="1289" max="1289" width="21" style="1367" bestFit="1" customWidth="1"/>
    <col min="1290" max="1290" width="18.42578125" style="1367" bestFit="1" customWidth="1"/>
    <col min="1291" max="1536" width="9" style="1367"/>
    <col min="1537" max="1537" width="6.28515625" style="1367" customWidth="1"/>
    <col min="1538" max="1538" width="39.140625" style="1367" bestFit="1" customWidth="1"/>
    <col min="1539" max="1544" width="18.42578125" style="1367" bestFit="1" customWidth="1"/>
    <col min="1545" max="1545" width="21" style="1367" bestFit="1" customWidth="1"/>
    <col min="1546" max="1546" width="18.42578125" style="1367" bestFit="1" customWidth="1"/>
    <col min="1547" max="1792" width="9" style="1367"/>
    <col min="1793" max="1793" width="6.28515625" style="1367" customWidth="1"/>
    <col min="1794" max="1794" width="39.140625" style="1367" bestFit="1" customWidth="1"/>
    <col min="1795" max="1800" width="18.42578125" style="1367" bestFit="1" customWidth="1"/>
    <col min="1801" max="1801" width="21" style="1367" bestFit="1" customWidth="1"/>
    <col min="1802" max="1802" width="18.42578125" style="1367" bestFit="1" customWidth="1"/>
    <col min="1803" max="2048" width="9" style="1367"/>
    <col min="2049" max="2049" width="6.28515625" style="1367" customWidth="1"/>
    <col min="2050" max="2050" width="39.140625" style="1367" bestFit="1" customWidth="1"/>
    <col min="2051" max="2056" width="18.42578125" style="1367" bestFit="1" customWidth="1"/>
    <col min="2057" max="2057" width="21" style="1367" bestFit="1" customWidth="1"/>
    <col min="2058" max="2058" width="18.42578125" style="1367" bestFit="1" customWidth="1"/>
    <col min="2059" max="2304" width="9" style="1367"/>
    <col min="2305" max="2305" width="6.28515625" style="1367" customWidth="1"/>
    <col min="2306" max="2306" width="39.140625" style="1367" bestFit="1" customWidth="1"/>
    <col min="2307" max="2312" width="18.42578125" style="1367" bestFit="1" customWidth="1"/>
    <col min="2313" max="2313" width="21" style="1367" bestFit="1" customWidth="1"/>
    <col min="2314" max="2314" width="18.42578125" style="1367" bestFit="1" customWidth="1"/>
    <col min="2315" max="2560" width="9" style="1367"/>
    <col min="2561" max="2561" width="6.28515625" style="1367" customWidth="1"/>
    <col min="2562" max="2562" width="39.140625" style="1367" bestFit="1" customWidth="1"/>
    <col min="2563" max="2568" width="18.42578125" style="1367" bestFit="1" customWidth="1"/>
    <col min="2569" max="2569" width="21" style="1367" bestFit="1" customWidth="1"/>
    <col min="2570" max="2570" width="18.42578125" style="1367" bestFit="1" customWidth="1"/>
    <col min="2571" max="2816" width="9" style="1367"/>
    <col min="2817" max="2817" width="6.28515625" style="1367" customWidth="1"/>
    <col min="2818" max="2818" width="39.140625" style="1367" bestFit="1" customWidth="1"/>
    <col min="2819" max="2824" width="18.42578125" style="1367" bestFit="1" customWidth="1"/>
    <col min="2825" max="2825" width="21" style="1367" bestFit="1" customWidth="1"/>
    <col min="2826" max="2826" width="18.42578125" style="1367" bestFit="1" customWidth="1"/>
    <col min="2827" max="3072" width="9" style="1367"/>
    <col min="3073" max="3073" width="6.28515625" style="1367" customWidth="1"/>
    <col min="3074" max="3074" width="39.140625" style="1367" bestFit="1" customWidth="1"/>
    <col min="3075" max="3080" width="18.42578125" style="1367" bestFit="1" customWidth="1"/>
    <col min="3081" max="3081" width="21" style="1367" bestFit="1" customWidth="1"/>
    <col min="3082" max="3082" width="18.42578125" style="1367" bestFit="1" customWidth="1"/>
    <col min="3083" max="3328" width="9" style="1367"/>
    <col min="3329" max="3329" width="6.28515625" style="1367" customWidth="1"/>
    <col min="3330" max="3330" width="39.140625" style="1367" bestFit="1" customWidth="1"/>
    <col min="3331" max="3336" width="18.42578125" style="1367" bestFit="1" customWidth="1"/>
    <col min="3337" max="3337" width="21" style="1367" bestFit="1" customWidth="1"/>
    <col min="3338" max="3338" width="18.42578125" style="1367" bestFit="1" customWidth="1"/>
    <col min="3339" max="3584" width="9" style="1367"/>
    <col min="3585" max="3585" width="6.28515625" style="1367" customWidth="1"/>
    <col min="3586" max="3586" width="39.140625" style="1367" bestFit="1" customWidth="1"/>
    <col min="3587" max="3592" width="18.42578125" style="1367" bestFit="1" customWidth="1"/>
    <col min="3593" max="3593" width="21" style="1367" bestFit="1" customWidth="1"/>
    <col min="3594" max="3594" width="18.42578125" style="1367" bestFit="1" customWidth="1"/>
    <col min="3595" max="3840" width="9" style="1367"/>
    <col min="3841" max="3841" width="6.28515625" style="1367" customWidth="1"/>
    <col min="3842" max="3842" width="39.140625" style="1367" bestFit="1" customWidth="1"/>
    <col min="3843" max="3848" width="18.42578125" style="1367" bestFit="1" customWidth="1"/>
    <col min="3849" max="3849" width="21" style="1367" bestFit="1" customWidth="1"/>
    <col min="3850" max="3850" width="18.42578125" style="1367" bestFit="1" customWidth="1"/>
    <col min="3851" max="4096" width="9" style="1367"/>
    <col min="4097" max="4097" width="6.28515625" style="1367" customWidth="1"/>
    <col min="4098" max="4098" width="39.140625" style="1367" bestFit="1" customWidth="1"/>
    <col min="4099" max="4104" width="18.42578125" style="1367" bestFit="1" customWidth="1"/>
    <col min="4105" max="4105" width="21" style="1367" bestFit="1" customWidth="1"/>
    <col min="4106" max="4106" width="18.42578125" style="1367" bestFit="1" customWidth="1"/>
    <col min="4107" max="4352" width="9" style="1367"/>
    <col min="4353" max="4353" width="6.28515625" style="1367" customWidth="1"/>
    <col min="4354" max="4354" width="39.140625" style="1367" bestFit="1" customWidth="1"/>
    <col min="4355" max="4360" width="18.42578125" style="1367" bestFit="1" customWidth="1"/>
    <col min="4361" max="4361" width="21" style="1367" bestFit="1" customWidth="1"/>
    <col min="4362" max="4362" width="18.42578125" style="1367" bestFit="1" customWidth="1"/>
    <col min="4363" max="4608" width="9" style="1367"/>
    <col min="4609" max="4609" width="6.28515625" style="1367" customWidth="1"/>
    <col min="4610" max="4610" width="39.140625" style="1367" bestFit="1" customWidth="1"/>
    <col min="4611" max="4616" width="18.42578125" style="1367" bestFit="1" customWidth="1"/>
    <col min="4617" max="4617" width="21" style="1367" bestFit="1" customWidth="1"/>
    <col min="4618" max="4618" width="18.42578125" style="1367" bestFit="1" customWidth="1"/>
    <col min="4619" max="4864" width="9" style="1367"/>
    <col min="4865" max="4865" width="6.28515625" style="1367" customWidth="1"/>
    <col min="4866" max="4866" width="39.140625" style="1367" bestFit="1" customWidth="1"/>
    <col min="4867" max="4872" width="18.42578125" style="1367" bestFit="1" customWidth="1"/>
    <col min="4873" max="4873" width="21" style="1367" bestFit="1" customWidth="1"/>
    <col min="4874" max="4874" width="18.42578125" style="1367" bestFit="1" customWidth="1"/>
    <col min="4875" max="5120" width="9" style="1367"/>
    <col min="5121" max="5121" width="6.28515625" style="1367" customWidth="1"/>
    <col min="5122" max="5122" width="39.140625" style="1367" bestFit="1" customWidth="1"/>
    <col min="5123" max="5128" width="18.42578125" style="1367" bestFit="1" customWidth="1"/>
    <col min="5129" max="5129" width="21" style="1367" bestFit="1" customWidth="1"/>
    <col min="5130" max="5130" width="18.42578125" style="1367" bestFit="1" customWidth="1"/>
    <col min="5131" max="5376" width="9" style="1367"/>
    <col min="5377" max="5377" width="6.28515625" style="1367" customWidth="1"/>
    <col min="5378" max="5378" width="39.140625" style="1367" bestFit="1" customWidth="1"/>
    <col min="5379" max="5384" width="18.42578125" style="1367" bestFit="1" customWidth="1"/>
    <col min="5385" max="5385" width="21" style="1367" bestFit="1" customWidth="1"/>
    <col min="5386" max="5386" width="18.42578125" style="1367" bestFit="1" customWidth="1"/>
    <col min="5387" max="5632" width="9" style="1367"/>
    <col min="5633" max="5633" width="6.28515625" style="1367" customWidth="1"/>
    <col min="5634" max="5634" width="39.140625" style="1367" bestFit="1" customWidth="1"/>
    <col min="5635" max="5640" width="18.42578125" style="1367" bestFit="1" customWidth="1"/>
    <col min="5641" max="5641" width="21" style="1367" bestFit="1" customWidth="1"/>
    <col min="5642" max="5642" width="18.42578125" style="1367" bestFit="1" customWidth="1"/>
    <col min="5643" max="5888" width="9" style="1367"/>
    <col min="5889" max="5889" width="6.28515625" style="1367" customWidth="1"/>
    <col min="5890" max="5890" width="39.140625" style="1367" bestFit="1" customWidth="1"/>
    <col min="5891" max="5896" width="18.42578125" style="1367" bestFit="1" customWidth="1"/>
    <col min="5897" max="5897" width="21" style="1367" bestFit="1" customWidth="1"/>
    <col min="5898" max="5898" width="18.42578125" style="1367" bestFit="1" customWidth="1"/>
    <col min="5899" max="6144" width="9" style="1367"/>
    <col min="6145" max="6145" width="6.28515625" style="1367" customWidth="1"/>
    <col min="6146" max="6146" width="39.140625" style="1367" bestFit="1" customWidth="1"/>
    <col min="6147" max="6152" width="18.42578125" style="1367" bestFit="1" customWidth="1"/>
    <col min="6153" max="6153" width="21" style="1367" bestFit="1" customWidth="1"/>
    <col min="6154" max="6154" width="18.42578125" style="1367" bestFit="1" customWidth="1"/>
    <col min="6155" max="6400" width="9" style="1367"/>
    <col min="6401" max="6401" width="6.28515625" style="1367" customWidth="1"/>
    <col min="6402" max="6402" width="39.140625" style="1367" bestFit="1" customWidth="1"/>
    <col min="6403" max="6408" width="18.42578125" style="1367" bestFit="1" customWidth="1"/>
    <col min="6409" max="6409" width="21" style="1367" bestFit="1" customWidth="1"/>
    <col min="6410" max="6410" width="18.42578125" style="1367" bestFit="1" customWidth="1"/>
    <col min="6411" max="6656" width="9" style="1367"/>
    <col min="6657" max="6657" width="6.28515625" style="1367" customWidth="1"/>
    <col min="6658" max="6658" width="39.140625" style="1367" bestFit="1" customWidth="1"/>
    <col min="6659" max="6664" width="18.42578125" style="1367" bestFit="1" customWidth="1"/>
    <col min="6665" max="6665" width="21" style="1367" bestFit="1" customWidth="1"/>
    <col min="6666" max="6666" width="18.42578125" style="1367" bestFit="1" customWidth="1"/>
    <col min="6667" max="6912" width="9" style="1367"/>
    <col min="6913" max="6913" width="6.28515625" style="1367" customWidth="1"/>
    <col min="6914" max="6914" width="39.140625" style="1367" bestFit="1" customWidth="1"/>
    <col min="6915" max="6920" width="18.42578125" style="1367" bestFit="1" customWidth="1"/>
    <col min="6921" max="6921" width="21" style="1367" bestFit="1" customWidth="1"/>
    <col min="6922" max="6922" width="18.42578125" style="1367" bestFit="1" customWidth="1"/>
    <col min="6923" max="7168" width="9" style="1367"/>
    <col min="7169" max="7169" width="6.28515625" style="1367" customWidth="1"/>
    <col min="7170" max="7170" width="39.140625" style="1367" bestFit="1" customWidth="1"/>
    <col min="7171" max="7176" width="18.42578125" style="1367" bestFit="1" customWidth="1"/>
    <col min="7177" max="7177" width="21" style="1367" bestFit="1" customWidth="1"/>
    <col min="7178" max="7178" width="18.42578125" style="1367" bestFit="1" customWidth="1"/>
    <col min="7179" max="7424" width="9" style="1367"/>
    <col min="7425" max="7425" width="6.28515625" style="1367" customWidth="1"/>
    <col min="7426" max="7426" width="39.140625" style="1367" bestFit="1" customWidth="1"/>
    <col min="7427" max="7432" width="18.42578125" style="1367" bestFit="1" customWidth="1"/>
    <col min="7433" max="7433" width="21" style="1367" bestFit="1" customWidth="1"/>
    <col min="7434" max="7434" width="18.42578125" style="1367" bestFit="1" customWidth="1"/>
    <col min="7435" max="7680" width="9" style="1367"/>
    <col min="7681" max="7681" width="6.28515625" style="1367" customWidth="1"/>
    <col min="7682" max="7682" width="39.140625" style="1367" bestFit="1" customWidth="1"/>
    <col min="7683" max="7688" width="18.42578125" style="1367" bestFit="1" customWidth="1"/>
    <col min="7689" max="7689" width="21" style="1367" bestFit="1" customWidth="1"/>
    <col min="7690" max="7690" width="18.42578125" style="1367" bestFit="1" customWidth="1"/>
    <col min="7691" max="7936" width="9" style="1367"/>
    <col min="7937" max="7937" width="6.28515625" style="1367" customWidth="1"/>
    <col min="7938" max="7938" width="39.140625" style="1367" bestFit="1" customWidth="1"/>
    <col min="7939" max="7944" width="18.42578125" style="1367" bestFit="1" customWidth="1"/>
    <col min="7945" max="7945" width="21" style="1367" bestFit="1" customWidth="1"/>
    <col min="7946" max="7946" width="18.42578125" style="1367" bestFit="1" customWidth="1"/>
    <col min="7947" max="8192" width="9" style="1367"/>
    <col min="8193" max="8193" width="6.28515625" style="1367" customWidth="1"/>
    <col min="8194" max="8194" width="39.140625" style="1367" bestFit="1" customWidth="1"/>
    <col min="8195" max="8200" width="18.42578125" style="1367" bestFit="1" customWidth="1"/>
    <col min="8201" max="8201" width="21" style="1367" bestFit="1" customWidth="1"/>
    <col min="8202" max="8202" width="18.42578125" style="1367" bestFit="1" customWidth="1"/>
    <col min="8203" max="8448" width="9" style="1367"/>
    <col min="8449" max="8449" width="6.28515625" style="1367" customWidth="1"/>
    <col min="8450" max="8450" width="39.140625" style="1367" bestFit="1" customWidth="1"/>
    <col min="8451" max="8456" width="18.42578125" style="1367" bestFit="1" customWidth="1"/>
    <col min="8457" max="8457" width="21" style="1367" bestFit="1" customWidth="1"/>
    <col min="8458" max="8458" width="18.42578125" style="1367" bestFit="1" customWidth="1"/>
    <col min="8459" max="8704" width="9" style="1367"/>
    <col min="8705" max="8705" width="6.28515625" style="1367" customWidth="1"/>
    <col min="8706" max="8706" width="39.140625" style="1367" bestFit="1" customWidth="1"/>
    <col min="8707" max="8712" width="18.42578125" style="1367" bestFit="1" customWidth="1"/>
    <col min="8713" max="8713" width="21" style="1367" bestFit="1" customWidth="1"/>
    <col min="8714" max="8714" width="18.42578125" style="1367" bestFit="1" customWidth="1"/>
    <col min="8715" max="8960" width="9" style="1367"/>
    <col min="8961" max="8961" width="6.28515625" style="1367" customWidth="1"/>
    <col min="8962" max="8962" width="39.140625" style="1367" bestFit="1" customWidth="1"/>
    <col min="8963" max="8968" width="18.42578125" style="1367" bestFit="1" customWidth="1"/>
    <col min="8969" max="8969" width="21" style="1367" bestFit="1" customWidth="1"/>
    <col min="8970" max="8970" width="18.42578125" style="1367" bestFit="1" customWidth="1"/>
    <col min="8971" max="9216" width="9" style="1367"/>
    <col min="9217" max="9217" width="6.28515625" style="1367" customWidth="1"/>
    <col min="9218" max="9218" width="39.140625" style="1367" bestFit="1" customWidth="1"/>
    <col min="9219" max="9224" width="18.42578125" style="1367" bestFit="1" customWidth="1"/>
    <col min="9225" max="9225" width="21" style="1367" bestFit="1" customWidth="1"/>
    <col min="9226" max="9226" width="18.42578125" style="1367" bestFit="1" customWidth="1"/>
    <col min="9227" max="9472" width="9" style="1367"/>
    <col min="9473" max="9473" width="6.28515625" style="1367" customWidth="1"/>
    <col min="9474" max="9474" width="39.140625" style="1367" bestFit="1" customWidth="1"/>
    <col min="9475" max="9480" width="18.42578125" style="1367" bestFit="1" customWidth="1"/>
    <col min="9481" max="9481" width="21" style="1367" bestFit="1" customWidth="1"/>
    <col min="9482" max="9482" width="18.42578125" style="1367" bestFit="1" customWidth="1"/>
    <col min="9483" max="9728" width="9" style="1367"/>
    <col min="9729" max="9729" width="6.28515625" style="1367" customWidth="1"/>
    <col min="9730" max="9730" width="39.140625" style="1367" bestFit="1" customWidth="1"/>
    <col min="9731" max="9736" width="18.42578125" style="1367" bestFit="1" customWidth="1"/>
    <col min="9737" max="9737" width="21" style="1367" bestFit="1" customWidth="1"/>
    <col min="9738" max="9738" width="18.42578125" style="1367" bestFit="1" customWidth="1"/>
    <col min="9739" max="9984" width="9" style="1367"/>
    <col min="9985" max="9985" width="6.28515625" style="1367" customWidth="1"/>
    <col min="9986" max="9986" width="39.140625" style="1367" bestFit="1" customWidth="1"/>
    <col min="9987" max="9992" width="18.42578125" style="1367" bestFit="1" customWidth="1"/>
    <col min="9993" max="9993" width="21" style="1367" bestFit="1" customWidth="1"/>
    <col min="9994" max="9994" width="18.42578125" style="1367" bestFit="1" customWidth="1"/>
    <col min="9995" max="10240" width="9" style="1367"/>
    <col min="10241" max="10241" width="6.28515625" style="1367" customWidth="1"/>
    <col min="10242" max="10242" width="39.140625" style="1367" bestFit="1" customWidth="1"/>
    <col min="10243" max="10248" width="18.42578125" style="1367" bestFit="1" customWidth="1"/>
    <col min="10249" max="10249" width="21" style="1367" bestFit="1" customWidth="1"/>
    <col min="10250" max="10250" width="18.42578125" style="1367" bestFit="1" customWidth="1"/>
    <col min="10251" max="10496" width="9" style="1367"/>
    <col min="10497" max="10497" width="6.28515625" style="1367" customWidth="1"/>
    <col min="10498" max="10498" width="39.140625" style="1367" bestFit="1" customWidth="1"/>
    <col min="10499" max="10504" width="18.42578125" style="1367" bestFit="1" customWidth="1"/>
    <col min="10505" max="10505" width="21" style="1367" bestFit="1" customWidth="1"/>
    <col min="10506" max="10506" width="18.42578125" style="1367" bestFit="1" customWidth="1"/>
    <col min="10507" max="10752" width="9" style="1367"/>
    <col min="10753" max="10753" width="6.28515625" style="1367" customWidth="1"/>
    <col min="10754" max="10754" width="39.140625" style="1367" bestFit="1" customWidth="1"/>
    <col min="10755" max="10760" width="18.42578125" style="1367" bestFit="1" customWidth="1"/>
    <col min="10761" max="10761" width="21" style="1367" bestFit="1" customWidth="1"/>
    <col min="10762" max="10762" width="18.42578125" style="1367" bestFit="1" customWidth="1"/>
    <col min="10763" max="11008" width="9" style="1367"/>
    <col min="11009" max="11009" width="6.28515625" style="1367" customWidth="1"/>
    <col min="11010" max="11010" width="39.140625" style="1367" bestFit="1" customWidth="1"/>
    <col min="11011" max="11016" width="18.42578125" style="1367" bestFit="1" customWidth="1"/>
    <col min="11017" max="11017" width="21" style="1367" bestFit="1" customWidth="1"/>
    <col min="11018" max="11018" width="18.42578125" style="1367" bestFit="1" customWidth="1"/>
    <col min="11019" max="11264" width="9" style="1367"/>
    <col min="11265" max="11265" width="6.28515625" style="1367" customWidth="1"/>
    <col min="11266" max="11266" width="39.140625" style="1367" bestFit="1" customWidth="1"/>
    <col min="11267" max="11272" width="18.42578125" style="1367" bestFit="1" customWidth="1"/>
    <col min="11273" max="11273" width="21" style="1367" bestFit="1" customWidth="1"/>
    <col min="11274" max="11274" width="18.42578125" style="1367" bestFit="1" customWidth="1"/>
    <col min="11275" max="11520" width="9" style="1367"/>
    <col min="11521" max="11521" width="6.28515625" style="1367" customWidth="1"/>
    <col min="11522" max="11522" width="39.140625" style="1367" bestFit="1" customWidth="1"/>
    <col min="11523" max="11528" width="18.42578125" style="1367" bestFit="1" customWidth="1"/>
    <col min="11529" max="11529" width="21" style="1367" bestFit="1" customWidth="1"/>
    <col min="11530" max="11530" width="18.42578125" style="1367" bestFit="1" customWidth="1"/>
    <col min="11531" max="11776" width="9" style="1367"/>
    <col min="11777" max="11777" width="6.28515625" style="1367" customWidth="1"/>
    <col min="11778" max="11778" width="39.140625" style="1367" bestFit="1" customWidth="1"/>
    <col min="11779" max="11784" width="18.42578125" style="1367" bestFit="1" customWidth="1"/>
    <col min="11785" max="11785" width="21" style="1367" bestFit="1" customWidth="1"/>
    <col min="11786" max="11786" width="18.42578125" style="1367" bestFit="1" customWidth="1"/>
    <col min="11787" max="12032" width="9" style="1367"/>
    <col min="12033" max="12033" width="6.28515625" style="1367" customWidth="1"/>
    <col min="12034" max="12034" width="39.140625" style="1367" bestFit="1" customWidth="1"/>
    <col min="12035" max="12040" width="18.42578125" style="1367" bestFit="1" customWidth="1"/>
    <col min="12041" max="12041" width="21" style="1367" bestFit="1" customWidth="1"/>
    <col min="12042" max="12042" width="18.42578125" style="1367" bestFit="1" customWidth="1"/>
    <col min="12043" max="12288" width="9" style="1367"/>
    <col min="12289" max="12289" width="6.28515625" style="1367" customWidth="1"/>
    <col min="12290" max="12290" width="39.140625" style="1367" bestFit="1" customWidth="1"/>
    <col min="12291" max="12296" width="18.42578125" style="1367" bestFit="1" customWidth="1"/>
    <col min="12297" max="12297" width="21" style="1367" bestFit="1" customWidth="1"/>
    <col min="12298" max="12298" width="18.42578125" style="1367" bestFit="1" customWidth="1"/>
    <col min="12299" max="12544" width="9" style="1367"/>
    <col min="12545" max="12545" width="6.28515625" style="1367" customWidth="1"/>
    <col min="12546" max="12546" width="39.140625" style="1367" bestFit="1" customWidth="1"/>
    <col min="12547" max="12552" width="18.42578125" style="1367" bestFit="1" customWidth="1"/>
    <col min="12553" max="12553" width="21" style="1367" bestFit="1" customWidth="1"/>
    <col min="12554" max="12554" width="18.42578125" style="1367" bestFit="1" customWidth="1"/>
    <col min="12555" max="12800" width="9" style="1367"/>
    <col min="12801" max="12801" width="6.28515625" style="1367" customWidth="1"/>
    <col min="12802" max="12802" width="39.140625" style="1367" bestFit="1" customWidth="1"/>
    <col min="12803" max="12808" width="18.42578125" style="1367" bestFit="1" customWidth="1"/>
    <col min="12809" max="12809" width="21" style="1367" bestFit="1" customWidth="1"/>
    <col min="12810" max="12810" width="18.42578125" style="1367" bestFit="1" customWidth="1"/>
    <col min="12811" max="13056" width="9" style="1367"/>
    <col min="13057" max="13057" width="6.28515625" style="1367" customWidth="1"/>
    <col min="13058" max="13058" width="39.140625" style="1367" bestFit="1" customWidth="1"/>
    <col min="13059" max="13064" width="18.42578125" style="1367" bestFit="1" customWidth="1"/>
    <col min="13065" max="13065" width="21" style="1367" bestFit="1" customWidth="1"/>
    <col min="13066" max="13066" width="18.42578125" style="1367" bestFit="1" customWidth="1"/>
    <col min="13067" max="13312" width="9" style="1367"/>
    <col min="13313" max="13313" width="6.28515625" style="1367" customWidth="1"/>
    <col min="13314" max="13314" width="39.140625" style="1367" bestFit="1" customWidth="1"/>
    <col min="13315" max="13320" width="18.42578125" style="1367" bestFit="1" customWidth="1"/>
    <col min="13321" max="13321" width="21" style="1367" bestFit="1" customWidth="1"/>
    <col min="13322" max="13322" width="18.42578125" style="1367" bestFit="1" customWidth="1"/>
    <col min="13323" max="13568" width="9" style="1367"/>
    <col min="13569" max="13569" width="6.28515625" style="1367" customWidth="1"/>
    <col min="13570" max="13570" width="39.140625" style="1367" bestFit="1" customWidth="1"/>
    <col min="13571" max="13576" width="18.42578125" style="1367" bestFit="1" customWidth="1"/>
    <col min="13577" max="13577" width="21" style="1367" bestFit="1" customWidth="1"/>
    <col min="13578" max="13578" width="18.42578125" style="1367" bestFit="1" customWidth="1"/>
    <col min="13579" max="13824" width="9" style="1367"/>
    <col min="13825" max="13825" width="6.28515625" style="1367" customWidth="1"/>
    <col min="13826" max="13826" width="39.140625" style="1367" bestFit="1" customWidth="1"/>
    <col min="13827" max="13832" width="18.42578125" style="1367" bestFit="1" customWidth="1"/>
    <col min="13833" max="13833" width="21" style="1367" bestFit="1" customWidth="1"/>
    <col min="13834" max="13834" width="18.42578125" style="1367" bestFit="1" customWidth="1"/>
    <col min="13835" max="14080" width="9" style="1367"/>
    <col min="14081" max="14081" width="6.28515625" style="1367" customWidth="1"/>
    <col min="14082" max="14082" width="39.140625" style="1367" bestFit="1" customWidth="1"/>
    <col min="14083" max="14088" width="18.42578125" style="1367" bestFit="1" customWidth="1"/>
    <col min="14089" max="14089" width="21" style="1367" bestFit="1" customWidth="1"/>
    <col min="14090" max="14090" width="18.42578125" style="1367" bestFit="1" customWidth="1"/>
    <col min="14091" max="14336" width="9" style="1367"/>
    <col min="14337" max="14337" width="6.28515625" style="1367" customWidth="1"/>
    <col min="14338" max="14338" width="39.140625" style="1367" bestFit="1" customWidth="1"/>
    <col min="14339" max="14344" width="18.42578125" style="1367" bestFit="1" customWidth="1"/>
    <col min="14345" max="14345" width="21" style="1367" bestFit="1" customWidth="1"/>
    <col min="14346" max="14346" width="18.42578125" style="1367" bestFit="1" customWidth="1"/>
    <col min="14347" max="14592" width="9" style="1367"/>
    <col min="14593" max="14593" width="6.28515625" style="1367" customWidth="1"/>
    <col min="14594" max="14594" width="39.140625" style="1367" bestFit="1" customWidth="1"/>
    <col min="14595" max="14600" width="18.42578125" style="1367" bestFit="1" customWidth="1"/>
    <col min="14601" max="14601" width="21" style="1367" bestFit="1" customWidth="1"/>
    <col min="14602" max="14602" width="18.42578125" style="1367" bestFit="1" customWidth="1"/>
    <col min="14603" max="14848" width="9" style="1367"/>
    <col min="14849" max="14849" width="6.28515625" style="1367" customWidth="1"/>
    <col min="14850" max="14850" width="39.140625" style="1367" bestFit="1" customWidth="1"/>
    <col min="14851" max="14856" width="18.42578125" style="1367" bestFit="1" customWidth="1"/>
    <col min="14857" max="14857" width="21" style="1367" bestFit="1" customWidth="1"/>
    <col min="14858" max="14858" width="18.42578125" style="1367" bestFit="1" customWidth="1"/>
    <col min="14859" max="15104" width="9" style="1367"/>
    <col min="15105" max="15105" width="6.28515625" style="1367" customWidth="1"/>
    <col min="15106" max="15106" width="39.140625" style="1367" bestFit="1" customWidth="1"/>
    <col min="15107" max="15112" width="18.42578125" style="1367" bestFit="1" customWidth="1"/>
    <col min="15113" max="15113" width="21" style="1367" bestFit="1" customWidth="1"/>
    <col min="15114" max="15114" width="18.42578125" style="1367" bestFit="1" customWidth="1"/>
    <col min="15115" max="15360" width="9" style="1367"/>
    <col min="15361" max="15361" width="6.28515625" style="1367" customWidth="1"/>
    <col min="15362" max="15362" width="39.140625" style="1367" bestFit="1" customWidth="1"/>
    <col min="15363" max="15368" width="18.42578125" style="1367" bestFit="1" customWidth="1"/>
    <col min="15369" max="15369" width="21" style="1367" bestFit="1" customWidth="1"/>
    <col min="15370" max="15370" width="18.42578125" style="1367" bestFit="1" customWidth="1"/>
    <col min="15371" max="15616" width="9" style="1367"/>
    <col min="15617" max="15617" width="6.28515625" style="1367" customWidth="1"/>
    <col min="15618" max="15618" width="39.140625" style="1367" bestFit="1" customWidth="1"/>
    <col min="15619" max="15624" width="18.42578125" style="1367" bestFit="1" customWidth="1"/>
    <col min="15625" max="15625" width="21" style="1367" bestFit="1" customWidth="1"/>
    <col min="15626" max="15626" width="18.42578125" style="1367" bestFit="1" customWidth="1"/>
    <col min="15627" max="15872" width="9" style="1367"/>
    <col min="15873" max="15873" width="6.28515625" style="1367" customWidth="1"/>
    <col min="15874" max="15874" width="39.140625" style="1367" bestFit="1" customWidth="1"/>
    <col min="15875" max="15880" width="18.42578125" style="1367" bestFit="1" customWidth="1"/>
    <col min="15881" max="15881" width="21" style="1367" bestFit="1" customWidth="1"/>
    <col min="15882" max="15882" width="18.42578125" style="1367" bestFit="1" customWidth="1"/>
    <col min="15883" max="16128" width="9" style="1367"/>
    <col min="16129" max="16129" width="6.28515625" style="1367" customWidth="1"/>
    <col min="16130" max="16130" width="39.140625" style="1367" bestFit="1" customWidth="1"/>
    <col min="16131" max="16136" width="18.42578125" style="1367" bestFit="1" customWidth="1"/>
    <col min="16137" max="16137" width="21" style="1367" bestFit="1" customWidth="1"/>
    <col min="16138" max="16138" width="18.42578125" style="1367" bestFit="1" customWidth="1"/>
    <col min="16139" max="16384" width="9" style="1367"/>
  </cols>
  <sheetData>
    <row r="2" spans="1:256">
      <c r="A2" s="1367" t="s">
        <v>1708</v>
      </c>
    </row>
    <row r="3" spans="1:256" s="1368" customFormat="1">
      <c r="A3" s="1367"/>
      <c r="B3" s="1367"/>
      <c r="C3" s="1367"/>
      <c r="D3" s="1367"/>
      <c r="E3" s="1367"/>
      <c r="F3" s="1367"/>
      <c r="G3" s="1367"/>
      <c r="H3" s="1367"/>
      <c r="I3" s="1367"/>
      <c r="J3" s="1367"/>
      <c r="K3" s="1367"/>
      <c r="L3" s="1367"/>
      <c r="M3" s="1367"/>
      <c r="N3" s="1367"/>
      <c r="O3" s="1367"/>
      <c r="P3" s="1367"/>
      <c r="Q3" s="1367"/>
      <c r="R3" s="1367"/>
      <c r="S3" s="1367"/>
      <c r="T3" s="1367"/>
      <c r="U3" s="1367"/>
      <c r="V3" s="1367"/>
      <c r="W3" s="1367"/>
      <c r="X3" s="1367"/>
      <c r="Y3" s="1367"/>
      <c r="Z3" s="1367"/>
      <c r="AA3" s="1367"/>
      <c r="AB3" s="1367"/>
      <c r="AC3" s="1367"/>
      <c r="AD3" s="1367"/>
      <c r="AE3" s="1367"/>
      <c r="AF3" s="1367"/>
      <c r="AG3" s="1367"/>
      <c r="AH3" s="1367"/>
      <c r="AI3" s="1367"/>
      <c r="AJ3" s="1367"/>
      <c r="AK3" s="1367"/>
      <c r="AL3" s="1367"/>
      <c r="AM3" s="1367"/>
      <c r="AN3" s="1367"/>
      <c r="AO3" s="1367"/>
      <c r="AP3" s="1367"/>
      <c r="AQ3" s="1367"/>
      <c r="AR3" s="1367"/>
      <c r="AS3" s="1367"/>
      <c r="AT3" s="1367"/>
      <c r="AU3" s="1367"/>
      <c r="AV3" s="1367"/>
      <c r="AW3" s="1367"/>
      <c r="AX3" s="1367"/>
      <c r="AY3" s="1367"/>
      <c r="AZ3" s="1367"/>
      <c r="BA3" s="1367"/>
      <c r="BB3" s="1367"/>
      <c r="BC3" s="1367"/>
      <c r="BD3" s="1367"/>
      <c r="BE3" s="1367"/>
      <c r="BF3" s="1367"/>
      <c r="BG3" s="1367"/>
      <c r="BH3" s="1367"/>
      <c r="BI3" s="1367"/>
      <c r="BJ3" s="1367"/>
      <c r="BK3" s="1367"/>
      <c r="BL3" s="1367"/>
      <c r="BM3" s="1367"/>
      <c r="BN3" s="1367"/>
      <c r="BO3" s="1367"/>
      <c r="BP3" s="1367"/>
      <c r="BQ3" s="1367"/>
      <c r="BR3" s="1367"/>
      <c r="BS3" s="1367"/>
      <c r="BT3" s="1367"/>
      <c r="BU3" s="1367"/>
      <c r="BV3" s="1367"/>
      <c r="BW3" s="1367"/>
      <c r="BX3" s="1367"/>
      <c r="BY3" s="1367"/>
      <c r="BZ3" s="1367"/>
      <c r="CA3" s="1367"/>
      <c r="CB3" s="1367"/>
      <c r="CC3" s="1367"/>
      <c r="CD3" s="1367"/>
      <c r="CE3" s="1367"/>
      <c r="CF3" s="1367"/>
      <c r="CG3" s="1367"/>
      <c r="CH3" s="1367"/>
      <c r="CI3" s="1367"/>
      <c r="CJ3" s="1367"/>
      <c r="CK3" s="1367"/>
      <c r="CL3" s="1367"/>
      <c r="CM3" s="1367"/>
      <c r="CN3" s="1367"/>
      <c r="CO3" s="1367"/>
      <c r="CP3" s="1367"/>
      <c r="CQ3" s="1367"/>
      <c r="CR3" s="1367"/>
      <c r="CS3" s="1367"/>
      <c r="CT3" s="1367"/>
      <c r="CU3" s="1367"/>
      <c r="CV3" s="1367"/>
      <c r="CW3" s="1367"/>
      <c r="CX3" s="1367"/>
      <c r="CY3" s="1367"/>
      <c r="CZ3" s="1367"/>
      <c r="DA3" s="1367"/>
      <c r="DB3" s="1367"/>
      <c r="DC3" s="1367"/>
      <c r="DD3" s="1367"/>
      <c r="DE3" s="1367"/>
      <c r="DF3" s="1367"/>
      <c r="DG3" s="1367"/>
      <c r="DH3" s="1367"/>
      <c r="DI3" s="1367"/>
      <c r="DJ3" s="1367"/>
      <c r="DK3" s="1367"/>
      <c r="DL3" s="1367"/>
      <c r="DM3" s="1367"/>
      <c r="DN3" s="1367"/>
      <c r="DO3" s="1367"/>
      <c r="DP3" s="1367"/>
      <c r="DQ3" s="1367"/>
      <c r="DR3" s="1367"/>
      <c r="DS3" s="1367"/>
      <c r="DT3" s="1367"/>
      <c r="DU3" s="1367"/>
      <c r="DV3" s="1367"/>
      <c r="DW3" s="1367"/>
      <c r="DX3" s="1367"/>
      <c r="DY3" s="1367"/>
      <c r="DZ3" s="1367"/>
      <c r="EA3" s="1367"/>
      <c r="EB3" s="1367"/>
      <c r="EC3" s="1367"/>
      <c r="ED3" s="1367"/>
      <c r="EE3" s="1367"/>
      <c r="EF3" s="1367"/>
      <c r="EG3" s="1367"/>
      <c r="EH3" s="1367"/>
      <c r="EI3" s="1367"/>
      <c r="EJ3" s="1367"/>
      <c r="EK3" s="1367"/>
      <c r="EL3" s="1367"/>
      <c r="EM3" s="1367"/>
      <c r="EN3" s="1367"/>
      <c r="EO3" s="1367"/>
      <c r="EP3" s="1367"/>
      <c r="EQ3" s="1367"/>
      <c r="ER3" s="1367"/>
      <c r="ES3" s="1367"/>
      <c r="ET3" s="1367"/>
      <c r="EU3" s="1367"/>
      <c r="EV3" s="1367"/>
      <c r="EW3" s="1367"/>
      <c r="EX3" s="1367"/>
      <c r="EY3" s="1367"/>
      <c r="EZ3" s="1367"/>
      <c r="FA3" s="1367"/>
      <c r="FB3" s="1367"/>
      <c r="FC3" s="1367"/>
      <c r="FD3" s="1367"/>
      <c r="FE3" s="1367"/>
      <c r="FF3" s="1367"/>
      <c r="FG3" s="1367"/>
      <c r="FH3" s="1367"/>
      <c r="FI3" s="1367"/>
      <c r="FJ3" s="1367"/>
      <c r="FK3" s="1367"/>
      <c r="FL3" s="1367"/>
      <c r="FM3" s="1367"/>
      <c r="FN3" s="1367"/>
      <c r="FO3" s="1367"/>
      <c r="FP3" s="1367"/>
      <c r="FQ3" s="1367"/>
      <c r="FR3" s="1367"/>
      <c r="FS3" s="1367"/>
      <c r="FT3" s="1367"/>
      <c r="FU3" s="1367"/>
      <c r="FV3" s="1367"/>
      <c r="FW3" s="1367"/>
      <c r="FX3" s="1367"/>
      <c r="FY3" s="1367"/>
      <c r="FZ3" s="1367"/>
      <c r="GA3" s="1367"/>
      <c r="GB3" s="1367"/>
      <c r="GC3" s="1367"/>
      <c r="GD3" s="1367"/>
      <c r="GE3" s="1367"/>
      <c r="GF3" s="1367"/>
      <c r="GG3" s="1367"/>
      <c r="GH3" s="1367"/>
      <c r="GI3" s="1367"/>
      <c r="GJ3" s="1367"/>
      <c r="GK3" s="1367"/>
      <c r="GL3" s="1367"/>
      <c r="GM3" s="1367"/>
      <c r="GN3" s="1367"/>
      <c r="GO3" s="1367"/>
      <c r="GP3" s="1367"/>
      <c r="GQ3" s="1367"/>
      <c r="GR3" s="1367"/>
      <c r="GS3" s="1367"/>
      <c r="GT3" s="1367"/>
      <c r="GU3" s="1367"/>
      <c r="GV3" s="1367"/>
      <c r="GW3" s="1367"/>
      <c r="GX3" s="1367"/>
      <c r="GY3" s="1367"/>
      <c r="GZ3" s="1367"/>
      <c r="HA3" s="1367"/>
      <c r="HB3" s="1367"/>
      <c r="HC3" s="1367"/>
      <c r="HD3" s="1367"/>
      <c r="HE3" s="1367"/>
      <c r="HF3" s="1367"/>
      <c r="HG3" s="1367"/>
      <c r="HH3" s="1367"/>
      <c r="HI3" s="1367"/>
      <c r="HJ3" s="1367"/>
      <c r="HK3" s="1367"/>
      <c r="HL3" s="1367"/>
      <c r="HM3" s="1367"/>
      <c r="HN3" s="1367"/>
      <c r="HO3" s="1367"/>
      <c r="HP3" s="1367"/>
      <c r="HQ3" s="1367"/>
      <c r="HR3" s="1367"/>
      <c r="HS3" s="1367"/>
      <c r="HT3" s="1367"/>
      <c r="HU3" s="1367"/>
      <c r="HV3" s="1367"/>
      <c r="HW3" s="1367"/>
      <c r="HX3" s="1367"/>
      <c r="HY3" s="1367"/>
      <c r="HZ3" s="1367"/>
      <c r="IA3" s="1367"/>
      <c r="IB3" s="1367"/>
      <c r="IC3" s="1367"/>
      <c r="ID3" s="1367"/>
      <c r="IE3" s="1367"/>
      <c r="IF3" s="1367"/>
      <c r="IG3" s="1367"/>
      <c r="IH3" s="1367"/>
      <c r="II3" s="1367"/>
      <c r="IJ3" s="1367"/>
      <c r="IK3" s="1367"/>
      <c r="IL3" s="1367"/>
      <c r="IM3" s="1367"/>
      <c r="IN3" s="1367"/>
      <c r="IO3" s="1367"/>
      <c r="IP3" s="1367"/>
      <c r="IQ3" s="1367"/>
      <c r="IR3" s="1367"/>
      <c r="IS3" s="1367"/>
      <c r="IT3" s="1367"/>
      <c r="IU3" s="1367"/>
      <c r="IV3" s="1367"/>
    </row>
    <row r="4" spans="1:256" s="1368" customFormat="1" ht="14.25">
      <c r="A4" s="2401" t="s">
        <v>1709</v>
      </c>
      <c r="B4" s="2401"/>
      <c r="C4" s="2401"/>
      <c r="D4" s="2401"/>
      <c r="E4" s="2401"/>
      <c r="F4" s="2401"/>
      <c r="G4" s="2401"/>
      <c r="H4" s="2401"/>
      <c r="I4" s="2401"/>
      <c r="J4" s="2401"/>
      <c r="K4" s="1367"/>
      <c r="L4" s="1367"/>
      <c r="M4" s="1367"/>
      <c r="N4" s="1367"/>
      <c r="O4" s="1367"/>
      <c r="P4" s="1367"/>
      <c r="Q4" s="1367"/>
      <c r="R4" s="1367"/>
      <c r="S4" s="1367"/>
      <c r="T4" s="1367"/>
      <c r="U4" s="1367"/>
      <c r="V4" s="1367"/>
      <c r="W4" s="1367"/>
      <c r="X4" s="1367"/>
      <c r="Y4" s="1367"/>
      <c r="Z4" s="1367"/>
      <c r="AA4" s="1367"/>
      <c r="AB4" s="1367"/>
      <c r="AC4" s="1367"/>
      <c r="AD4" s="1367"/>
      <c r="AE4" s="1367"/>
      <c r="AF4" s="1367"/>
      <c r="AG4" s="1367"/>
      <c r="AH4" s="1367"/>
      <c r="AI4" s="1367"/>
      <c r="AJ4" s="1367"/>
      <c r="AK4" s="1367"/>
      <c r="AL4" s="1367"/>
      <c r="AM4" s="1367"/>
      <c r="AN4" s="1367"/>
      <c r="AO4" s="1367"/>
      <c r="AP4" s="1367"/>
      <c r="AQ4" s="1367"/>
      <c r="AR4" s="1367"/>
      <c r="AS4" s="1367"/>
      <c r="AT4" s="1367"/>
      <c r="AU4" s="1367"/>
      <c r="AV4" s="1367"/>
      <c r="AW4" s="1367"/>
      <c r="AX4" s="1367"/>
      <c r="AY4" s="1367"/>
      <c r="AZ4" s="1367"/>
      <c r="BA4" s="1367"/>
      <c r="BB4" s="1367"/>
      <c r="BC4" s="1367"/>
      <c r="BD4" s="1367"/>
      <c r="BE4" s="1367"/>
      <c r="BF4" s="1367"/>
      <c r="BG4" s="1367"/>
      <c r="BH4" s="1367"/>
      <c r="BI4" s="1367"/>
      <c r="BJ4" s="1367"/>
      <c r="BK4" s="1367"/>
      <c r="BL4" s="1367"/>
      <c r="BM4" s="1367"/>
      <c r="BN4" s="1367"/>
      <c r="BO4" s="1367"/>
      <c r="BP4" s="1367"/>
      <c r="BQ4" s="1367"/>
      <c r="BR4" s="1367"/>
      <c r="BS4" s="1367"/>
      <c r="BT4" s="1367"/>
      <c r="BU4" s="1367"/>
      <c r="BV4" s="1367"/>
      <c r="BW4" s="1367"/>
      <c r="BX4" s="1367"/>
      <c r="BY4" s="1367"/>
      <c r="BZ4" s="1367"/>
      <c r="CA4" s="1367"/>
      <c r="CB4" s="1367"/>
      <c r="CC4" s="1367"/>
      <c r="CD4" s="1367"/>
      <c r="CE4" s="1367"/>
      <c r="CF4" s="1367"/>
      <c r="CG4" s="1367"/>
      <c r="CH4" s="1367"/>
      <c r="CI4" s="1367"/>
      <c r="CJ4" s="1367"/>
      <c r="CK4" s="1367"/>
      <c r="CL4" s="1367"/>
      <c r="CM4" s="1367"/>
      <c r="CN4" s="1367"/>
      <c r="CO4" s="1367"/>
      <c r="CP4" s="1367"/>
      <c r="CQ4" s="1367"/>
      <c r="CR4" s="1367"/>
      <c r="CS4" s="1367"/>
      <c r="CT4" s="1367"/>
      <c r="CU4" s="1367"/>
      <c r="CV4" s="1367"/>
      <c r="CW4" s="1367"/>
      <c r="CX4" s="1367"/>
      <c r="CY4" s="1367"/>
      <c r="CZ4" s="1367"/>
      <c r="DA4" s="1367"/>
      <c r="DB4" s="1367"/>
      <c r="DC4" s="1367"/>
      <c r="DD4" s="1367"/>
      <c r="DE4" s="1367"/>
      <c r="DF4" s="1367"/>
      <c r="DG4" s="1367"/>
      <c r="DH4" s="1367"/>
      <c r="DI4" s="1367"/>
      <c r="DJ4" s="1367"/>
      <c r="DK4" s="1367"/>
      <c r="DL4" s="1367"/>
      <c r="DM4" s="1367"/>
      <c r="DN4" s="1367"/>
      <c r="DO4" s="1367"/>
      <c r="DP4" s="1367"/>
      <c r="DQ4" s="1367"/>
      <c r="DR4" s="1367"/>
      <c r="DS4" s="1367"/>
      <c r="DT4" s="1367"/>
      <c r="DU4" s="1367"/>
      <c r="DV4" s="1367"/>
      <c r="DW4" s="1367"/>
      <c r="DX4" s="1367"/>
      <c r="DY4" s="1367"/>
      <c r="DZ4" s="1367"/>
      <c r="EA4" s="1367"/>
      <c r="EB4" s="1367"/>
      <c r="EC4" s="1367"/>
      <c r="ED4" s="1367"/>
      <c r="EE4" s="1367"/>
      <c r="EF4" s="1367"/>
      <c r="EG4" s="1367"/>
      <c r="EH4" s="1367"/>
      <c r="EI4" s="1367"/>
      <c r="EJ4" s="1367"/>
      <c r="EK4" s="1367"/>
      <c r="EL4" s="1367"/>
      <c r="EM4" s="1367"/>
      <c r="EN4" s="1367"/>
      <c r="EO4" s="1367"/>
      <c r="EP4" s="1367"/>
      <c r="EQ4" s="1367"/>
      <c r="ER4" s="1367"/>
      <c r="ES4" s="1367"/>
      <c r="ET4" s="1367"/>
      <c r="EU4" s="1367"/>
      <c r="EV4" s="1367"/>
      <c r="EW4" s="1367"/>
      <c r="EX4" s="1367"/>
      <c r="EY4" s="1367"/>
      <c r="EZ4" s="1367"/>
      <c r="FA4" s="1367"/>
      <c r="FB4" s="1367"/>
      <c r="FC4" s="1367"/>
      <c r="FD4" s="1367"/>
      <c r="FE4" s="1367"/>
      <c r="FF4" s="1367"/>
      <c r="FG4" s="1367"/>
      <c r="FH4" s="1367"/>
      <c r="FI4" s="1367"/>
      <c r="FJ4" s="1367"/>
      <c r="FK4" s="1367"/>
      <c r="FL4" s="1367"/>
      <c r="FM4" s="1367"/>
      <c r="FN4" s="1367"/>
      <c r="FO4" s="1367"/>
      <c r="FP4" s="1367"/>
      <c r="FQ4" s="1367"/>
      <c r="FR4" s="1367"/>
      <c r="FS4" s="1367"/>
      <c r="FT4" s="1367"/>
      <c r="FU4" s="1367"/>
      <c r="FV4" s="1367"/>
      <c r="FW4" s="1367"/>
      <c r="FX4" s="1367"/>
      <c r="FY4" s="1367"/>
      <c r="FZ4" s="1367"/>
      <c r="GA4" s="1367"/>
      <c r="GB4" s="1367"/>
      <c r="GC4" s="1367"/>
      <c r="GD4" s="1367"/>
      <c r="GE4" s="1367"/>
      <c r="GF4" s="1367"/>
      <c r="GG4" s="1367"/>
      <c r="GH4" s="1367"/>
      <c r="GI4" s="1367"/>
      <c r="GJ4" s="1367"/>
      <c r="GK4" s="1367"/>
      <c r="GL4" s="1367"/>
      <c r="GM4" s="1367"/>
      <c r="GN4" s="1367"/>
      <c r="GO4" s="1367"/>
      <c r="GP4" s="1367"/>
      <c r="GQ4" s="1367"/>
      <c r="GR4" s="1367"/>
      <c r="GS4" s="1367"/>
      <c r="GT4" s="1367"/>
      <c r="GU4" s="1367"/>
      <c r="GV4" s="1367"/>
      <c r="GW4" s="1367"/>
      <c r="GX4" s="1367"/>
      <c r="GY4" s="1367"/>
      <c r="GZ4" s="1367"/>
      <c r="HA4" s="1367"/>
      <c r="HB4" s="1367"/>
      <c r="HC4" s="1367"/>
      <c r="HD4" s="1367"/>
      <c r="HE4" s="1367"/>
      <c r="HF4" s="1367"/>
      <c r="HG4" s="1367"/>
      <c r="HH4" s="1367"/>
      <c r="HI4" s="1367"/>
      <c r="HJ4" s="1367"/>
      <c r="HK4" s="1367"/>
      <c r="HL4" s="1367"/>
      <c r="HM4" s="1367"/>
      <c r="HN4" s="1367"/>
      <c r="HO4" s="1367"/>
      <c r="HP4" s="1367"/>
      <c r="HQ4" s="1367"/>
      <c r="HR4" s="1367"/>
      <c r="HS4" s="1367"/>
      <c r="HT4" s="1367"/>
      <c r="HU4" s="1367"/>
      <c r="HV4" s="1367"/>
      <c r="HW4" s="1367"/>
      <c r="HX4" s="1367"/>
      <c r="HY4" s="1367"/>
      <c r="HZ4" s="1367"/>
      <c r="IA4" s="1367"/>
      <c r="IB4" s="1367"/>
      <c r="IC4" s="1367"/>
      <c r="ID4" s="1367"/>
      <c r="IE4" s="1367"/>
      <c r="IF4" s="1367"/>
      <c r="IG4" s="1367"/>
      <c r="IH4" s="1367"/>
      <c r="II4" s="1367"/>
      <c r="IJ4" s="1367"/>
      <c r="IK4" s="1367"/>
      <c r="IL4" s="1367"/>
      <c r="IM4" s="1367"/>
      <c r="IN4" s="1367"/>
      <c r="IO4" s="1367"/>
      <c r="IP4" s="1367"/>
      <c r="IQ4" s="1367"/>
      <c r="IR4" s="1367"/>
      <c r="IS4" s="1367"/>
      <c r="IT4" s="1367"/>
      <c r="IU4" s="1367"/>
      <c r="IV4" s="1367"/>
    </row>
    <row r="5" spans="1:256" s="1368" customFormat="1">
      <c r="A5" s="2402" t="s">
        <v>1710</v>
      </c>
      <c r="B5" s="2402"/>
      <c r="C5" s="2402"/>
      <c r="D5" s="2402"/>
      <c r="E5" s="2402"/>
      <c r="F5" s="2402"/>
      <c r="G5" s="2402"/>
      <c r="H5" s="2402"/>
      <c r="I5" s="2402"/>
      <c r="J5" s="2402"/>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7"/>
      <c r="AI5" s="1367"/>
      <c r="AJ5" s="1367"/>
      <c r="AK5" s="1367"/>
      <c r="AL5" s="1367"/>
      <c r="AM5" s="1367"/>
      <c r="AN5" s="1367"/>
      <c r="AO5" s="1367"/>
      <c r="AP5" s="1367"/>
      <c r="AQ5" s="1367"/>
      <c r="AR5" s="1367"/>
      <c r="AS5" s="1367"/>
      <c r="AT5" s="1367"/>
      <c r="AU5" s="1367"/>
      <c r="AV5" s="1367"/>
      <c r="AW5" s="1367"/>
      <c r="AX5" s="1367"/>
      <c r="AY5" s="1367"/>
      <c r="AZ5" s="1367"/>
      <c r="BA5" s="1367"/>
      <c r="BB5" s="1367"/>
      <c r="BC5" s="1367"/>
      <c r="BD5" s="1367"/>
      <c r="BE5" s="1367"/>
      <c r="BF5" s="1367"/>
      <c r="BG5" s="1367"/>
      <c r="BH5" s="1367"/>
      <c r="BI5" s="1367"/>
      <c r="BJ5" s="1367"/>
      <c r="BK5" s="1367"/>
      <c r="BL5" s="1367"/>
      <c r="BM5" s="1367"/>
      <c r="BN5" s="1367"/>
      <c r="BO5" s="1367"/>
      <c r="BP5" s="1367"/>
      <c r="BQ5" s="1367"/>
      <c r="BR5" s="1367"/>
      <c r="BS5" s="1367"/>
      <c r="BT5" s="1367"/>
      <c r="BU5" s="1367"/>
      <c r="BV5" s="1367"/>
      <c r="BW5" s="1367"/>
      <c r="BX5" s="1367"/>
      <c r="BY5" s="1367"/>
      <c r="BZ5" s="1367"/>
      <c r="CA5" s="1367"/>
      <c r="CB5" s="1367"/>
      <c r="CC5" s="1367"/>
      <c r="CD5" s="1367"/>
      <c r="CE5" s="1367"/>
      <c r="CF5" s="1367"/>
      <c r="CG5" s="1367"/>
      <c r="CH5" s="1367"/>
      <c r="CI5" s="1367"/>
      <c r="CJ5" s="1367"/>
      <c r="CK5" s="1367"/>
      <c r="CL5" s="1367"/>
      <c r="CM5" s="1367"/>
      <c r="CN5" s="1367"/>
      <c r="CO5" s="1367"/>
      <c r="CP5" s="1367"/>
      <c r="CQ5" s="1367"/>
      <c r="CR5" s="1367"/>
      <c r="CS5" s="1367"/>
      <c r="CT5" s="1367"/>
      <c r="CU5" s="1367"/>
      <c r="CV5" s="1367"/>
      <c r="CW5" s="1367"/>
      <c r="CX5" s="1367"/>
      <c r="CY5" s="1367"/>
      <c r="CZ5" s="1367"/>
      <c r="DA5" s="1367"/>
      <c r="DB5" s="1367"/>
      <c r="DC5" s="1367"/>
      <c r="DD5" s="1367"/>
      <c r="DE5" s="1367"/>
      <c r="DF5" s="1367"/>
      <c r="DG5" s="1367"/>
      <c r="DH5" s="1367"/>
      <c r="DI5" s="1367"/>
      <c r="DJ5" s="1367"/>
      <c r="DK5" s="1367"/>
      <c r="DL5" s="1367"/>
      <c r="DM5" s="1367"/>
      <c r="DN5" s="1367"/>
      <c r="DO5" s="1367"/>
      <c r="DP5" s="1367"/>
      <c r="DQ5" s="1367"/>
      <c r="DR5" s="1367"/>
      <c r="DS5" s="1367"/>
      <c r="DT5" s="1367"/>
      <c r="DU5" s="1367"/>
      <c r="DV5" s="1367"/>
      <c r="DW5" s="1367"/>
      <c r="DX5" s="1367"/>
      <c r="DY5" s="1367"/>
      <c r="DZ5" s="1367"/>
      <c r="EA5" s="1367"/>
      <c r="EB5" s="1367"/>
      <c r="EC5" s="1367"/>
      <c r="ED5" s="1367"/>
      <c r="EE5" s="1367"/>
      <c r="EF5" s="1367"/>
      <c r="EG5" s="1367"/>
      <c r="EH5" s="1367"/>
      <c r="EI5" s="1367"/>
      <c r="EJ5" s="1367"/>
      <c r="EK5" s="1367"/>
      <c r="EL5" s="1367"/>
      <c r="EM5" s="1367"/>
      <c r="EN5" s="1367"/>
      <c r="EO5" s="1367"/>
      <c r="EP5" s="1367"/>
      <c r="EQ5" s="1367"/>
      <c r="ER5" s="1367"/>
      <c r="ES5" s="1367"/>
      <c r="ET5" s="1367"/>
      <c r="EU5" s="1367"/>
      <c r="EV5" s="1367"/>
      <c r="EW5" s="1367"/>
      <c r="EX5" s="1367"/>
      <c r="EY5" s="1367"/>
      <c r="EZ5" s="1367"/>
      <c r="FA5" s="1367"/>
      <c r="FB5" s="1367"/>
      <c r="FC5" s="1367"/>
      <c r="FD5" s="1367"/>
      <c r="FE5" s="1367"/>
      <c r="FF5" s="1367"/>
      <c r="FG5" s="1367"/>
      <c r="FH5" s="1367"/>
      <c r="FI5" s="1367"/>
      <c r="FJ5" s="1367"/>
      <c r="FK5" s="1367"/>
      <c r="FL5" s="1367"/>
      <c r="FM5" s="1367"/>
      <c r="FN5" s="1367"/>
      <c r="FO5" s="1367"/>
      <c r="FP5" s="1367"/>
      <c r="FQ5" s="1367"/>
      <c r="FR5" s="1367"/>
      <c r="FS5" s="1367"/>
      <c r="FT5" s="1367"/>
      <c r="FU5" s="1367"/>
      <c r="FV5" s="1367"/>
      <c r="FW5" s="1367"/>
      <c r="FX5" s="1367"/>
      <c r="FY5" s="1367"/>
      <c r="FZ5" s="1367"/>
      <c r="GA5" s="1367"/>
      <c r="GB5" s="1367"/>
      <c r="GC5" s="1367"/>
      <c r="GD5" s="1367"/>
      <c r="GE5" s="1367"/>
      <c r="GF5" s="1367"/>
      <c r="GG5" s="1367"/>
      <c r="GH5" s="1367"/>
      <c r="GI5" s="1367"/>
      <c r="GJ5" s="1367"/>
      <c r="GK5" s="1367"/>
      <c r="GL5" s="1367"/>
      <c r="GM5" s="1367"/>
      <c r="GN5" s="1367"/>
      <c r="GO5" s="1367"/>
      <c r="GP5" s="1367"/>
      <c r="GQ5" s="1367"/>
      <c r="GR5" s="1367"/>
      <c r="GS5" s="1367"/>
      <c r="GT5" s="1367"/>
      <c r="GU5" s="1367"/>
      <c r="GV5" s="1367"/>
      <c r="GW5" s="1367"/>
      <c r="GX5" s="1367"/>
      <c r="GY5" s="1367"/>
      <c r="GZ5" s="1367"/>
      <c r="HA5" s="1367"/>
      <c r="HB5" s="1367"/>
      <c r="HC5" s="1367"/>
      <c r="HD5" s="1367"/>
      <c r="HE5" s="1367"/>
      <c r="HF5" s="1367"/>
      <c r="HG5" s="1367"/>
      <c r="HH5" s="1367"/>
      <c r="HI5" s="1367"/>
      <c r="HJ5" s="1367"/>
      <c r="HK5" s="1367"/>
      <c r="HL5" s="1367"/>
      <c r="HM5" s="1367"/>
      <c r="HN5" s="1367"/>
      <c r="HO5" s="1367"/>
      <c r="HP5" s="1367"/>
      <c r="HQ5" s="1367"/>
      <c r="HR5" s="1367"/>
      <c r="HS5" s="1367"/>
      <c r="HT5" s="1367"/>
      <c r="HU5" s="1367"/>
      <c r="HV5" s="1367"/>
      <c r="HW5" s="1367"/>
      <c r="HX5" s="1367"/>
      <c r="HY5" s="1367"/>
      <c r="HZ5" s="1367"/>
      <c r="IA5" s="1367"/>
      <c r="IB5" s="1367"/>
      <c r="IC5" s="1367"/>
      <c r="ID5" s="1367"/>
      <c r="IE5" s="1367"/>
      <c r="IF5" s="1367"/>
      <c r="IG5" s="1367"/>
      <c r="IH5" s="1367"/>
      <c r="II5" s="1367"/>
      <c r="IJ5" s="1367"/>
      <c r="IK5" s="1367"/>
      <c r="IL5" s="1367"/>
      <c r="IM5" s="1367"/>
      <c r="IN5" s="1367"/>
      <c r="IO5" s="1367"/>
      <c r="IP5" s="1367"/>
      <c r="IQ5" s="1367"/>
      <c r="IR5" s="1367"/>
      <c r="IS5" s="1367"/>
      <c r="IT5" s="1367"/>
      <c r="IU5" s="1367"/>
      <c r="IV5" s="1367"/>
    </row>
    <row r="6" spans="1:256" s="1368" customFormat="1">
      <c r="A6" s="2402" t="s">
        <v>1711</v>
      </c>
      <c r="B6" s="2402"/>
      <c r="C6" s="2402"/>
      <c r="D6" s="2402"/>
      <c r="E6" s="2402"/>
      <c r="F6" s="2402"/>
      <c r="G6" s="2402"/>
      <c r="H6" s="2402"/>
      <c r="I6" s="2402"/>
      <c r="J6" s="2402"/>
      <c r="K6" s="1367"/>
      <c r="L6" s="1367"/>
      <c r="M6" s="1367"/>
      <c r="N6" s="1367"/>
      <c r="O6" s="1367"/>
      <c r="P6" s="1367"/>
      <c r="Q6" s="1367"/>
      <c r="R6" s="1367"/>
      <c r="S6" s="1367"/>
      <c r="T6" s="1367"/>
      <c r="U6" s="1367"/>
      <c r="V6" s="1367"/>
      <c r="W6" s="1367"/>
      <c r="X6" s="1367"/>
      <c r="Y6" s="1367"/>
      <c r="Z6" s="1367"/>
      <c r="AA6" s="1367"/>
      <c r="AB6" s="1367"/>
      <c r="AC6" s="1367"/>
      <c r="AD6" s="1367"/>
      <c r="AE6" s="1367"/>
      <c r="AF6" s="1367"/>
      <c r="AG6" s="1367"/>
      <c r="AH6" s="1367"/>
      <c r="AI6" s="1367"/>
      <c r="AJ6" s="1367"/>
      <c r="AK6" s="1367"/>
      <c r="AL6" s="1367"/>
      <c r="AM6" s="1367"/>
      <c r="AN6" s="1367"/>
      <c r="AO6" s="1367"/>
      <c r="AP6" s="1367"/>
      <c r="AQ6" s="1367"/>
      <c r="AR6" s="1367"/>
      <c r="AS6" s="1367"/>
      <c r="AT6" s="1367"/>
      <c r="AU6" s="1367"/>
      <c r="AV6" s="1367"/>
      <c r="AW6" s="1367"/>
      <c r="AX6" s="1367"/>
      <c r="AY6" s="1367"/>
      <c r="AZ6" s="1367"/>
      <c r="BA6" s="1367"/>
      <c r="BB6" s="1367"/>
      <c r="BC6" s="1367"/>
      <c r="BD6" s="1367"/>
      <c r="BE6" s="1367"/>
      <c r="BF6" s="1367"/>
      <c r="BG6" s="1367"/>
      <c r="BH6" s="1367"/>
      <c r="BI6" s="1367"/>
      <c r="BJ6" s="1367"/>
      <c r="BK6" s="1367"/>
      <c r="BL6" s="1367"/>
      <c r="BM6" s="1367"/>
      <c r="BN6" s="1367"/>
      <c r="BO6" s="1367"/>
      <c r="BP6" s="1367"/>
      <c r="BQ6" s="1367"/>
      <c r="BR6" s="1367"/>
      <c r="BS6" s="1367"/>
      <c r="BT6" s="1367"/>
      <c r="BU6" s="1367"/>
      <c r="BV6" s="1367"/>
      <c r="BW6" s="1367"/>
      <c r="BX6" s="1367"/>
      <c r="BY6" s="1367"/>
      <c r="BZ6" s="1367"/>
      <c r="CA6" s="1367"/>
      <c r="CB6" s="1367"/>
      <c r="CC6" s="1367"/>
      <c r="CD6" s="1367"/>
      <c r="CE6" s="1367"/>
      <c r="CF6" s="1367"/>
      <c r="CG6" s="1367"/>
      <c r="CH6" s="1367"/>
      <c r="CI6" s="1367"/>
      <c r="CJ6" s="1367"/>
      <c r="CK6" s="1367"/>
      <c r="CL6" s="1367"/>
      <c r="CM6" s="1367"/>
      <c r="CN6" s="1367"/>
      <c r="CO6" s="1367"/>
      <c r="CP6" s="1367"/>
      <c r="CQ6" s="1367"/>
      <c r="CR6" s="1367"/>
      <c r="CS6" s="1367"/>
      <c r="CT6" s="1367"/>
      <c r="CU6" s="1367"/>
      <c r="CV6" s="1367"/>
      <c r="CW6" s="1367"/>
      <c r="CX6" s="1367"/>
      <c r="CY6" s="1367"/>
      <c r="CZ6" s="1367"/>
      <c r="DA6" s="1367"/>
      <c r="DB6" s="1367"/>
      <c r="DC6" s="1367"/>
      <c r="DD6" s="1367"/>
      <c r="DE6" s="1367"/>
      <c r="DF6" s="1367"/>
      <c r="DG6" s="1367"/>
      <c r="DH6" s="1367"/>
      <c r="DI6" s="1367"/>
      <c r="DJ6" s="1367"/>
      <c r="DK6" s="1367"/>
      <c r="DL6" s="1367"/>
      <c r="DM6" s="1367"/>
      <c r="DN6" s="1367"/>
      <c r="DO6" s="1367"/>
      <c r="DP6" s="1367"/>
      <c r="DQ6" s="1367"/>
      <c r="DR6" s="1367"/>
      <c r="DS6" s="1367"/>
      <c r="DT6" s="1367"/>
      <c r="DU6" s="1367"/>
      <c r="DV6" s="1367"/>
      <c r="DW6" s="1367"/>
      <c r="DX6" s="1367"/>
      <c r="DY6" s="1367"/>
      <c r="DZ6" s="1367"/>
      <c r="EA6" s="1367"/>
      <c r="EB6" s="1367"/>
      <c r="EC6" s="1367"/>
      <c r="ED6" s="1367"/>
      <c r="EE6" s="1367"/>
      <c r="EF6" s="1367"/>
      <c r="EG6" s="1367"/>
      <c r="EH6" s="1367"/>
      <c r="EI6" s="1367"/>
      <c r="EJ6" s="1367"/>
      <c r="EK6" s="1367"/>
      <c r="EL6" s="1367"/>
      <c r="EM6" s="1367"/>
      <c r="EN6" s="1367"/>
      <c r="EO6" s="1367"/>
      <c r="EP6" s="1367"/>
      <c r="EQ6" s="1367"/>
      <c r="ER6" s="1367"/>
      <c r="ES6" s="1367"/>
      <c r="ET6" s="1367"/>
      <c r="EU6" s="1367"/>
      <c r="EV6" s="1367"/>
      <c r="EW6" s="1367"/>
      <c r="EX6" s="1367"/>
      <c r="EY6" s="1367"/>
      <c r="EZ6" s="1367"/>
      <c r="FA6" s="1367"/>
      <c r="FB6" s="1367"/>
      <c r="FC6" s="1367"/>
      <c r="FD6" s="1367"/>
      <c r="FE6" s="1367"/>
      <c r="FF6" s="1367"/>
      <c r="FG6" s="1367"/>
      <c r="FH6" s="1367"/>
      <c r="FI6" s="1367"/>
      <c r="FJ6" s="1367"/>
      <c r="FK6" s="1367"/>
      <c r="FL6" s="1367"/>
      <c r="FM6" s="1367"/>
      <c r="FN6" s="1367"/>
      <c r="FO6" s="1367"/>
      <c r="FP6" s="1367"/>
      <c r="FQ6" s="1367"/>
      <c r="FR6" s="1367"/>
      <c r="FS6" s="1367"/>
      <c r="FT6" s="1367"/>
      <c r="FU6" s="1367"/>
      <c r="FV6" s="1367"/>
      <c r="FW6" s="1367"/>
      <c r="FX6" s="1367"/>
      <c r="FY6" s="1367"/>
      <c r="FZ6" s="1367"/>
      <c r="GA6" s="1367"/>
      <c r="GB6" s="1367"/>
      <c r="GC6" s="1367"/>
      <c r="GD6" s="1367"/>
      <c r="GE6" s="1367"/>
      <c r="GF6" s="1367"/>
      <c r="GG6" s="1367"/>
      <c r="GH6" s="1367"/>
      <c r="GI6" s="1367"/>
      <c r="GJ6" s="1367"/>
      <c r="GK6" s="1367"/>
      <c r="GL6" s="1367"/>
      <c r="GM6" s="1367"/>
      <c r="GN6" s="1367"/>
      <c r="GO6" s="1367"/>
      <c r="GP6" s="1367"/>
      <c r="GQ6" s="1367"/>
      <c r="GR6" s="1367"/>
      <c r="GS6" s="1367"/>
      <c r="GT6" s="1367"/>
      <c r="GU6" s="1367"/>
      <c r="GV6" s="1367"/>
      <c r="GW6" s="1367"/>
      <c r="GX6" s="1367"/>
      <c r="GY6" s="1367"/>
      <c r="GZ6" s="1367"/>
      <c r="HA6" s="1367"/>
      <c r="HB6" s="1367"/>
      <c r="HC6" s="1367"/>
      <c r="HD6" s="1367"/>
      <c r="HE6" s="1367"/>
      <c r="HF6" s="1367"/>
      <c r="HG6" s="1367"/>
      <c r="HH6" s="1367"/>
      <c r="HI6" s="1367"/>
      <c r="HJ6" s="1367"/>
      <c r="HK6" s="1367"/>
      <c r="HL6" s="1367"/>
      <c r="HM6" s="1367"/>
      <c r="HN6" s="1367"/>
      <c r="HO6" s="1367"/>
      <c r="HP6" s="1367"/>
      <c r="HQ6" s="1367"/>
      <c r="HR6" s="1367"/>
      <c r="HS6" s="1367"/>
      <c r="HT6" s="1367"/>
      <c r="HU6" s="1367"/>
      <c r="HV6" s="1367"/>
      <c r="HW6" s="1367"/>
      <c r="HX6" s="1367"/>
      <c r="HY6" s="1367"/>
      <c r="HZ6" s="1367"/>
      <c r="IA6" s="1367"/>
      <c r="IB6" s="1367"/>
      <c r="IC6" s="1367"/>
      <c r="ID6" s="1367"/>
      <c r="IE6" s="1367"/>
      <c r="IF6" s="1367"/>
      <c r="IG6" s="1367"/>
      <c r="IH6" s="1367"/>
      <c r="II6" s="1367"/>
      <c r="IJ6" s="1367"/>
      <c r="IK6" s="1367"/>
      <c r="IL6" s="1367"/>
      <c r="IM6" s="1367"/>
      <c r="IN6" s="1367"/>
      <c r="IO6" s="1367"/>
      <c r="IP6" s="1367"/>
      <c r="IQ6" s="1367"/>
      <c r="IR6" s="1367"/>
      <c r="IS6" s="1367"/>
      <c r="IT6" s="1367"/>
      <c r="IU6" s="1367"/>
      <c r="IV6" s="1367"/>
    </row>
    <row r="8" spans="1:256">
      <c r="A8" s="2403" t="s">
        <v>1712</v>
      </c>
      <c r="B8" s="2403" t="s">
        <v>81</v>
      </c>
      <c r="C8" s="2404" t="s">
        <v>1713</v>
      </c>
      <c r="D8" s="2404"/>
      <c r="E8" s="2404" t="s">
        <v>1714</v>
      </c>
      <c r="F8" s="2404"/>
      <c r="G8" s="2404" t="s">
        <v>1715</v>
      </c>
      <c r="H8" s="2404"/>
      <c r="I8" s="2404" t="s">
        <v>1716</v>
      </c>
      <c r="J8" s="2404"/>
      <c r="K8" s="1368"/>
      <c r="L8" s="1368"/>
      <c r="M8" s="1368"/>
      <c r="N8" s="1368"/>
      <c r="O8" s="1368"/>
      <c r="P8" s="1368"/>
      <c r="Q8" s="1368"/>
      <c r="R8" s="1368"/>
      <c r="S8" s="1368"/>
      <c r="T8" s="1368"/>
      <c r="U8" s="1368"/>
      <c r="V8" s="1368"/>
      <c r="W8" s="1368"/>
      <c r="X8" s="1368"/>
      <c r="Y8" s="1368"/>
      <c r="Z8" s="1368"/>
      <c r="AA8" s="1368"/>
      <c r="AB8" s="1368"/>
      <c r="AC8" s="1368"/>
      <c r="AD8" s="1368"/>
      <c r="AE8" s="1368"/>
      <c r="AF8" s="1368"/>
      <c r="AG8" s="1368"/>
      <c r="AH8" s="1368"/>
      <c r="AI8" s="1368"/>
      <c r="AJ8" s="1368"/>
      <c r="AK8" s="1368"/>
      <c r="AL8" s="1368"/>
      <c r="AM8" s="1368"/>
      <c r="AN8" s="1368"/>
      <c r="AO8" s="1368"/>
      <c r="AP8" s="1368"/>
      <c r="AQ8" s="1368"/>
      <c r="AR8" s="1368"/>
      <c r="AS8" s="1368"/>
      <c r="AT8" s="1368"/>
      <c r="AU8" s="1368"/>
      <c r="AV8" s="1368"/>
      <c r="AW8" s="1368"/>
      <c r="AX8" s="1368"/>
      <c r="AY8" s="1368"/>
      <c r="AZ8" s="1368"/>
      <c r="BA8" s="1368"/>
      <c r="BB8" s="1368"/>
      <c r="BC8" s="1368"/>
      <c r="BD8" s="1368"/>
      <c r="BE8" s="1368"/>
      <c r="BF8" s="1368"/>
      <c r="BG8" s="1368"/>
      <c r="BH8" s="1368"/>
      <c r="BI8" s="1368"/>
      <c r="BJ8" s="1368"/>
      <c r="BK8" s="1368"/>
      <c r="BL8" s="1368"/>
      <c r="BM8" s="1368"/>
      <c r="BN8" s="1368"/>
      <c r="BO8" s="1368"/>
      <c r="BP8" s="1368"/>
      <c r="BQ8" s="1368"/>
      <c r="BR8" s="1368"/>
      <c r="BS8" s="1368"/>
      <c r="BT8" s="1368"/>
      <c r="BU8" s="1368"/>
      <c r="BV8" s="1368"/>
      <c r="BW8" s="1368"/>
      <c r="BX8" s="1368"/>
      <c r="BY8" s="1368"/>
      <c r="BZ8" s="1368"/>
      <c r="CA8" s="1368"/>
      <c r="CB8" s="1368"/>
      <c r="CC8" s="1368"/>
      <c r="CD8" s="1368"/>
      <c r="CE8" s="1368"/>
      <c r="CF8" s="1368"/>
      <c r="CG8" s="1368"/>
      <c r="CH8" s="1368"/>
      <c r="CI8" s="1368"/>
      <c r="CJ8" s="1368"/>
      <c r="CK8" s="1368"/>
      <c r="CL8" s="1368"/>
      <c r="CM8" s="1368"/>
      <c r="CN8" s="1368"/>
      <c r="CO8" s="1368"/>
      <c r="CP8" s="1368"/>
      <c r="CQ8" s="1368"/>
      <c r="CR8" s="1368"/>
      <c r="CS8" s="1368"/>
      <c r="CT8" s="1368"/>
      <c r="CU8" s="1368"/>
      <c r="CV8" s="1368"/>
      <c r="CW8" s="1368"/>
      <c r="CX8" s="1368"/>
      <c r="CY8" s="1368"/>
      <c r="CZ8" s="1368"/>
      <c r="DA8" s="1368"/>
      <c r="DB8" s="1368"/>
      <c r="DC8" s="1368"/>
      <c r="DD8" s="1368"/>
      <c r="DE8" s="1368"/>
      <c r="DF8" s="1368"/>
      <c r="DG8" s="1368"/>
      <c r="DH8" s="1368"/>
      <c r="DI8" s="1368"/>
      <c r="DJ8" s="1368"/>
      <c r="DK8" s="1368"/>
      <c r="DL8" s="1368"/>
      <c r="DM8" s="1368"/>
      <c r="DN8" s="1368"/>
      <c r="DO8" s="1368"/>
      <c r="DP8" s="1368"/>
      <c r="DQ8" s="1368"/>
      <c r="DR8" s="1368"/>
      <c r="DS8" s="1368"/>
      <c r="DT8" s="1368"/>
      <c r="DU8" s="1368"/>
      <c r="DV8" s="1368"/>
      <c r="DW8" s="1368"/>
      <c r="DX8" s="1368"/>
      <c r="DY8" s="1368"/>
      <c r="DZ8" s="1368"/>
      <c r="EA8" s="1368"/>
      <c r="EB8" s="1368"/>
      <c r="EC8" s="1368"/>
      <c r="ED8" s="1368"/>
      <c r="EE8" s="1368"/>
      <c r="EF8" s="1368"/>
      <c r="EG8" s="1368"/>
      <c r="EH8" s="1368"/>
      <c r="EI8" s="1368"/>
      <c r="EJ8" s="1368"/>
      <c r="EK8" s="1368"/>
      <c r="EL8" s="1368"/>
      <c r="EM8" s="1368"/>
      <c r="EN8" s="1368"/>
      <c r="EO8" s="1368"/>
      <c r="EP8" s="1368"/>
      <c r="EQ8" s="1368"/>
      <c r="ER8" s="1368"/>
      <c r="ES8" s="1368"/>
      <c r="ET8" s="1368"/>
      <c r="EU8" s="1368"/>
      <c r="EV8" s="1368"/>
      <c r="EW8" s="1368"/>
      <c r="EX8" s="1368"/>
      <c r="EY8" s="1368"/>
      <c r="EZ8" s="1368"/>
      <c r="FA8" s="1368"/>
      <c r="FB8" s="1368"/>
      <c r="FC8" s="1368"/>
      <c r="FD8" s="1368"/>
      <c r="FE8" s="1368"/>
      <c r="FF8" s="1368"/>
      <c r="FG8" s="1368"/>
      <c r="FH8" s="1368"/>
      <c r="FI8" s="1368"/>
      <c r="FJ8" s="1368"/>
      <c r="FK8" s="1368"/>
      <c r="FL8" s="1368"/>
      <c r="FM8" s="1368"/>
      <c r="FN8" s="1368"/>
      <c r="FO8" s="1368"/>
      <c r="FP8" s="1368"/>
      <c r="FQ8" s="1368"/>
      <c r="FR8" s="1368"/>
      <c r="FS8" s="1368"/>
      <c r="FT8" s="1368"/>
      <c r="FU8" s="1368"/>
      <c r="FV8" s="1368"/>
      <c r="FW8" s="1368"/>
      <c r="FX8" s="1368"/>
      <c r="FY8" s="1368"/>
      <c r="FZ8" s="1368"/>
      <c r="GA8" s="1368"/>
      <c r="GB8" s="1368"/>
      <c r="GC8" s="1368"/>
      <c r="GD8" s="1368"/>
      <c r="GE8" s="1368"/>
      <c r="GF8" s="1368"/>
      <c r="GG8" s="1368"/>
      <c r="GH8" s="1368"/>
      <c r="GI8" s="1368"/>
      <c r="GJ8" s="1368"/>
      <c r="GK8" s="1368"/>
      <c r="GL8" s="1368"/>
      <c r="GM8" s="1368"/>
      <c r="GN8" s="1368"/>
      <c r="GO8" s="1368"/>
      <c r="GP8" s="1368"/>
      <c r="GQ8" s="1368"/>
      <c r="GR8" s="1368"/>
      <c r="GS8" s="1368"/>
      <c r="GT8" s="1368"/>
      <c r="GU8" s="1368"/>
      <c r="GV8" s="1368"/>
      <c r="GW8" s="1368"/>
      <c r="GX8" s="1368"/>
      <c r="GY8" s="1368"/>
      <c r="GZ8" s="1368"/>
      <c r="HA8" s="1368"/>
      <c r="HB8" s="1368"/>
      <c r="HC8" s="1368"/>
      <c r="HD8" s="1368"/>
      <c r="HE8" s="1368"/>
      <c r="HF8" s="1368"/>
      <c r="HG8" s="1368"/>
      <c r="HH8" s="1368"/>
      <c r="HI8" s="1368"/>
      <c r="HJ8" s="1368"/>
      <c r="HK8" s="1368"/>
      <c r="HL8" s="1368"/>
      <c r="HM8" s="1368"/>
      <c r="HN8" s="1368"/>
      <c r="HO8" s="1368"/>
      <c r="HP8" s="1368"/>
      <c r="HQ8" s="1368"/>
      <c r="HR8" s="1368"/>
      <c r="HS8" s="1368"/>
      <c r="HT8" s="1368"/>
      <c r="HU8" s="1368"/>
      <c r="HV8" s="1368"/>
      <c r="HW8" s="1368"/>
      <c r="HX8" s="1368"/>
      <c r="HY8" s="1368"/>
      <c r="HZ8" s="1368"/>
      <c r="IA8" s="1368"/>
      <c r="IB8" s="1368"/>
      <c r="IC8" s="1368"/>
      <c r="ID8" s="1368"/>
      <c r="IE8" s="1368"/>
      <c r="IF8" s="1368"/>
      <c r="IG8" s="1368"/>
      <c r="IH8" s="1368"/>
      <c r="II8" s="1368"/>
      <c r="IJ8" s="1368"/>
      <c r="IK8" s="1368"/>
      <c r="IL8" s="1368"/>
      <c r="IM8" s="1368"/>
      <c r="IN8" s="1368"/>
      <c r="IO8" s="1368"/>
      <c r="IP8" s="1368"/>
      <c r="IQ8" s="1368"/>
      <c r="IR8" s="1368"/>
      <c r="IS8" s="1368"/>
      <c r="IT8" s="1368"/>
      <c r="IU8" s="1368"/>
      <c r="IV8" s="1368"/>
    </row>
    <row r="9" spans="1:256">
      <c r="A9" s="2404"/>
      <c r="B9" s="2404"/>
      <c r="C9" s="1369" t="s">
        <v>539</v>
      </c>
      <c r="D9" s="1369" t="s">
        <v>538</v>
      </c>
      <c r="E9" s="1369" t="s">
        <v>539</v>
      </c>
      <c r="F9" s="1369" t="s">
        <v>538</v>
      </c>
      <c r="G9" s="1369" t="s">
        <v>539</v>
      </c>
      <c r="H9" s="1369" t="s">
        <v>538</v>
      </c>
      <c r="I9" s="1369" t="s">
        <v>539</v>
      </c>
      <c r="J9" s="1369" t="s">
        <v>538</v>
      </c>
      <c r="K9" s="1368"/>
      <c r="L9" s="1368"/>
      <c r="M9" s="1368"/>
      <c r="N9" s="1368"/>
      <c r="O9" s="1368"/>
      <c r="P9" s="1368"/>
      <c r="Q9" s="1368"/>
      <c r="R9" s="1368"/>
      <c r="S9" s="1368"/>
      <c r="T9" s="1368"/>
      <c r="U9" s="1368"/>
      <c r="V9" s="1368"/>
      <c r="W9" s="1368"/>
      <c r="X9" s="1368"/>
      <c r="Y9" s="1368"/>
      <c r="Z9" s="1368"/>
      <c r="AA9" s="1368"/>
      <c r="AB9" s="1368"/>
      <c r="AC9" s="1368"/>
      <c r="AD9" s="1368"/>
      <c r="AE9" s="1368"/>
      <c r="AF9" s="1368"/>
      <c r="AG9" s="1368"/>
      <c r="AH9" s="1368"/>
      <c r="AI9" s="1368"/>
      <c r="AJ9" s="1368"/>
      <c r="AK9" s="1368"/>
      <c r="AL9" s="1368"/>
      <c r="AM9" s="1368"/>
      <c r="AN9" s="1368"/>
      <c r="AO9" s="1368"/>
      <c r="AP9" s="1368"/>
      <c r="AQ9" s="1368"/>
      <c r="AR9" s="1368"/>
      <c r="AS9" s="1368"/>
      <c r="AT9" s="1368"/>
      <c r="AU9" s="1368"/>
      <c r="AV9" s="1368"/>
      <c r="AW9" s="1368"/>
      <c r="AX9" s="1368"/>
      <c r="AY9" s="1368"/>
      <c r="AZ9" s="1368"/>
      <c r="BA9" s="1368"/>
      <c r="BB9" s="1368"/>
      <c r="BC9" s="1368"/>
      <c r="BD9" s="1368"/>
      <c r="BE9" s="1368"/>
      <c r="BF9" s="1368"/>
      <c r="BG9" s="1368"/>
      <c r="BH9" s="1368"/>
      <c r="BI9" s="1368"/>
      <c r="BJ9" s="1368"/>
      <c r="BK9" s="1368"/>
      <c r="BL9" s="1368"/>
      <c r="BM9" s="1368"/>
      <c r="BN9" s="1368"/>
      <c r="BO9" s="1368"/>
      <c r="BP9" s="1368"/>
      <c r="BQ9" s="1368"/>
      <c r="BR9" s="1368"/>
      <c r="BS9" s="1368"/>
      <c r="BT9" s="1368"/>
      <c r="BU9" s="1368"/>
      <c r="BV9" s="1368"/>
      <c r="BW9" s="1368"/>
      <c r="BX9" s="1368"/>
      <c r="BY9" s="1368"/>
      <c r="BZ9" s="1368"/>
      <c r="CA9" s="1368"/>
      <c r="CB9" s="1368"/>
      <c r="CC9" s="1368"/>
      <c r="CD9" s="1368"/>
      <c r="CE9" s="1368"/>
      <c r="CF9" s="1368"/>
      <c r="CG9" s="1368"/>
      <c r="CH9" s="1368"/>
      <c r="CI9" s="1368"/>
      <c r="CJ9" s="1368"/>
      <c r="CK9" s="1368"/>
      <c r="CL9" s="1368"/>
      <c r="CM9" s="1368"/>
      <c r="CN9" s="1368"/>
      <c r="CO9" s="1368"/>
      <c r="CP9" s="1368"/>
      <c r="CQ9" s="1368"/>
      <c r="CR9" s="1368"/>
      <c r="CS9" s="1368"/>
      <c r="CT9" s="1368"/>
      <c r="CU9" s="1368"/>
      <c r="CV9" s="1368"/>
      <c r="CW9" s="1368"/>
      <c r="CX9" s="1368"/>
      <c r="CY9" s="1368"/>
      <c r="CZ9" s="1368"/>
      <c r="DA9" s="1368"/>
      <c r="DB9" s="1368"/>
      <c r="DC9" s="1368"/>
      <c r="DD9" s="1368"/>
      <c r="DE9" s="1368"/>
      <c r="DF9" s="1368"/>
      <c r="DG9" s="1368"/>
      <c r="DH9" s="1368"/>
      <c r="DI9" s="1368"/>
      <c r="DJ9" s="1368"/>
      <c r="DK9" s="1368"/>
      <c r="DL9" s="1368"/>
      <c r="DM9" s="1368"/>
      <c r="DN9" s="1368"/>
      <c r="DO9" s="1368"/>
      <c r="DP9" s="1368"/>
      <c r="DQ9" s="1368"/>
      <c r="DR9" s="1368"/>
      <c r="DS9" s="1368"/>
      <c r="DT9" s="1368"/>
      <c r="DU9" s="1368"/>
      <c r="DV9" s="1368"/>
      <c r="DW9" s="1368"/>
      <c r="DX9" s="1368"/>
      <c r="DY9" s="1368"/>
      <c r="DZ9" s="1368"/>
      <c r="EA9" s="1368"/>
      <c r="EB9" s="1368"/>
      <c r="EC9" s="1368"/>
      <c r="ED9" s="1368"/>
      <c r="EE9" s="1368"/>
      <c r="EF9" s="1368"/>
      <c r="EG9" s="1368"/>
      <c r="EH9" s="1368"/>
      <c r="EI9" s="1368"/>
      <c r="EJ9" s="1368"/>
      <c r="EK9" s="1368"/>
      <c r="EL9" s="1368"/>
      <c r="EM9" s="1368"/>
      <c r="EN9" s="1368"/>
      <c r="EO9" s="1368"/>
      <c r="EP9" s="1368"/>
      <c r="EQ9" s="1368"/>
      <c r="ER9" s="1368"/>
      <c r="ES9" s="1368"/>
      <c r="ET9" s="1368"/>
      <c r="EU9" s="1368"/>
      <c r="EV9" s="1368"/>
      <c r="EW9" s="1368"/>
      <c r="EX9" s="1368"/>
      <c r="EY9" s="1368"/>
      <c r="EZ9" s="1368"/>
      <c r="FA9" s="1368"/>
      <c r="FB9" s="1368"/>
      <c r="FC9" s="1368"/>
      <c r="FD9" s="1368"/>
      <c r="FE9" s="1368"/>
      <c r="FF9" s="1368"/>
      <c r="FG9" s="1368"/>
      <c r="FH9" s="1368"/>
      <c r="FI9" s="1368"/>
      <c r="FJ9" s="1368"/>
      <c r="FK9" s="1368"/>
      <c r="FL9" s="1368"/>
      <c r="FM9" s="1368"/>
      <c r="FN9" s="1368"/>
      <c r="FO9" s="1368"/>
      <c r="FP9" s="1368"/>
      <c r="FQ9" s="1368"/>
      <c r="FR9" s="1368"/>
      <c r="FS9" s="1368"/>
      <c r="FT9" s="1368"/>
      <c r="FU9" s="1368"/>
      <c r="FV9" s="1368"/>
      <c r="FW9" s="1368"/>
      <c r="FX9" s="1368"/>
      <c r="FY9" s="1368"/>
      <c r="FZ9" s="1368"/>
      <c r="GA9" s="1368"/>
      <c r="GB9" s="1368"/>
      <c r="GC9" s="1368"/>
      <c r="GD9" s="1368"/>
      <c r="GE9" s="1368"/>
      <c r="GF9" s="1368"/>
      <c r="GG9" s="1368"/>
      <c r="GH9" s="1368"/>
      <c r="GI9" s="1368"/>
      <c r="GJ9" s="1368"/>
      <c r="GK9" s="1368"/>
      <c r="GL9" s="1368"/>
      <c r="GM9" s="1368"/>
      <c r="GN9" s="1368"/>
      <c r="GO9" s="1368"/>
      <c r="GP9" s="1368"/>
      <c r="GQ9" s="1368"/>
      <c r="GR9" s="1368"/>
      <c r="GS9" s="1368"/>
      <c r="GT9" s="1368"/>
      <c r="GU9" s="1368"/>
      <c r="GV9" s="1368"/>
      <c r="GW9" s="1368"/>
      <c r="GX9" s="1368"/>
      <c r="GY9" s="1368"/>
      <c r="GZ9" s="1368"/>
      <c r="HA9" s="1368"/>
      <c r="HB9" s="1368"/>
      <c r="HC9" s="1368"/>
      <c r="HD9" s="1368"/>
      <c r="HE9" s="1368"/>
      <c r="HF9" s="1368"/>
      <c r="HG9" s="1368"/>
      <c r="HH9" s="1368"/>
      <c r="HI9" s="1368"/>
      <c r="HJ9" s="1368"/>
      <c r="HK9" s="1368"/>
      <c r="HL9" s="1368"/>
      <c r="HM9" s="1368"/>
      <c r="HN9" s="1368"/>
      <c r="HO9" s="1368"/>
      <c r="HP9" s="1368"/>
      <c r="HQ9" s="1368"/>
      <c r="HR9" s="1368"/>
      <c r="HS9" s="1368"/>
      <c r="HT9" s="1368"/>
      <c r="HU9" s="1368"/>
      <c r="HV9" s="1368"/>
      <c r="HW9" s="1368"/>
      <c r="HX9" s="1368"/>
      <c r="HY9" s="1368"/>
      <c r="HZ9" s="1368"/>
      <c r="IA9" s="1368"/>
      <c r="IB9" s="1368"/>
      <c r="IC9" s="1368"/>
      <c r="ID9" s="1368"/>
      <c r="IE9" s="1368"/>
      <c r="IF9" s="1368"/>
      <c r="IG9" s="1368"/>
      <c r="IH9" s="1368"/>
      <c r="II9" s="1368"/>
      <c r="IJ9" s="1368"/>
      <c r="IK9" s="1368"/>
      <c r="IL9" s="1368"/>
      <c r="IM9" s="1368"/>
      <c r="IN9" s="1368"/>
      <c r="IO9" s="1368"/>
      <c r="IP9" s="1368"/>
      <c r="IQ9" s="1368"/>
      <c r="IR9" s="1368"/>
      <c r="IS9" s="1368"/>
      <c r="IT9" s="1368"/>
      <c r="IU9" s="1368"/>
      <c r="IV9" s="1368"/>
    </row>
    <row r="10" spans="1:256">
      <c r="A10" s="1370" t="s">
        <v>1717</v>
      </c>
      <c r="B10" s="1370" t="s">
        <v>535</v>
      </c>
      <c r="C10" s="1371">
        <v>2822677196</v>
      </c>
      <c r="D10" s="1371"/>
      <c r="E10" s="1371">
        <v>53868980096</v>
      </c>
      <c r="F10" s="1371">
        <v>53050401905</v>
      </c>
      <c r="G10" s="1371">
        <v>53868980096</v>
      </c>
      <c r="H10" s="1371">
        <v>53050401905</v>
      </c>
      <c r="I10" s="1371">
        <v>3641255387</v>
      </c>
      <c r="J10" s="1371"/>
    </row>
    <row r="11" spans="1:256">
      <c r="A11" s="1372" t="s">
        <v>1718</v>
      </c>
      <c r="B11" s="1372" t="s">
        <v>1204</v>
      </c>
      <c r="C11" s="1373">
        <v>2822677196</v>
      </c>
      <c r="D11" s="1373"/>
      <c r="E11" s="1373">
        <v>53868980096</v>
      </c>
      <c r="F11" s="1373">
        <v>53050401905</v>
      </c>
      <c r="G11" s="1373">
        <v>53868980096</v>
      </c>
      <c r="H11" s="1373">
        <v>53050401905</v>
      </c>
      <c r="I11" s="1373">
        <v>3641255387</v>
      </c>
      <c r="J11" s="1373"/>
    </row>
    <row r="12" spans="1:256">
      <c r="A12" s="1374" t="s">
        <v>1719</v>
      </c>
      <c r="B12" s="1374" t="s">
        <v>507</v>
      </c>
      <c r="C12" s="1375">
        <v>21983917961</v>
      </c>
      <c r="D12" s="1375"/>
      <c r="E12" s="1375">
        <v>474902571805</v>
      </c>
      <c r="F12" s="1375">
        <v>496361350620</v>
      </c>
      <c r="G12" s="1375">
        <v>474902571805</v>
      </c>
      <c r="H12" s="1375">
        <v>496361350620</v>
      </c>
      <c r="I12" s="1375">
        <v>525139146</v>
      </c>
      <c r="J12" s="1375"/>
    </row>
    <row r="13" spans="1:256">
      <c r="A13" s="1372" t="s">
        <v>1720</v>
      </c>
      <c r="B13" s="1372" t="s">
        <v>1207</v>
      </c>
      <c r="C13" s="1373">
        <v>21983917961</v>
      </c>
      <c r="D13" s="1373"/>
      <c r="E13" s="1373">
        <v>474902571805</v>
      </c>
      <c r="F13" s="1373">
        <v>496361350620</v>
      </c>
      <c r="G13" s="1373">
        <v>474902571805</v>
      </c>
      <c r="H13" s="1373">
        <v>496361350620</v>
      </c>
      <c r="I13" s="1373">
        <v>525139146</v>
      </c>
      <c r="J13" s="1373"/>
    </row>
    <row r="14" spans="1:256">
      <c r="A14" s="1374" t="s">
        <v>1721</v>
      </c>
      <c r="B14" s="1374" t="s">
        <v>498</v>
      </c>
      <c r="C14" s="1375">
        <v>283877145437</v>
      </c>
      <c r="D14" s="1375">
        <v>46925702017</v>
      </c>
      <c r="E14" s="1375">
        <v>237063208431</v>
      </c>
      <c r="F14" s="1375">
        <v>177453420887</v>
      </c>
      <c r="G14" s="1375">
        <v>237063208431</v>
      </c>
      <c r="H14" s="1375">
        <v>177453420887</v>
      </c>
      <c r="I14" s="1375">
        <v>314248921350</v>
      </c>
      <c r="J14" s="1375">
        <v>17687690386</v>
      </c>
    </row>
    <row r="15" spans="1:256">
      <c r="A15" s="1372" t="s">
        <v>1722</v>
      </c>
      <c r="B15" s="1372" t="s">
        <v>1723</v>
      </c>
      <c r="C15" s="1373">
        <v>283576461815</v>
      </c>
      <c r="D15" s="1373">
        <v>46925702017</v>
      </c>
      <c r="E15" s="1373">
        <v>237063208431</v>
      </c>
      <c r="F15" s="1373">
        <v>177453420887</v>
      </c>
      <c r="G15" s="1373">
        <v>237063208431</v>
      </c>
      <c r="H15" s="1373">
        <v>177453420887</v>
      </c>
      <c r="I15" s="1373">
        <v>313948237728</v>
      </c>
      <c r="J15" s="1373">
        <v>17687690386</v>
      </c>
    </row>
    <row r="16" spans="1:256">
      <c r="A16" s="1372" t="s">
        <v>1724</v>
      </c>
      <c r="B16" s="1372" t="s">
        <v>1725</v>
      </c>
      <c r="C16" s="1373">
        <v>300683622</v>
      </c>
      <c r="D16" s="1373"/>
      <c r="E16" s="1373"/>
      <c r="F16" s="1373"/>
      <c r="G16" s="1373"/>
      <c r="H16" s="1373"/>
      <c r="I16" s="1373">
        <v>300683622</v>
      </c>
      <c r="J16" s="1373"/>
    </row>
    <row r="17" spans="1:10">
      <c r="A17" s="1374" t="s">
        <v>1726</v>
      </c>
      <c r="B17" s="1374" t="s">
        <v>533</v>
      </c>
      <c r="C17" s="1375"/>
      <c r="D17" s="1375"/>
      <c r="E17" s="1375">
        <v>14145920148</v>
      </c>
      <c r="F17" s="1375">
        <v>14124499160</v>
      </c>
      <c r="G17" s="1375">
        <v>14145920148</v>
      </c>
      <c r="H17" s="1375">
        <v>14124499160</v>
      </c>
      <c r="I17" s="1375">
        <v>21420988</v>
      </c>
      <c r="J17" s="1375"/>
    </row>
    <row r="18" spans="1:10">
      <c r="A18" s="1372" t="s">
        <v>1727</v>
      </c>
      <c r="B18" s="1372" t="s">
        <v>1728</v>
      </c>
      <c r="C18" s="1373"/>
      <c r="D18" s="1373"/>
      <c r="E18" s="1373">
        <v>14145920148</v>
      </c>
      <c r="F18" s="1373">
        <v>14124499160</v>
      </c>
      <c r="G18" s="1373">
        <v>14145920148</v>
      </c>
      <c r="H18" s="1373">
        <v>14124499160</v>
      </c>
      <c r="I18" s="1373">
        <v>21420988</v>
      </c>
      <c r="J18" s="1373"/>
    </row>
    <row r="19" spans="1:10">
      <c r="A19" s="1374" t="s">
        <v>1729</v>
      </c>
      <c r="B19" s="1374" t="s">
        <v>495</v>
      </c>
      <c r="C19" s="1375">
        <v>5434923606</v>
      </c>
      <c r="D19" s="1375"/>
      <c r="E19" s="1375">
        <v>46138487577</v>
      </c>
      <c r="F19" s="1375">
        <v>43594146051</v>
      </c>
      <c r="G19" s="1375">
        <v>46138487577</v>
      </c>
      <c r="H19" s="1375">
        <v>43594146051</v>
      </c>
      <c r="I19" s="1375">
        <v>7979265132</v>
      </c>
      <c r="J19" s="1375"/>
    </row>
    <row r="20" spans="1:10">
      <c r="A20" s="1372" t="s">
        <v>1730</v>
      </c>
      <c r="B20" s="1372" t="s">
        <v>1731</v>
      </c>
      <c r="C20" s="1373">
        <v>5434923606</v>
      </c>
      <c r="D20" s="1373"/>
      <c r="E20" s="1373">
        <v>46138487577</v>
      </c>
      <c r="F20" s="1373">
        <v>43594146051</v>
      </c>
      <c r="G20" s="1373">
        <v>46138487577</v>
      </c>
      <c r="H20" s="1373">
        <v>43594146051</v>
      </c>
      <c r="I20" s="1373">
        <v>7979265132</v>
      </c>
      <c r="J20" s="1373"/>
    </row>
    <row r="21" spans="1:10">
      <c r="A21" s="1374" t="s">
        <v>1732</v>
      </c>
      <c r="B21" s="1374" t="s">
        <v>1147</v>
      </c>
      <c r="C21" s="1375">
        <v>25390765410</v>
      </c>
      <c r="D21" s="1375"/>
      <c r="E21" s="1375">
        <v>471068340</v>
      </c>
      <c r="F21" s="1375">
        <v>33015873</v>
      </c>
      <c r="G21" s="1375">
        <v>471068340</v>
      </c>
      <c r="H21" s="1375">
        <v>33015873</v>
      </c>
      <c r="I21" s="1375">
        <v>25828817877</v>
      </c>
      <c r="J21" s="1375"/>
    </row>
    <row r="22" spans="1:10">
      <c r="A22" s="1372" t="s">
        <v>1733</v>
      </c>
      <c r="B22" s="1372" t="s">
        <v>491</v>
      </c>
      <c r="C22" s="1373">
        <v>25390765410</v>
      </c>
      <c r="D22" s="1373"/>
      <c r="E22" s="1373">
        <v>471068340</v>
      </c>
      <c r="F22" s="1373">
        <v>33015873</v>
      </c>
      <c r="G22" s="1373">
        <v>471068340</v>
      </c>
      <c r="H22" s="1373">
        <v>33015873</v>
      </c>
      <c r="I22" s="1373">
        <v>25828817877</v>
      </c>
      <c r="J22" s="1373"/>
    </row>
    <row r="23" spans="1:10">
      <c r="A23" s="1374" t="s">
        <v>1734</v>
      </c>
      <c r="B23" s="1374" t="s">
        <v>479</v>
      </c>
      <c r="C23" s="1375">
        <v>17114716029</v>
      </c>
      <c r="D23" s="1375"/>
      <c r="E23" s="1375">
        <v>37910060502</v>
      </c>
      <c r="F23" s="1375">
        <v>16381305211</v>
      </c>
      <c r="G23" s="1375">
        <v>37910060502</v>
      </c>
      <c r="H23" s="1375">
        <v>16381305211</v>
      </c>
      <c r="I23" s="1375">
        <v>38643471320</v>
      </c>
      <c r="J23" s="1375"/>
    </row>
    <row r="24" spans="1:10">
      <c r="A24" s="1372" t="s">
        <v>1735</v>
      </c>
      <c r="B24" s="1372" t="s">
        <v>1736</v>
      </c>
      <c r="C24" s="1373">
        <v>17114716029</v>
      </c>
      <c r="D24" s="1373"/>
      <c r="E24" s="1373">
        <v>37910060502</v>
      </c>
      <c r="F24" s="1373">
        <v>16381305211</v>
      </c>
      <c r="G24" s="1373">
        <v>37910060502</v>
      </c>
      <c r="H24" s="1373">
        <v>16381305211</v>
      </c>
      <c r="I24" s="1373">
        <v>38643471320</v>
      </c>
      <c r="J24" s="1373"/>
    </row>
    <row r="25" spans="1:10">
      <c r="A25" s="1374" t="s">
        <v>1737</v>
      </c>
      <c r="B25" s="1374" t="s">
        <v>532</v>
      </c>
      <c r="C25" s="1375">
        <v>149480819</v>
      </c>
      <c r="D25" s="1375"/>
      <c r="E25" s="1375">
        <v>2400998773</v>
      </c>
      <c r="F25" s="1375">
        <v>2078920213</v>
      </c>
      <c r="G25" s="1375">
        <v>2400998773</v>
      </c>
      <c r="H25" s="1375">
        <v>2078920213</v>
      </c>
      <c r="I25" s="1375">
        <v>471559379</v>
      </c>
      <c r="J25" s="1375"/>
    </row>
    <row r="26" spans="1:10">
      <c r="A26" s="1372" t="s">
        <v>1738</v>
      </c>
      <c r="B26" s="1372" t="s">
        <v>1739</v>
      </c>
      <c r="C26" s="1373"/>
      <c r="D26" s="1373"/>
      <c r="E26" s="1373">
        <v>472072909</v>
      </c>
      <c r="F26" s="1373">
        <v>195926545</v>
      </c>
      <c r="G26" s="1373">
        <v>472072909</v>
      </c>
      <c r="H26" s="1373">
        <v>195926545</v>
      </c>
      <c r="I26" s="1373">
        <v>276146364</v>
      </c>
      <c r="J26" s="1373"/>
    </row>
    <row r="27" spans="1:10">
      <c r="A27" s="1372" t="s">
        <v>1740</v>
      </c>
      <c r="B27" s="1372" t="s">
        <v>1741</v>
      </c>
      <c r="C27" s="1373">
        <v>101943686</v>
      </c>
      <c r="D27" s="1373"/>
      <c r="E27" s="1373">
        <v>1924645464</v>
      </c>
      <c r="F27" s="1373">
        <v>1882993668</v>
      </c>
      <c r="G27" s="1373">
        <v>1924645464</v>
      </c>
      <c r="H27" s="1373">
        <v>1882993668</v>
      </c>
      <c r="I27" s="1373">
        <v>143595482</v>
      </c>
      <c r="J27" s="1373"/>
    </row>
    <row r="28" spans="1:10">
      <c r="A28" s="1372" t="s">
        <v>1742</v>
      </c>
      <c r="B28" s="1372" t="s">
        <v>1743</v>
      </c>
      <c r="C28" s="1373">
        <v>47537133</v>
      </c>
      <c r="D28" s="1373"/>
      <c r="E28" s="1373">
        <v>4280400</v>
      </c>
      <c r="F28" s="1373"/>
      <c r="G28" s="1373">
        <v>4280400</v>
      </c>
      <c r="H28" s="1373"/>
      <c r="I28" s="1373">
        <v>51817533</v>
      </c>
      <c r="J28" s="1373"/>
    </row>
    <row r="29" spans="1:10">
      <c r="A29" s="1374" t="s">
        <v>1744</v>
      </c>
      <c r="B29" s="1374" t="s">
        <v>1745</v>
      </c>
      <c r="C29" s="1375"/>
      <c r="D29" s="1375"/>
      <c r="E29" s="1375">
        <v>22915000</v>
      </c>
      <c r="F29" s="1375"/>
      <c r="G29" s="1375">
        <v>22915000</v>
      </c>
      <c r="H29" s="1375"/>
      <c r="I29" s="1375">
        <v>22915000</v>
      </c>
      <c r="J29" s="1375"/>
    </row>
    <row r="30" spans="1:10">
      <c r="A30" s="1374" t="s">
        <v>1746</v>
      </c>
      <c r="B30" s="1374" t="s">
        <v>1747</v>
      </c>
      <c r="C30" s="1375">
        <v>218692969253</v>
      </c>
      <c r="D30" s="1375"/>
      <c r="E30" s="1375">
        <v>147286915429</v>
      </c>
      <c r="F30" s="1375">
        <v>209072820074</v>
      </c>
      <c r="G30" s="1375">
        <v>147286915429</v>
      </c>
      <c r="H30" s="1375">
        <v>209072820074</v>
      </c>
      <c r="I30" s="1375">
        <v>156907064608</v>
      </c>
      <c r="J30" s="1375"/>
    </row>
    <row r="31" spans="1:10">
      <c r="A31" s="1374" t="s">
        <v>1748</v>
      </c>
      <c r="B31" s="1374" t="s">
        <v>531</v>
      </c>
      <c r="C31" s="1375">
        <v>163210355</v>
      </c>
      <c r="D31" s="1375"/>
      <c r="E31" s="1375"/>
      <c r="F31" s="1375"/>
      <c r="G31" s="1375"/>
      <c r="H31" s="1375"/>
      <c r="I31" s="1375">
        <v>163210355</v>
      </c>
      <c r="J31" s="1375"/>
    </row>
    <row r="32" spans="1:10">
      <c r="A32" s="1374" t="s">
        <v>1749</v>
      </c>
      <c r="B32" s="1374" t="s">
        <v>1750</v>
      </c>
      <c r="C32" s="1375">
        <v>151740618510</v>
      </c>
      <c r="D32" s="1375"/>
      <c r="E32" s="1375">
        <v>3192677273</v>
      </c>
      <c r="F32" s="1375">
        <v>882643518</v>
      </c>
      <c r="G32" s="1375">
        <v>3192677273</v>
      </c>
      <c r="H32" s="1375">
        <v>882643518</v>
      </c>
      <c r="I32" s="1375">
        <v>154050652265</v>
      </c>
      <c r="J32" s="1375"/>
    </row>
    <row r="33" spans="1:10">
      <c r="A33" s="1372" t="s">
        <v>1751</v>
      </c>
      <c r="B33" s="1372" t="s">
        <v>1752</v>
      </c>
      <c r="C33" s="1373">
        <v>134166779009</v>
      </c>
      <c r="D33" s="1373"/>
      <c r="E33" s="1373">
        <v>3158467273</v>
      </c>
      <c r="F33" s="1373"/>
      <c r="G33" s="1373">
        <v>3158467273</v>
      </c>
      <c r="H33" s="1373"/>
      <c r="I33" s="1373">
        <v>137325246282</v>
      </c>
      <c r="J33" s="1373"/>
    </row>
    <row r="34" spans="1:10">
      <c r="A34" s="1372" t="s">
        <v>1753</v>
      </c>
      <c r="B34" s="1372" t="s">
        <v>946</v>
      </c>
      <c r="C34" s="1373">
        <v>6500486843</v>
      </c>
      <c r="D34" s="1373"/>
      <c r="E34" s="1373"/>
      <c r="F34" s="1373"/>
      <c r="G34" s="1373"/>
      <c r="H34" s="1373"/>
      <c r="I34" s="1373">
        <v>6500486843</v>
      </c>
      <c r="J34" s="1373"/>
    </row>
    <row r="35" spans="1:10">
      <c r="A35" s="1372" t="s">
        <v>1754</v>
      </c>
      <c r="B35" s="1372" t="s">
        <v>1755</v>
      </c>
      <c r="C35" s="1373">
        <v>10377522335</v>
      </c>
      <c r="D35" s="1373"/>
      <c r="E35" s="1373"/>
      <c r="F35" s="1373">
        <v>882643518</v>
      </c>
      <c r="G35" s="1373"/>
      <c r="H35" s="1373">
        <v>882643518</v>
      </c>
      <c r="I35" s="1373">
        <v>9494878817</v>
      </c>
      <c r="J35" s="1373"/>
    </row>
    <row r="36" spans="1:10">
      <c r="A36" s="1372" t="s">
        <v>1756</v>
      </c>
      <c r="B36" s="1372" t="s">
        <v>1757</v>
      </c>
      <c r="C36" s="1373">
        <v>695830323</v>
      </c>
      <c r="D36" s="1373"/>
      <c r="E36" s="1373">
        <v>34210000</v>
      </c>
      <c r="F36" s="1373"/>
      <c r="G36" s="1373">
        <v>34210000</v>
      </c>
      <c r="H36" s="1373"/>
      <c r="I36" s="1373">
        <v>730040323</v>
      </c>
      <c r="J36" s="1373"/>
    </row>
    <row r="37" spans="1:10">
      <c r="A37" s="1374" t="s">
        <v>1758</v>
      </c>
      <c r="B37" s="1374" t="s">
        <v>1759</v>
      </c>
      <c r="C37" s="1375"/>
      <c r="D37" s="1375"/>
      <c r="E37" s="1375">
        <v>3580440046</v>
      </c>
      <c r="F37" s="1375"/>
      <c r="G37" s="1375">
        <v>3580440046</v>
      </c>
      <c r="H37" s="1375"/>
      <c r="I37" s="1375">
        <v>3580440046</v>
      </c>
      <c r="J37" s="1375"/>
    </row>
    <row r="38" spans="1:10">
      <c r="A38" s="1374" t="s">
        <v>1760</v>
      </c>
      <c r="B38" s="1374" t="s">
        <v>1761</v>
      </c>
      <c r="C38" s="1375">
        <v>152500000</v>
      </c>
      <c r="D38" s="1375"/>
      <c r="E38" s="1375"/>
      <c r="F38" s="1375"/>
      <c r="G38" s="1375"/>
      <c r="H38" s="1375"/>
      <c r="I38" s="1375">
        <v>152500000</v>
      </c>
      <c r="J38" s="1375"/>
    </row>
    <row r="39" spans="1:10">
      <c r="A39" s="1372" t="s">
        <v>1762</v>
      </c>
      <c r="B39" s="1372" t="s">
        <v>1763</v>
      </c>
      <c r="C39" s="1373">
        <v>152500000</v>
      </c>
      <c r="D39" s="1373"/>
      <c r="E39" s="1373"/>
      <c r="F39" s="1373"/>
      <c r="G39" s="1373"/>
      <c r="H39" s="1373"/>
      <c r="I39" s="1373">
        <v>152500000</v>
      </c>
      <c r="J39" s="1373"/>
    </row>
    <row r="40" spans="1:10">
      <c r="A40" s="1374" t="s">
        <v>1764</v>
      </c>
      <c r="B40" s="1374" t="s">
        <v>1765</v>
      </c>
      <c r="C40" s="1375"/>
      <c r="D40" s="1375">
        <v>24204583233</v>
      </c>
      <c r="E40" s="1375">
        <v>830105216</v>
      </c>
      <c r="F40" s="1375">
        <v>3173107744</v>
      </c>
      <c r="G40" s="1375">
        <v>830105216</v>
      </c>
      <c r="H40" s="1375">
        <v>3173107744</v>
      </c>
      <c r="I40" s="1375"/>
      <c r="J40" s="1375">
        <v>26547585761</v>
      </c>
    </row>
    <row r="41" spans="1:10">
      <c r="A41" s="1372" t="s">
        <v>1766</v>
      </c>
      <c r="B41" s="1372" t="s">
        <v>1767</v>
      </c>
      <c r="C41" s="1373"/>
      <c r="D41" s="1373">
        <v>10449609293</v>
      </c>
      <c r="E41" s="1373"/>
      <c r="F41" s="1373">
        <v>2462974358</v>
      </c>
      <c r="G41" s="1373"/>
      <c r="H41" s="1373">
        <v>2462974358</v>
      </c>
      <c r="I41" s="1373"/>
      <c r="J41" s="1373">
        <v>12912583651</v>
      </c>
    </row>
    <row r="42" spans="1:10">
      <c r="A42" s="1372" t="s">
        <v>1768</v>
      </c>
      <c r="B42" s="1372" t="s">
        <v>1769</v>
      </c>
      <c r="C42" s="1373"/>
      <c r="D42" s="1373">
        <v>4999989928</v>
      </c>
      <c r="E42" s="1373"/>
      <c r="F42" s="1373">
        <v>248964418</v>
      </c>
      <c r="G42" s="1373"/>
      <c r="H42" s="1373">
        <v>248964418</v>
      </c>
      <c r="I42" s="1373"/>
      <c r="J42" s="1373">
        <v>5248954346</v>
      </c>
    </row>
    <row r="43" spans="1:10">
      <c r="A43" s="1372" t="s">
        <v>1770</v>
      </c>
      <c r="B43" s="1372" t="s">
        <v>1771</v>
      </c>
      <c r="C43" s="1373"/>
      <c r="D43" s="1373">
        <v>7912825384</v>
      </c>
      <c r="E43" s="1373">
        <v>830105216</v>
      </c>
      <c r="F43" s="1373">
        <v>394411384</v>
      </c>
      <c r="G43" s="1373">
        <v>830105216</v>
      </c>
      <c r="H43" s="1373">
        <v>394411384</v>
      </c>
      <c r="I43" s="1373"/>
      <c r="J43" s="1373">
        <v>7477131552</v>
      </c>
    </row>
    <row r="44" spans="1:10">
      <c r="A44" s="1372" t="s">
        <v>1772</v>
      </c>
      <c r="B44" s="1372" t="s">
        <v>1773</v>
      </c>
      <c r="C44" s="1373"/>
      <c r="D44" s="1373">
        <v>689658628</v>
      </c>
      <c r="E44" s="1373"/>
      <c r="F44" s="1373">
        <v>7083583</v>
      </c>
      <c r="G44" s="1373"/>
      <c r="H44" s="1373">
        <v>7083583</v>
      </c>
      <c r="I44" s="1373"/>
      <c r="J44" s="1373">
        <v>696742211</v>
      </c>
    </row>
    <row r="45" spans="1:10">
      <c r="A45" s="1372" t="s">
        <v>1774</v>
      </c>
      <c r="B45" s="1372" t="s">
        <v>1775</v>
      </c>
      <c r="C45" s="1373"/>
      <c r="D45" s="1373"/>
      <c r="E45" s="1373"/>
      <c r="F45" s="1373">
        <v>59674001</v>
      </c>
      <c r="G45" s="1373"/>
      <c r="H45" s="1373">
        <v>59674001</v>
      </c>
      <c r="I45" s="1373"/>
      <c r="J45" s="1373">
        <v>59674001</v>
      </c>
    </row>
    <row r="46" spans="1:10">
      <c r="A46" s="1372" t="s">
        <v>1776</v>
      </c>
      <c r="B46" s="1372" t="s">
        <v>1777</v>
      </c>
      <c r="C46" s="1373"/>
      <c r="D46" s="1373">
        <v>152500000</v>
      </c>
      <c r="E46" s="1373"/>
      <c r="F46" s="1373"/>
      <c r="G46" s="1373"/>
      <c r="H46" s="1373"/>
      <c r="I46" s="1373"/>
      <c r="J46" s="1373">
        <v>152500000</v>
      </c>
    </row>
    <row r="47" spans="1:10">
      <c r="A47" s="1374" t="s">
        <v>1778</v>
      </c>
      <c r="B47" s="1374" t="s">
        <v>724</v>
      </c>
      <c r="C47" s="1375">
        <v>79217500000</v>
      </c>
      <c r="D47" s="1375"/>
      <c r="E47" s="1375">
        <v>5033333333</v>
      </c>
      <c r="F47" s="1375">
        <v>6265000000</v>
      </c>
      <c r="G47" s="1375">
        <v>5033333333</v>
      </c>
      <c r="H47" s="1375">
        <v>6265000000</v>
      </c>
      <c r="I47" s="1375">
        <v>77985833333</v>
      </c>
      <c r="J47" s="1375"/>
    </row>
    <row r="48" spans="1:10">
      <c r="A48" s="1374" t="s">
        <v>1779</v>
      </c>
      <c r="B48" s="1374" t="s">
        <v>1650</v>
      </c>
      <c r="C48" s="1375">
        <v>5831218035</v>
      </c>
      <c r="D48" s="1375"/>
      <c r="E48" s="1375">
        <v>12500000000</v>
      </c>
      <c r="F48" s="1375">
        <v>8400000000</v>
      </c>
      <c r="G48" s="1375">
        <v>12500000000</v>
      </c>
      <c r="H48" s="1375">
        <v>8400000000</v>
      </c>
      <c r="I48" s="1375">
        <v>9931218035</v>
      </c>
      <c r="J48" s="1375"/>
    </row>
    <row r="49" spans="1:10">
      <c r="A49" s="1374" t="s">
        <v>1780</v>
      </c>
      <c r="B49" s="1374" t="s">
        <v>1781</v>
      </c>
      <c r="C49" s="1375"/>
      <c r="D49" s="1375">
        <v>8471637423</v>
      </c>
      <c r="E49" s="1375"/>
      <c r="F49" s="1375"/>
      <c r="G49" s="1375"/>
      <c r="H49" s="1375"/>
      <c r="I49" s="1375"/>
      <c r="J49" s="1375">
        <v>8471637423</v>
      </c>
    </row>
    <row r="50" spans="1:10">
      <c r="A50" s="1372" t="s">
        <v>1782</v>
      </c>
      <c r="B50" s="1372" t="s">
        <v>1783</v>
      </c>
      <c r="C50" s="1373"/>
      <c r="D50" s="1373">
        <v>109858035</v>
      </c>
      <c r="E50" s="1373"/>
      <c r="F50" s="1373"/>
      <c r="G50" s="1373"/>
      <c r="H50" s="1373"/>
      <c r="I50" s="1373"/>
      <c r="J50" s="1373">
        <v>109858035</v>
      </c>
    </row>
    <row r="51" spans="1:10">
      <c r="A51" s="1372" t="s">
        <v>1784</v>
      </c>
      <c r="B51" s="1372" t="s">
        <v>1785</v>
      </c>
      <c r="C51" s="1373"/>
      <c r="D51" s="1373">
        <v>7897885411</v>
      </c>
      <c r="E51" s="1373"/>
      <c r="F51" s="1373"/>
      <c r="G51" s="1373"/>
      <c r="H51" s="1373"/>
      <c r="I51" s="1373"/>
      <c r="J51" s="1373">
        <v>7897885411</v>
      </c>
    </row>
    <row r="52" spans="1:10">
      <c r="A52" s="1372" t="s">
        <v>1786</v>
      </c>
      <c r="B52" s="1372" t="s">
        <v>481</v>
      </c>
      <c r="C52" s="1373"/>
      <c r="D52" s="1373">
        <v>163210355</v>
      </c>
      <c r="E52" s="1373"/>
      <c r="F52" s="1373"/>
      <c r="G52" s="1373"/>
      <c r="H52" s="1373"/>
      <c r="I52" s="1373"/>
      <c r="J52" s="1373">
        <v>163210355</v>
      </c>
    </row>
    <row r="53" spans="1:10">
      <c r="A53" s="1372" t="s">
        <v>1787</v>
      </c>
      <c r="B53" s="1372" t="s">
        <v>1788</v>
      </c>
      <c r="C53" s="1373"/>
      <c r="D53" s="1373">
        <v>300683622</v>
      </c>
      <c r="E53" s="1373"/>
      <c r="F53" s="1373"/>
      <c r="G53" s="1373"/>
      <c r="H53" s="1373"/>
      <c r="I53" s="1373"/>
      <c r="J53" s="1373">
        <v>300683622</v>
      </c>
    </row>
    <row r="54" spans="1:10">
      <c r="A54" s="1374" t="s">
        <v>1789</v>
      </c>
      <c r="B54" s="1374" t="s">
        <v>1790</v>
      </c>
      <c r="C54" s="1375">
        <v>20632214685</v>
      </c>
      <c r="D54" s="1375"/>
      <c r="E54" s="1375">
        <v>11964979212</v>
      </c>
      <c r="F54" s="1375">
        <v>6755507530</v>
      </c>
      <c r="G54" s="1375">
        <v>11964979212</v>
      </c>
      <c r="H54" s="1375">
        <v>6755507530</v>
      </c>
      <c r="I54" s="1375">
        <v>25841686367</v>
      </c>
      <c r="J54" s="1375"/>
    </row>
    <row r="55" spans="1:10">
      <c r="A55" s="1372" t="s">
        <v>1791</v>
      </c>
      <c r="B55" s="1372" t="s">
        <v>1792</v>
      </c>
      <c r="C55" s="1373">
        <v>3158467273</v>
      </c>
      <c r="D55" s="1373"/>
      <c r="E55" s="1373">
        <v>3580440046</v>
      </c>
      <c r="F55" s="1373">
        <v>6738907319</v>
      </c>
      <c r="G55" s="1373">
        <v>3580440046</v>
      </c>
      <c r="H55" s="1373">
        <v>6738907319</v>
      </c>
      <c r="I55" s="1373"/>
      <c r="J55" s="1373"/>
    </row>
    <row r="56" spans="1:10">
      <c r="A56" s="1372" t="s">
        <v>1793</v>
      </c>
      <c r="B56" s="1372" t="s">
        <v>1794</v>
      </c>
      <c r="C56" s="1373">
        <v>17473747412</v>
      </c>
      <c r="D56" s="1373"/>
      <c r="E56" s="1373">
        <v>8384539166</v>
      </c>
      <c r="F56" s="1373">
        <v>16600211</v>
      </c>
      <c r="G56" s="1373">
        <v>8384539166</v>
      </c>
      <c r="H56" s="1373">
        <v>16600211</v>
      </c>
      <c r="I56" s="1373">
        <v>25841686367</v>
      </c>
      <c r="J56" s="1373"/>
    </row>
    <row r="57" spans="1:10">
      <c r="A57" s="1374" t="s">
        <v>1795</v>
      </c>
      <c r="B57" s="1374" t="s">
        <v>329</v>
      </c>
      <c r="C57" s="1375">
        <v>793409583</v>
      </c>
      <c r="D57" s="1375"/>
      <c r="E57" s="1375">
        <v>283568919</v>
      </c>
      <c r="F57" s="1375">
        <v>756448394</v>
      </c>
      <c r="G57" s="1375">
        <v>283568919</v>
      </c>
      <c r="H57" s="1375">
        <v>756448394</v>
      </c>
      <c r="I57" s="1375">
        <v>320530108</v>
      </c>
      <c r="J57" s="1375"/>
    </row>
    <row r="58" spans="1:10">
      <c r="A58" s="1372" t="s">
        <v>1796</v>
      </c>
      <c r="B58" s="1372" t="s">
        <v>1797</v>
      </c>
      <c r="C58" s="1373">
        <v>563857047</v>
      </c>
      <c r="D58" s="1373"/>
      <c r="E58" s="1373">
        <v>119507919</v>
      </c>
      <c r="F58" s="1373">
        <v>560564160</v>
      </c>
      <c r="G58" s="1373">
        <v>119507919</v>
      </c>
      <c r="H58" s="1373">
        <v>560564160</v>
      </c>
      <c r="I58" s="1373">
        <v>122800806</v>
      </c>
      <c r="J58" s="1373"/>
    </row>
    <row r="59" spans="1:10">
      <c r="A59" s="1372" t="s">
        <v>1798</v>
      </c>
      <c r="B59" s="1372" t="s">
        <v>329</v>
      </c>
      <c r="C59" s="1373">
        <v>229552536</v>
      </c>
      <c r="D59" s="1373"/>
      <c r="E59" s="1373">
        <v>164061000</v>
      </c>
      <c r="F59" s="1373">
        <v>195884234</v>
      </c>
      <c r="G59" s="1373">
        <v>164061000</v>
      </c>
      <c r="H59" s="1373">
        <v>195884234</v>
      </c>
      <c r="I59" s="1373">
        <v>197729302</v>
      </c>
      <c r="J59" s="1373"/>
    </row>
    <row r="60" spans="1:10">
      <c r="A60" s="1374" t="s">
        <v>1799</v>
      </c>
      <c r="B60" s="1374" t="s">
        <v>530</v>
      </c>
      <c r="C60" s="1375">
        <v>2192738130</v>
      </c>
      <c r="D60" s="1375"/>
      <c r="E60" s="1375">
        <v>368051000</v>
      </c>
      <c r="F60" s="1375">
        <v>1184488130</v>
      </c>
      <c r="G60" s="1375">
        <v>368051000</v>
      </c>
      <c r="H60" s="1375">
        <v>1184488130</v>
      </c>
      <c r="I60" s="1375">
        <v>1376301000</v>
      </c>
      <c r="J60" s="1375"/>
    </row>
    <row r="61" spans="1:10">
      <c r="A61" s="1374" t="s">
        <v>1800</v>
      </c>
      <c r="B61" s="1374" t="s">
        <v>529</v>
      </c>
      <c r="C61" s="1375">
        <v>188628349273</v>
      </c>
      <c r="D61" s="1375">
        <v>255226549746</v>
      </c>
      <c r="E61" s="1375">
        <v>240908783460</v>
      </c>
      <c r="F61" s="1375">
        <v>224700273681</v>
      </c>
      <c r="G61" s="1375">
        <v>240908783460</v>
      </c>
      <c r="H61" s="1375">
        <v>224700273681</v>
      </c>
      <c r="I61" s="1375">
        <v>171327100808</v>
      </c>
      <c r="J61" s="1375">
        <v>221716791502</v>
      </c>
    </row>
    <row r="62" spans="1:10">
      <c r="A62" s="1372" t="s">
        <v>1801</v>
      </c>
      <c r="B62" s="1372" t="s">
        <v>1802</v>
      </c>
      <c r="C62" s="1373">
        <v>149436357605</v>
      </c>
      <c r="D62" s="1373">
        <v>254547640940</v>
      </c>
      <c r="E62" s="1373">
        <v>229737523757</v>
      </c>
      <c r="F62" s="1373">
        <v>218626840856</v>
      </c>
      <c r="G62" s="1373">
        <v>229737523757</v>
      </c>
      <c r="H62" s="1373">
        <v>218626840856</v>
      </c>
      <c r="I62" s="1373">
        <v>127052510262</v>
      </c>
      <c r="J62" s="1373">
        <v>221053110696</v>
      </c>
    </row>
    <row r="63" spans="1:10">
      <c r="A63" s="1372" t="s">
        <v>1803</v>
      </c>
      <c r="B63" s="1372" t="s">
        <v>1804</v>
      </c>
      <c r="C63" s="1373">
        <v>39191991668</v>
      </c>
      <c r="D63" s="1373">
        <v>678908806</v>
      </c>
      <c r="E63" s="1373">
        <v>11171259703</v>
      </c>
      <c r="F63" s="1373">
        <v>6073432825</v>
      </c>
      <c r="G63" s="1373">
        <v>11171259703</v>
      </c>
      <c r="H63" s="1373">
        <v>6073432825</v>
      </c>
      <c r="I63" s="1373">
        <v>44274590546</v>
      </c>
      <c r="J63" s="1373">
        <v>663680806</v>
      </c>
    </row>
    <row r="64" spans="1:10">
      <c r="A64" s="1374" t="s">
        <v>1805</v>
      </c>
      <c r="B64" s="1374" t="s">
        <v>1806</v>
      </c>
      <c r="C64" s="1375">
        <v>7370206421</v>
      </c>
      <c r="D64" s="1375">
        <v>5952872164</v>
      </c>
      <c r="E64" s="1375">
        <v>21542645502</v>
      </c>
      <c r="F64" s="1375">
        <v>23860865800</v>
      </c>
      <c r="G64" s="1375">
        <v>21542645502</v>
      </c>
      <c r="H64" s="1375">
        <v>23860865800</v>
      </c>
      <c r="I64" s="1375">
        <v>3015977679</v>
      </c>
      <c r="J64" s="1375">
        <v>3916863720</v>
      </c>
    </row>
    <row r="65" spans="1:10">
      <c r="A65" s="1372" t="s">
        <v>1807</v>
      </c>
      <c r="B65" s="1372" t="s">
        <v>1808</v>
      </c>
      <c r="C65" s="1373">
        <v>7370206421</v>
      </c>
      <c r="D65" s="1373">
        <v>111356881</v>
      </c>
      <c r="E65" s="1373">
        <v>18313665795</v>
      </c>
      <c r="F65" s="1373">
        <v>22647136254</v>
      </c>
      <c r="G65" s="1373">
        <v>18313665795</v>
      </c>
      <c r="H65" s="1373">
        <v>22647136254</v>
      </c>
      <c r="I65" s="1373">
        <v>3015977679</v>
      </c>
      <c r="J65" s="1373">
        <v>90598598</v>
      </c>
    </row>
    <row r="66" spans="1:10">
      <c r="A66" s="1372" t="s">
        <v>1809</v>
      </c>
      <c r="B66" s="1372" t="s">
        <v>554</v>
      </c>
      <c r="C66" s="1373"/>
      <c r="D66" s="1373">
        <v>5669359969</v>
      </c>
      <c r="E66" s="1373">
        <v>3000000000</v>
      </c>
      <c r="F66" s="1373">
        <v>1044953105</v>
      </c>
      <c r="G66" s="1373">
        <v>3000000000</v>
      </c>
      <c r="H66" s="1373">
        <v>1044953105</v>
      </c>
      <c r="I66" s="1373"/>
      <c r="J66" s="1373">
        <v>3714313074</v>
      </c>
    </row>
    <row r="67" spans="1:10">
      <c r="A67" s="1372" t="s">
        <v>1810</v>
      </c>
      <c r="B67" s="1372" t="s">
        <v>1811</v>
      </c>
      <c r="C67" s="1373"/>
      <c r="D67" s="1373">
        <v>158989304</v>
      </c>
      <c r="E67" s="1373">
        <v>216019910</v>
      </c>
      <c r="F67" s="1373">
        <v>155816644</v>
      </c>
      <c r="G67" s="1373">
        <v>216019910</v>
      </c>
      <c r="H67" s="1373">
        <v>155816644</v>
      </c>
      <c r="I67" s="1373"/>
      <c r="J67" s="1373">
        <v>98786038</v>
      </c>
    </row>
    <row r="68" spans="1:10">
      <c r="A68" s="1372" t="s">
        <v>1812</v>
      </c>
      <c r="B68" s="1372" t="s">
        <v>1813</v>
      </c>
      <c r="C68" s="1373"/>
      <c r="D68" s="1373"/>
      <c r="E68" s="1373">
        <v>8959797</v>
      </c>
      <c r="F68" s="1373">
        <v>8959797</v>
      </c>
      <c r="G68" s="1373">
        <v>8959797</v>
      </c>
      <c r="H68" s="1373">
        <v>8959797</v>
      </c>
      <c r="I68" s="1373"/>
      <c r="J68" s="1373"/>
    </row>
    <row r="69" spans="1:10">
      <c r="A69" s="1372" t="s">
        <v>1814</v>
      </c>
      <c r="B69" s="1372" t="s">
        <v>1815</v>
      </c>
      <c r="C69" s="1373"/>
      <c r="D69" s="1373">
        <v>13166010</v>
      </c>
      <c r="E69" s="1373">
        <v>4000000</v>
      </c>
      <c r="F69" s="1373">
        <v>4000000</v>
      </c>
      <c r="G69" s="1373">
        <v>4000000</v>
      </c>
      <c r="H69" s="1373">
        <v>4000000</v>
      </c>
      <c r="I69" s="1373"/>
      <c r="J69" s="1373">
        <v>13166010</v>
      </c>
    </row>
    <row r="70" spans="1:10">
      <c r="A70" s="1374" t="s">
        <v>1816</v>
      </c>
      <c r="B70" s="1374" t="s">
        <v>449</v>
      </c>
      <c r="C70" s="1375"/>
      <c r="D70" s="1375">
        <v>8772668796</v>
      </c>
      <c r="E70" s="1375">
        <v>12281502101</v>
      </c>
      <c r="F70" s="1375">
        <v>9003526913</v>
      </c>
      <c r="G70" s="1375">
        <v>12281502101</v>
      </c>
      <c r="H70" s="1375">
        <v>9003526913</v>
      </c>
      <c r="I70" s="1375"/>
      <c r="J70" s="1375">
        <v>5494693608</v>
      </c>
    </row>
    <row r="71" spans="1:10">
      <c r="A71" s="1372" t="s">
        <v>1817</v>
      </c>
      <c r="B71" s="1372" t="s">
        <v>1818</v>
      </c>
      <c r="C71" s="1373"/>
      <c r="D71" s="1373">
        <v>7305131682</v>
      </c>
      <c r="E71" s="1373">
        <v>11105761117</v>
      </c>
      <c r="F71" s="1373">
        <v>9121778687</v>
      </c>
      <c r="G71" s="1373">
        <v>11105761117</v>
      </c>
      <c r="H71" s="1373">
        <v>9121778687</v>
      </c>
      <c r="I71" s="1373"/>
      <c r="J71" s="1373">
        <v>5321149252</v>
      </c>
    </row>
    <row r="72" spans="1:10">
      <c r="A72" s="1372" t="s">
        <v>1819</v>
      </c>
      <c r="B72" s="1372" t="s">
        <v>1820</v>
      </c>
      <c r="C72" s="1373"/>
      <c r="D72" s="1373">
        <v>1467537114</v>
      </c>
      <c r="E72" s="1373">
        <v>1175740984</v>
      </c>
      <c r="F72" s="1373">
        <v>-118251774</v>
      </c>
      <c r="G72" s="1373">
        <v>1175740984</v>
      </c>
      <c r="H72" s="1373">
        <v>-118251774</v>
      </c>
      <c r="I72" s="1373"/>
      <c r="J72" s="1373">
        <v>173544356</v>
      </c>
    </row>
    <row r="73" spans="1:10">
      <c r="A73" s="1374" t="s">
        <v>1821</v>
      </c>
      <c r="B73" s="1374" t="s">
        <v>527</v>
      </c>
      <c r="C73" s="1375"/>
      <c r="D73" s="1375">
        <v>41235178381</v>
      </c>
      <c r="E73" s="1375">
        <v>1482610754</v>
      </c>
      <c r="F73" s="1375">
        <v>9947664820</v>
      </c>
      <c r="G73" s="1375">
        <v>1482610754</v>
      </c>
      <c r="H73" s="1375">
        <v>9947664820</v>
      </c>
      <c r="I73" s="1375"/>
      <c r="J73" s="1375">
        <v>49700232447</v>
      </c>
    </row>
    <row r="74" spans="1:10">
      <c r="A74" s="1372" t="s">
        <v>1822</v>
      </c>
      <c r="B74" s="1372" t="s">
        <v>1823</v>
      </c>
      <c r="C74" s="1373"/>
      <c r="D74" s="1373">
        <v>41235178381</v>
      </c>
      <c r="E74" s="1373">
        <v>1482610754</v>
      </c>
      <c r="F74" s="1373">
        <v>9947664820</v>
      </c>
      <c r="G74" s="1373">
        <v>1482610754</v>
      </c>
      <c r="H74" s="1373">
        <v>9947664820</v>
      </c>
      <c r="I74" s="1373"/>
      <c r="J74" s="1373">
        <v>49700232447</v>
      </c>
    </row>
    <row r="75" spans="1:10">
      <c r="A75" s="1374" t="s">
        <v>1824</v>
      </c>
      <c r="B75" s="1374" t="s">
        <v>526</v>
      </c>
      <c r="C75" s="1375">
        <v>381472974</v>
      </c>
      <c r="D75" s="1375">
        <v>5816396580</v>
      </c>
      <c r="E75" s="1375">
        <v>47080408891</v>
      </c>
      <c r="F75" s="1375">
        <v>49636687577</v>
      </c>
      <c r="G75" s="1375">
        <v>47080408891</v>
      </c>
      <c r="H75" s="1375">
        <v>49636687577</v>
      </c>
      <c r="I75" s="1375">
        <v>367110201</v>
      </c>
      <c r="J75" s="1375">
        <v>8358312493</v>
      </c>
    </row>
    <row r="76" spans="1:10">
      <c r="A76" s="1374" t="s">
        <v>1825</v>
      </c>
      <c r="B76" s="1374" t="s">
        <v>523</v>
      </c>
      <c r="C76" s="1375"/>
      <c r="D76" s="1375">
        <v>27555105337</v>
      </c>
      <c r="E76" s="1375">
        <v>13695260645</v>
      </c>
      <c r="F76" s="1375">
        <v>15325102339</v>
      </c>
      <c r="G76" s="1375">
        <v>13695260645</v>
      </c>
      <c r="H76" s="1375">
        <v>15325102339</v>
      </c>
      <c r="I76" s="1375"/>
      <c r="J76" s="1375">
        <v>29184947031</v>
      </c>
    </row>
    <row r="77" spans="1:10">
      <c r="A77" s="1372" t="s">
        <v>1826</v>
      </c>
      <c r="B77" s="1372" t="s">
        <v>525</v>
      </c>
      <c r="C77" s="1373"/>
      <c r="D77" s="1373">
        <v>76431938</v>
      </c>
      <c r="E77" s="1373">
        <v>111002920</v>
      </c>
      <c r="F77" s="1373">
        <v>82306606</v>
      </c>
      <c r="G77" s="1373">
        <v>111002920</v>
      </c>
      <c r="H77" s="1373">
        <v>82306606</v>
      </c>
      <c r="I77" s="1373"/>
      <c r="J77" s="1373">
        <v>47735624</v>
      </c>
    </row>
    <row r="78" spans="1:10">
      <c r="A78" s="1372" t="s">
        <v>1827</v>
      </c>
      <c r="B78" s="1372" t="s">
        <v>1828</v>
      </c>
      <c r="C78" s="1373"/>
      <c r="D78" s="1373">
        <v>1089160825</v>
      </c>
      <c r="E78" s="1373">
        <v>503134300</v>
      </c>
      <c r="F78" s="1373">
        <v>1508103358</v>
      </c>
      <c r="G78" s="1373">
        <v>503134300</v>
      </c>
      <c r="H78" s="1373">
        <v>1508103358</v>
      </c>
      <c r="I78" s="1373"/>
      <c r="J78" s="1373">
        <v>2094129883</v>
      </c>
    </row>
    <row r="79" spans="1:10">
      <c r="A79" s="1372" t="s">
        <v>1829</v>
      </c>
      <c r="B79" s="1372" t="s">
        <v>1830</v>
      </c>
      <c r="C79" s="1373"/>
      <c r="D79" s="1373">
        <v>2012323768</v>
      </c>
      <c r="E79" s="1373">
        <v>2754863425</v>
      </c>
      <c r="F79" s="1373">
        <v>3324692375</v>
      </c>
      <c r="G79" s="1373">
        <v>2754863425</v>
      </c>
      <c r="H79" s="1373">
        <v>3324692375</v>
      </c>
      <c r="I79" s="1373"/>
      <c r="J79" s="1373">
        <v>2582152718</v>
      </c>
    </row>
    <row r="80" spans="1:10">
      <c r="A80" s="1372" t="s">
        <v>276</v>
      </c>
      <c r="B80" s="1372" t="s">
        <v>523</v>
      </c>
      <c r="C80" s="1373"/>
      <c r="D80" s="1373">
        <v>24377188806</v>
      </c>
      <c r="E80" s="1373">
        <v>10326260000</v>
      </c>
      <c r="F80" s="1373">
        <v>10410000000</v>
      </c>
      <c r="G80" s="1373">
        <v>10326260000</v>
      </c>
      <c r="H80" s="1373">
        <v>10410000000</v>
      </c>
      <c r="I80" s="1373"/>
      <c r="J80" s="1373">
        <v>24460928806</v>
      </c>
    </row>
    <row r="81" spans="1:10">
      <c r="A81" s="1374" t="s">
        <v>1831</v>
      </c>
      <c r="B81" s="1374" t="s">
        <v>522</v>
      </c>
      <c r="C81" s="1375"/>
      <c r="D81" s="1375">
        <v>372085143769</v>
      </c>
      <c r="E81" s="1375">
        <v>228262604074</v>
      </c>
      <c r="F81" s="1375">
        <v>236788598676</v>
      </c>
      <c r="G81" s="1375">
        <v>228262604074</v>
      </c>
      <c r="H81" s="1375">
        <v>236788598676</v>
      </c>
      <c r="I81" s="1375"/>
      <c r="J81" s="1375">
        <v>380611138371</v>
      </c>
    </row>
    <row r="82" spans="1:10">
      <c r="A82" s="1372" t="s">
        <v>1832</v>
      </c>
      <c r="B82" s="1372" t="s">
        <v>1833</v>
      </c>
      <c r="C82" s="1373"/>
      <c r="D82" s="1373">
        <v>365513007753</v>
      </c>
      <c r="E82" s="1373">
        <v>226929437185</v>
      </c>
      <c r="F82" s="1373">
        <v>231062316609</v>
      </c>
      <c r="G82" s="1373">
        <v>226929437185</v>
      </c>
      <c r="H82" s="1373">
        <v>231062316609</v>
      </c>
      <c r="I82" s="1373"/>
      <c r="J82" s="1373">
        <v>369645887177</v>
      </c>
    </row>
    <row r="83" spans="1:10">
      <c r="A83" s="1372" t="s">
        <v>1834</v>
      </c>
      <c r="B83" s="1372" t="s">
        <v>1835</v>
      </c>
      <c r="C83" s="1373"/>
      <c r="D83" s="1373">
        <v>5387338766</v>
      </c>
      <c r="E83" s="1373">
        <v>1121266889</v>
      </c>
      <c r="F83" s="1373">
        <v>5726282067</v>
      </c>
      <c r="G83" s="1373">
        <v>1121266889</v>
      </c>
      <c r="H83" s="1373">
        <v>5726282067</v>
      </c>
      <c r="I83" s="1373"/>
      <c r="J83" s="1373">
        <v>9992353944</v>
      </c>
    </row>
    <row r="84" spans="1:10">
      <c r="A84" s="1372" t="s">
        <v>1836</v>
      </c>
      <c r="B84" s="1372" t="s">
        <v>522</v>
      </c>
      <c r="C84" s="1373"/>
      <c r="D84" s="1373">
        <v>1184797250</v>
      </c>
      <c r="E84" s="1373">
        <v>211900000</v>
      </c>
      <c r="F84" s="1373"/>
      <c r="G84" s="1373">
        <v>211900000</v>
      </c>
      <c r="H84" s="1373"/>
      <c r="I84" s="1373"/>
      <c r="J84" s="1373">
        <v>972897250</v>
      </c>
    </row>
    <row r="85" spans="1:10">
      <c r="A85" s="1374" t="s">
        <v>1837</v>
      </c>
      <c r="B85" s="1374" t="s">
        <v>327</v>
      </c>
      <c r="C85" s="1375"/>
      <c r="D85" s="1375"/>
      <c r="E85" s="1375">
        <v>423280853</v>
      </c>
      <c r="F85" s="1375">
        <v>3681842138</v>
      </c>
      <c r="G85" s="1375">
        <v>423280853</v>
      </c>
      <c r="H85" s="1375">
        <v>3681842138</v>
      </c>
      <c r="I85" s="1375"/>
      <c r="J85" s="1375">
        <v>3258561285</v>
      </c>
    </row>
    <row r="86" spans="1:10">
      <c r="A86" s="1374" t="s">
        <v>1838</v>
      </c>
      <c r="B86" s="1374" t="s">
        <v>521</v>
      </c>
      <c r="C86" s="1375"/>
      <c r="D86" s="1375">
        <v>1536577511</v>
      </c>
      <c r="E86" s="1375">
        <v>133172820</v>
      </c>
      <c r="F86" s="1375">
        <v>188300000</v>
      </c>
      <c r="G86" s="1375">
        <v>133172820</v>
      </c>
      <c r="H86" s="1375">
        <v>188300000</v>
      </c>
      <c r="I86" s="1375"/>
      <c r="J86" s="1375">
        <v>1591704691</v>
      </c>
    </row>
    <row r="87" spans="1:10">
      <c r="A87" s="1374" t="s">
        <v>1839</v>
      </c>
      <c r="B87" s="1374" t="s">
        <v>1840</v>
      </c>
      <c r="C87" s="1375"/>
      <c r="D87" s="1375">
        <v>360020836</v>
      </c>
      <c r="E87" s="1375">
        <v>-19978000</v>
      </c>
      <c r="F87" s="1375">
        <v>1987134126</v>
      </c>
      <c r="G87" s="1375">
        <v>-19978000</v>
      </c>
      <c r="H87" s="1375">
        <v>1987134126</v>
      </c>
      <c r="I87" s="1375"/>
      <c r="J87" s="1375">
        <v>2367132962</v>
      </c>
    </row>
    <row r="88" spans="1:10">
      <c r="A88" s="1372" t="s">
        <v>1841</v>
      </c>
      <c r="B88" s="1372" t="s">
        <v>1840</v>
      </c>
      <c r="C88" s="1373"/>
      <c r="D88" s="1373">
        <v>273095836</v>
      </c>
      <c r="E88" s="1373">
        <v>-19978000</v>
      </c>
      <c r="F88" s="1373">
        <v>1987134126</v>
      </c>
      <c r="G88" s="1373">
        <v>-19978000</v>
      </c>
      <c r="H88" s="1373">
        <v>1987134126</v>
      </c>
      <c r="I88" s="1373"/>
      <c r="J88" s="1373">
        <v>2280207962</v>
      </c>
    </row>
    <row r="89" spans="1:10">
      <c r="A89" s="1372" t="s">
        <v>1842</v>
      </c>
      <c r="B89" s="1372" t="s">
        <v>553</v>
      </c>
      <c r="C89" s="1373"/>
      <c r="D89" s="1373">
        <v>-25000000</v>
      </c>
      <c r="E89" s="1373"/>
      <c r="F89" s="1373"/>
      <c r="G89" s="1373"/>
      <c r="H89" s="1373"/>
      <c r="I89" s="1373"/>
      <c r="J89" s="1373">
        <v>-25000000</v>
      </c>
    </row>
    <row r="90" spans="1:10">
      <c r="A90" s="1372" t="s">
        <v>1843</v>
      </c>
      <c r="B90" s="1372" t="s">
        <v>1844</v>
      </c>
      <c r="C90" s="1373"/>
      <c r="D90" s="1373">
        <v>111925000</v>
      </c>
      <c r="E90" s="1373"/>
      <c r="F90" s="1373"/>
      <c r="G90" s="1373"/>
      <c r="H90" s="1373"/>
      <c r="I90" s="1373"/>
      <c r="J90" s="1373">
        <v>111925000</v>
      </c>
    </row>
    <row r="91" spans="1:10">
      <c r="A91" s="1374" t="s">
        <v>1845</v>
      </c>
      <c r="B91" s="1374" t="s">
        <v>555</v>
      </c>
      <c r="C91" s="1375"/>
      <c r="D91" s="1375">
        <v>218820660000</v>
      </c>
      <c r="E91" s="1375"/>
      <c r="F91" s="1375"/>
      <c r="G91" s="1375"/>
      <c r="H91" s="1375"/>
      <c r="I91" s="1375"/>
      <c r="J91" s="1375">
        <v>218820660000</v>
      </c>
    </row>
    <row r="92" spans="1:10">
      <c r="A92" s="1372" t="s">
        <v>1846</v>
      </c>
      <c r="B92" s="1372" t="s">
        <v>1847</v>
      </c>
      <c r="C92" s="1373"/>
      <c r="D92" s="1373">
        <v>219112060000</v>
      </c>
      <c r="E92" s="1373"/>
      <c r="F92" s="1373"/>
      <c r="G92" s="1373"/>
      <c r="H92" s="1373"/>
      <c r="I92" s="1373"/>
      <c r="J92" s="1373">
        <v>219112060000</v>
      </c>
    </row>
    <row r="93" spans="1:10">
      <c r="A93" s="1372" t="s">
        <v>1848</v>
      </c>
      <c r="B93" s="1372" t="s">
        <v>556</v>
      </c>
      <c r="C93" s="1373"/>
      <c r="D93" s="1373">
        <v>-291400000</v>
      </c>
      <c r="E93" s="1373"/>
      <c r="F93" s="1373"/>
      <c r="G93" s="1373"/>
      <c r="H93" s="1373"/>
      <c r="I93" s="1373"/>
      <c r="J93" s="1373">
        <v>-291400000</v>
      </c>
    </row>
    <row r="94" spans="1:10">
      <c r="A94" s="1374" t="s">
        <v>275</v>
      </c>
      <c r="B94" s="1374" t="s">
        <v>432</v>
      </c>
      <c r="C94" s="1375"/>
      <c r="D94" s="1375">
        <v>2600581205</v>
      </c>
      <c r="E94" s="1375"/>
      <c r="F94" s="1375">
        <v>4258144556</v>
      </c>
      <c r="G94" s="1375"/>
      <c r="H94" s="1375">
        <v>4258144556</v>
      </c>
      <c r="I94" s="1375"/>
      <c r="J94" s="1375">
        <v>6858725761</v>
      </c>
    </row>
    <row r="95" spans="1:10">
      <c r="A95" s="1374" t="s">
        <v>1849</v>
      </c>
      <c r="B95" s="1374" t="s">
        <v>1286</v>
      </c>
      <c r="C95" s="1375">
        <v>12034773335</v>
      </c>
      <c r="D95" s="1375"/>
      <c r="E95" s="1375"/>
      <c r="F95" s="1375"/>
      <c r="G95" s="1375"/>
      <c r="H95" s="1375"/>
      <c r="I95" s="1375">
        <v>12034773335</v>
      </c>
      <c r="J95" s="1375"/>
    </row>
    <row r="96" spans="1:10">
      <c r="A96" s="1374" t="s">
        <v>274</v>
      </c>
      <c r="B96" s="1374" t="s">
        <v>1850</v>
      </c>
      <c r="C96" s="1375"/>
      <c r="D96" s="1375">
        <v>25041130014</v>
      </c>
      <c r="E96" s="1375">
        <v>26272766486</v>
      </c>
      <c r="F96" s="1375">
        <v>25082122750</v>
      </c>
      <c r="G96" s="1375">
        <v>26272766486</v>
      </c>
      <c r="H96" s="1375">
        <v>25082122750</v>
      </c>
      <c r="I96" s="1375"/>
      <c r="J96" s="1375">
        <v>23850486278</v>
      </c>
    </row>
    <row r="97" spans="1:10">
      <c r="A97" s="1372" t="s">
        <v>1851</v>
      </c>
      <c r="B97" s="1372" t="s">
        <v>1852</v>
      </c>
      <c r="C97" s="1373"/>
      <c r="D97" s="1373">
        <v>5013642210</v>
      </c>
      <c r="E97" s="1373">
        <v>6245278682</v>
      </c>
      <c r="F97" s="1373">
        <v>20027487804</v>
      </c>
      <c r="G97" s="1373">
        <v>6245278682</v>
      </c>
      <c r="H97" s="1373">
        <v>20027487804</v>
      </c>
      <c r="I97" s="1373"/>
      <c r="J97" s="1373">
        <v>18795851332</v>
      </c>
    </row>
    <row r="98" spans="1:10">
      <c r="A98" s="1372" t="s">
        <v>1853</v>
      </c>
      <c r="B98" s="1372" t="s">
        <v>1854</v>
      </c>
      <c r="C98" s="1373"/>
      <c r="D98" s="1373">
        <v>20027487804</v>
      </c>
      <c r="E98" s="1373">
        <v>20027487804</v>
      </c>
      <c r="F98" s="1373">
        <v>5054634946</v>
      </c>
      <c r="G98" s="1373">
        <v>20027487804</v>
      </c>
      <c r="H98" s="1373">
        <v>5054634946</v>
      </c>
      <c r="I98" s="1373"/>
      <c r="J98" s="1373">
        <v>5054634946</v>
      </c>
    </row>
    <row r="99" spans="1:10">
      <c r="A99" s="1374" t="s">
        <v>1855</v>
      </c>
      <c r="B99" s="1374" t="s">
        <v>1856</v>
      </c>
      <c r="C99" s="1375"/>
      <c r="D99" s="1375"/>
      <c r="E99" s="1375">
        <v>226038704993</v>
      </c>
      <c r="F99" s="1375">
        <v>226038704993</v>
      </c>
      <c r="G99" s="1375">
        <v>226038704993</v>
      </c>
      <c r="H99" s="1375">
        <v>226038704993</v>
      </c>
      <c r="I99" s="1375"/>
      <c r="J99" s="1375"/>
    </row>
    <row r="100" spans="1:10">
      <c r="A100" s="1374" t="s">
        <v>1857</v>
      </c>
      <c r="B100" s="1374" t="s">
        <v>404</v>
      </c>
      <c r="C100" s="1375"/>
      <c r="D100" s="1375"/>
      <c r="E100" s="1375">
        <v>15981976865</v>
      </c>
      <c r="F100" s="1375">
        <v>15981976865</v>
      </c>
      <c r="G100" s="1375">
        <v>15981976865</v>
      </c>
      <c r="H100" s="1375">
        <v>15981976865</v>
      </c>
      <c r="I100" s="1375"/>
      <c r="J100" s="1375"/>
    </row>
    <row r="101" spans="1:10">
      <c r="A101" s="1374" t="s">
        <v>1858</v>
      </c>
      <c r="B101" s="1374" t="s">
        <v>520</v>
      </c>
      <c r="C101" s="1375"/>
      <c r="D101" s="1375"/>
      <c r="E101" s="1375">
        <v>18699916203</v>
      </c>
      <c r="F101" s="1375">
        <v>18699916203</v>
      </c>
      <c r="G101" s="1375">
        <v>18699916203</v>
      </c>
      <c r="H101" s="1375">
        <v>18699916203</v>
      </c>
      <c r="I101" s="1375"/>
      <c r="J101" s="1375"/>
    </row>
    <row r="102" spans="1:10">
      <c r="A102" s="1374" t="s">
        <v>1859</v>
      </c>
      <c r="B102" s="1374" t="s">
        <v>519</v>
      </c>
      <c r="C102" s="1375"/>
      <c r="D102" s="1375"/>
      <c r="E102" s="1375">
        <v>-174515000</v>
      </c>
      <c r="F102" s="1375">
        <v>-174515000</v>
      </c>
      <c r="G102" s="1375">
        <v>-174515000</v>
      </c>
      <c r="H102" s="1375">
        <v>-174515000</v>
      </c>
      <c r="I102" s="1375"/>
      <c r="J102" s="1375"/>
    </row>
    <row r="103" spans="1:10">
      <c r="A103" s="1374" t="s">
        <v>1860</v>
      </c>
      <c r="B103" s="1374" t="s">
        <v>518</v>
      </c>
      <c r="C103" s="1375"/>
      <c r="D103" s="1375"/>
      <c r="E103" s="1375">
        <v>129009620533</v>
      </c>
      <c r="F103" s="1375">
        <v>129009620533</v>
      </c>
      <c r="G103" s="1375">
        <v>129009620533</v>
      </c>
      <c r="H103" s="1375">
        <v>129009620533</v>
      </c>
      <c r="I103" s="1375"/>
      <c r="J103" s="1375"/>
    </row>
    <row r="104" spans="1:10">
      <c r="A104" s="1372" t="s">
        <v>1861</v>
      </c>
      <c r="B104" s="1372" t="s">
        <v>1862</v>
      </c>
      <c r="C104" s="1373"/>
      <c r="D104" s="1373"/>
      <c r="E104" s="1373">
        <v>129009620533</v>
      </c>
      <c r="F104" s="1373">
        <v>129009620533</v>
      </c>
      <c r="G104" s="1373">
        <v>129009620533</v>
      </c>
      <c r="H104" s="1373">
        <v>129009620533</v>
      </c>
      <c r="I104" s="1373"/>
      <c r="J104" s="1373"/>
    </row>
    <row r="105" spans="1:10">
      <c r="A105" s="1374" t="s">
        <v>1863</v>
      </c>
      <c r="B105" s="1374" t="s">
        <v>406</v>
      </c>
      <c r="C105" s="1375"/>
      <c r="D105" s="1375"/>
      <c r="E105" s="1375">
        <v>210678347286</v>
      </c>
      <c r="F105" s="1375">
        <v>210678347286</v>
      </c>
      <c r="G105" s="1375">
        <v>210678347286</v>
      </c>
      <c r="H105" s="1375">
        <v>210678347286</v>
      </c>
      <c r="I105" s="1375"/>
      <c r="J105" s="1375"/>
    </row>
    <row r="106" spans="1:10">
      <c r="A106" s="1374" t="s">
        <v>1864</v>
      </c>
      <c r="B106" s="1374" t="s">
        <v>517</v>
      </c>
      <c r="C106" s="1375"/>
      <c r="D106" s="1375"/>
      <c r="E106" s="1375">
        <v>24083141367</v>
      </c>
      <c r="F106" s="1375">
        <v>24083141367</v>
      </c>
      <c r="G106" s="1375">
        <v>24083141367</v>
      </c>
      <c r="H106" s="1375">
        <v>24083141367</v>
      </c>
      <c r="I106" s="1375"/>
      <c r="J106" s="1375"/>
    </row>
    <row r="107" spans="1:10">
      <c r="A107" s="1372" t="s">
        <v>1865</v>
      </c>
      <c r="B107" s="1372" t="s">
        <v>1866</v>
      </c>
      <c r="C107" s="1373"/>
      <c r="D107" s="1373"/>
      <c r="E107" s="1373">
        <v>24029607423</v>
      </c>
      <c r="F107" s="1373">
        <v>24029607423</v>
      </c>
      <c r="G107" s="1373">
        <v>24029607423</v>
      </c>
      <c r="H107" s="1373">
        <v>24029607423</v>
      </c>
      <c r="I107" s="1373"/>
      <c r="J107" s="1373"/>
    </row>
    <row r="108" spans="1:10">
      <c r="A108" s="1372" t="s">
        <v>1867</v>
      </c>
      <c r="B108" s="1372" t="s">
        <v>1868</v>
      </c>
      <c r="C108" s="1373"/>
      <c r="D108" s="1373"/>
      <c r="E108" s="1373">
        <v>53533944</v>
      </c>
      <c r="F108" s="1373">
        <v>53533944</v>
      </c>
      <c r="G108" s="1373">
        <v>53533944</v>
      </c>
      <c r="H108" s="1373">
        <v>53533944</v>
      </c>
      <c r="I108" s="1373"/>
      <c r="J108" s="1373"/>
    </row>
    <row r="109" spans="1:10">
      <c r="A109" s="1374" t="s">
        <v>1869</v>
      </c>
      <c r="B109" s="1374" t="s">
        <v>399</v>
      </c>
      <c r="C109" s="1375"/>
      <c r="D109" s="1375"/>
      <c r="E109" s="1375">
        <v>9817807449</v>
      </c>
      <c r="F109" s="1375">
        <v>9817807449</v>
      </c>
      <c r="G109" s="1375">
        <v>9817807449</v>
      </c>
      <c r="H109" s="1375">
        <v>9817807449</v>
      </c>
      <c r="I109" s="1375"/>
      <c r="J109" s="1375"/>
    </row>
    <row r="110" spans="1:10">
      <c r="A110" s="1374" t="s">
        <v>1870</v>
      </c>
      <c r="B110" s="1374" t="s">
        <v>397</v>
      </c>
      <c r="C110" s="1375"/>
      <c r="D110" s="1375"/>
      <c r="E110" s="1375">
        <v>342977909</v>
      </c>
      <c r="F110" s="1375">
        <v>342977909</v>
      </c>
      <c r="G110" s="1375">
        <v>342977909</v>
      </c>
      <c r="H110" s="1375">
        <v>342977909</v>
      </c>
      <c r="I110" s="1375"/>
      <c r="J110" s="1375"/>
    </row>
    <row r="111" spans="1:10">
      <c r="A111" s="1374" t="s">
        <v>1871</v>
      </c>
      <c r="B111" s="1374" t="s">
        <v>1872</v>
      </c>
      <c r="C111" s="1375"/>
      <c r="D111" s="1375"/>
      <c r="E111" s="1375">
        <v>952538302</v>
      </c>
      <c r="F111" s="1375">
        <v>952538302</v>
      </c>
      <c r="G111" s="1375">
        <v>952538302</v>
      </c>
      <c r="H111" s="1375">
        <v>952538302</v>
      </c>
      <c r="I111" s="1375"/>
      <c r="J111" s="1375"/>
    </row>
    <row r="112" spans="1:10">
      <c r="A112" s="1374" t="s">
        <v>1873</v>
      </c>
      <c r="B112" s="1374" t="s">
        <v>1874</v>
      </c>
      <c r="C112" s="1375"/>
      <c r="D112" s="1375"/>
      <c r="E112" s="1375">
        <v>1044953105</v>
      </c>
      <c r="F112" s="1375">
        <v>1044953105</v>
      </c>
      <c r="G112" s="1375">
        <v>1044953105</v>
      </c>
      <c r="H112" s="1375">
        <v>1044953105</v>
      </c>
      <c r="I112" s="1375"/>
      <c r="J112" s="1375"/>
    </row>
    <row r="113" spans="1:10">
      <c r="A113" s="1374" t="s">
        <v>1875</v>
      </c>
      <c r="B113" s="1374" t="s">
        <v>1876</v>
      </c>
      <c r="C113" s="1375"/>
      <c r="D113" s="1375"/>
      <c r="E113" s="1375">
        <v>242363659767</v>
      </c>
      <c r="F113" s="1375">
        <v>242363659767</v>
      </c>
      <c r="G113" s="1375">
        <v>242363659767</v>
      </c>
      <c r="H113" s="1375">
        <v>242363659767</v>
      </c>
      <c r="I113" s="1375"/>
      <c r="J113" s="1375"/>
    </row>
    <row r="114" spans="1:10">
      <c r="A114" s="1376"/>
      <c r="B114" s="1377" t="s">
        <v>167</v>
      </c>
      <c r="C114" s="1378">
        <v>1044604807012</v>
      </c>
      <c r="D114" s="1378">
        <v>1044604807012</v>
      </c>
      <c r="E114" s="1378">
        <v>2522866467465</v>
      </c>
      <c r="F114" s="1378">
        <v>2522866467465</v>
      </c>
      <c r="G114" s="1378">
        <v>2522866467465</v>
      </c>
      <c r="H114" s="1378">
        <v>2522866467465</v>
      </c>
      <c r="I114" s="1378">
        <v>1008437163719</v>
      </c>
      <c r="J114" s="1378">
        <v>1008437163719</v>
      </c>
    </row>
    <row r="117" spans="1:10">
      <c r="B117" s="1379"/>
      <c r="E117" s="1379"/>
      <c r="I117" s="1379" t="s">
        <v>1877</v>
      </c>
    </row>
    <row r="118" spans="1:10">
      <c r="B118" s="1379" t="s">
        <v>1878</v>
      </c>
      <c r="E118" s="1379" t="s">
        <v>543</v>
      </c>
      <c r="I118" s="1379" t="s">
        <v>1879</v>
      </c>
    </row>
    <row r="119" spans="1:10">
      <c r="B119" s="1379"/>
      <c r="E119" s="1379"/>
      <c r="I119" s="1379"/>
    </row>
    <row r="120" spans="1:10">
      <c r="B120" s="1379"/>
      <c r="E120" s="1379"/>
      <c r="I120" s="1379"/>
    </row>
    <row r="121" spans="1:10">
      <c r="B121" s="1379" t="s">
        <v>1398</v>
      </c>
      <c r="E121" s="1379"/>
      <c r="I121" s="1379"/>
    </row>
  </sheetData>
  <mergeCells count="9">
    <mergeCell ref="A4:J4"/>
    <mergeCell ref="A5:J5"/>
    <mergeCell ref="A6:J6"/>
    <mergeCell ref="A8:A9"/>
    <mergeCell ref="B8:B9"/>
    <mergeCell ref="C8:D8"/>
    <mergeCell ref="E8:F8"/>
    <mergeCell ref="G8:H8"/>
    <mergeCell ref="I8:J8"/>
  </mergeCells>
  <pageMargins left="0.75" right="0.75" top="1" bottom="1" header="0.5" footer="0.5"/>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outlinePr showOutlineSymbols="0"/>
  </sheetPr>
  <dimension ref="A1:CL596"/>
  <sheetViews>
    <sheetView showZeros="0" showOutlineSymbols="0" view="pageBreakPreview" topLeftCell="B317" workbookViewId="0">
      <selection activeCell="BZ317" sqref="BZ1:BZ1048576"/>
    </sheetView>
  </sheetViews>
  <sheetFormatPr defaultColWidth="2.5703125" defaultRowHeight="15" outlineLevelRow="1" outlineLevelCol="1"/>
  <cols>
    <col min="1" max="1" width="5.42578125" style="1244" hidden="1" customWidth="1"/>
    <col min="2" max="2" width="3" style="914" customWidth="1" outlineLevel="1"/>
    <col min="3" max="3" width="1.140625" style="497" customWidth="1" outlineLevel="1"/>
    <col min="4" max="9" width="2.5703125" style="1244" customWidth="1" outlineLevel="1"/>
    <col min="10" max="10" width="2.42578125" style="1244" customWidth="1" outlineLevel="1"/>
    <col min="11" max="14" width="2.5703125" style="1244" customWidth="1" outlineLevel="1"/>
    <col min="15" max="15" width="1.7109375" style="1244" customWidth="1" outlineLevel="1"/>
    <col min="16" max="16" width="1.85546875" style="1244" customWidth="1" outlineLevel="1"/>
    <col min="17" max="17" width="4.7109375" style="1244" customWidth="1" outlineLevel="1"/>
    <col min="18" max="18" width="0.85546875" style="1244" customWidth="1" outlineLevel="1"/>
    <col min="19" max="19" width="6.42578125" style="1244" customWidth="1" outlineLevel="1"/>
    <col min="20" max="20" width="0.7109375" style="1244" customWidth="1" outlineLevel="1"/>
    <col min="21" max="21" width="0.85546875" style="1244" customWidth="1" outlineLevel="1"/>
    <col min="22" max="22" width="3.42578125" style="1244" customWidth="1" outlineLevel="1"/>
    <col min="23" max="23" width="3.5703125" style="1244" customWidth="1" outlineLevel="1"/>
    <col min="24" max="24" width="0.85546875" style="1244" customWidth="1" outlineLevel="1"/>
    <col min="25" max="25" width="0.7109375" style="1244" customWidth="1" outlineLevel="1"/>
    <col min="26" max="26" width="3.140625" style="1247" customWidth="1" outlineLevel="1"/>
    <col min="27" max="27" width="2.140625" style="1247" customWidth="1" outlineLevel="1"/>
    <col min="28" max="31" width="2.7109375" style="1247" customWidth="1" outlineLevel="1"/>
    <col min="32" max="32" width="2.85546875" style="1244" customWidth="1" outlineLevel="1"/>
    <col min="33" max="33" width="1.42578125" style="1247" customWidth="1" outlineLevel="1"/>
    <col min="34" max="34" width="1.5703125" style="1244" customWidth="1" outlineLevel="1"/>
    <col min="35" max="35" width="2.7109375" style="1244" customWidth="1" outlineLevel="1"/>
    <col min="36" max="36" width="2.5703125" style="1244" customWidth="1" outlineLevel="1"/>
    <col min="37" max="38" width="2.7109375" style="1244" customWidth="1" outlineLevel="1"/>
    <col min="39" max="39" width="5.140625" style="1244" customWidth="1" outlineLevel="1"/>
    <col min="40" max="40" width="1.5703125" style="1244" customWidth="1" outlineLevel="1"/>
    <col min="41" max="41" width="1.140625" style="1244" customWidth="1"/>
    <col min="42" max="42" width="3" style="497" hidden="1" customWidth="1" outlineLevel="1"/>
    <col min="43" max="43" width="1.140625" style="497" hidden="1" customWidth="1" outlineLevel="1"/>
    <col min="44" max="61" width="2.5703125" style="1244" hidden="1" customWidth="1" outlineLevel="1"/>
    <col min="62" max="67" width="2.5703125" style="1247" hidden="1" customWidth="1" outlineLevel="1"/>
    <col min="68" max="68" width="2.5703125" style="1244" hidden="1" customWidth="1" outlineLevel="1"/>
    <col min="69" max="69" width="2.5703125" style="1247" hidden="1" customWidth="1" outlineLevel="1"/>
    <col min="70" max="75" width="2.5703125" style="1244" hidden="1" customWidth="1" outlineLevel="1"/>
    <col min="76" max="76" width="10.140625" style="1244" hidden="1" customWidth="1" outlineLevel="1"/>
    <col min="77" max="77" width="1.7109375" style="1244" customWidth="1" collapsed="1"/>
    <col min="78" max="78" width="21" style="1245" hidden="1" customWidth="1"/>
    <col min="79" max="79" width="18" style="1245" bestFit="1" customWidth="1"/>
    <col min="80" max="80" width="17.7109375" style="1246" customWidth="1"/>
    <col min="81" max="81" width="17.5703125" style="1244" customWidth="1"/>
    <col min="82" max="82" width="14.7109375" style="1244" customWidth="1"/>
    <col min="83" max="16384" width="2.5703125" style="1244"/>
  </cols>
  <sheetData>
    <row r="1" spans="1:80" s="10" customFormat="1" ht="15.75" customHeight="1">
      <c r="A1" s="37"/>
      <c r="B1" s="2455" t="s">
        <v>1395</v>
      </c>
      <c r="C1" s="2456"/>
      <c r="D1" s="2456"/>
      <c r="E1" s="2456"/>
      <c r="F1" s="2456"/>
      <c r="G1" s="2456"/>
      <c r="H1" s="2456"/>
      <c r="I1" s="2456"/>
      <c r="J1" s="2456"/>
      <c r="K1" s="2456"/>
      <c r="L1" s="2456"/>
      <c r="M1" s="2456"/>
      <c r="N1" s="2456"/>
      <c r="O1" s="2456"/>
      <c r="P1" s="2456"/>
      <c r="Q1" s="2456"/>
      <c r="R1" s="2456"/>
      <c r="S1" s="2456"/>
      <c r="T1" s="2456"/>
      <c r="U1" s="2456"/>
      <c r="V1" s="2456"/>
      <c r="W1" s="2456"/>
      <c r="X1" s="1041"/>
      <c r="Y1" s="38"/>
      <c r="Z1" s="2457" t="s">
        <v>2054</v>
      </c>
      <c r="AA1" s="2457"/>
      <c r="AB1" s="2457"/>
      <c r="AC1" s="2457"/>
      <c r="AD1" s="2457"/>
      <c r="AE1" s="2457"/>
      <c r="AF1" s="2457"/>
      <c r="AG1" s="2457"/>
      <c r="AH1" s="2457"/>
      <c r="AI1" s="2457"/>
      <c r="AJ1" s="2457"/>
      <c r="AK1" s="2457"/>
      <c r="AL1" s="2457"/>
      <c r="AM1" s="2457"/>
      <c r="AN1" s="2457"/>
      <c r="AP1" s="57" t="s">
        <v>79</v>
      </c>
      <c r="AQ1" s="38"/>
      <c r="AR1" s="38"/>
      <c r="AS1" s="38"/>
      <c r="AT1" s="38"/>
      <c r="AU1" s="38"/>
      <c r="AV1" s="38"/>
      <c r="AW1" s="38"/>
      <c r="AX1" s="38"/>
      <c r="AY1" s="38"/>
      <c r="AZ1" s="38"/>
      <c r="BA1" s="38"/>
      <c r="BB1" s="38"/>
      <c r="BC1" s="38"/>
      <c r="BD1" s="38"/>
      <c r="BE1" s="38"/>
      <c r="BF1" s="38"/>
      <c r="BG1" s="38"/>
      <c r="BH1" s="38"/>
      <c r="BI1" s="38"/>
      <c r="BJ1" s="37"/>
      <c r="BK1" s="37"/>
      <c r="BL1" s="37"/>
      <c r="BM1" s="37"/>
      <c r="BN1" s="37"/>
      <c r="BO1" s="37"/>
      <c r="BP1" s="37"/>
      <c r="BQ1" s="37"/>
      <c r="BR1" s="37"/>
      <c r="BS1" s="43"/>
      <c r="BT1" s="37"/>
      <c r="BU1" s="37"/>
      <c r="BV1" s="37"/>
      <c r="BW1" s="37"/>
      <c r="BX1" s="89" t="s">
        <v>85</v>
      </c>
      <c r="BY1" s="89"/>
      <c r="BZ1" s="97"/>
      <c r="CA1" s="98"/>
      <c r="CB1" s="295"/>
    </row>
    <row r="2" spans="1:80" s="10" customFormat="1">
      <c r="A2" s="37"/>
      <c r="B2" s="37" t="s">
        <v>1701</v>
      </c>
      <c r="C2" s="38"/>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900"/>
      <c r="AJ2" s="37"/>
      <c r="AK2" s="37"/>
      <c r="AL2" s="37"/>
      <c r="AM2" s="37"/>
      <c r="AN2" s="912" t="s">
        <v>2031</v>
      </c>
      <c r="AP2" s="63" t="s">
        <v>80</v>
      </c>
      <c r="AQ2" s="38"/>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43"/>
      <c r="BT2" s="37"/>
      <c r="BU2" s="37"/>
      <c r="BV2" s="37"/>
      <c r="BW2" s="37"/>
      <c r="BX2" s="42" t="s">
        <v>82</v>
      </c>
      <c r="BY2" s="42"/>
      <c r="BZ2" s="97"/>
      <c r="CA2" s="97"/>
      <c r="CB2" s="296"/>
    </row>
    <row r="3" spans="1:80" s="10" customFormat="1" ht="4.5" customHeight="1">
      <c r="A3" s="37"/>
      <c r="B3" s="40"/>
      <c r="C3" s="40"/>
      <c r="D3" s="39"/>
      <c r="E3" s="39"/>
      <c r="F3" s="39"/>
      <c r="G3" s="39"/>
      <c r="H3" s="39"/>
      <c r="I3" s="39"/>
      <c r="J3" s="39"/>
      <c r="K3" s="39"/>
      <c r="L3" s="39"/>
      <c r="M3" s="39"/>
      <c r="N3" s="39"/>
      <c r="O3" s="39"/>
      <c r="P3" s="39"/>
      <c r="Q3" s="39"/>
      <c r="R3" s="39"/>
      <c r="S3" s="39"/>
      <c r="T3" s="39"/>
      <c r="U3" s="1000"/>
      <c r="V3" s="39"/>
      <c r="W3" s="39"/>
      <c r="X3" s="1000"/>
      <c r="Y3" s="39"/>
      <c r="Z3" s="39"/>
      <c r="AA3" s="39"/>
      <c r="AB3" s="39"/>
      <c r="AC3" s="39"/>
      <c r="AD3" s="39"/>
      <c r="AE3" s="39"/>
      <c r="AF3" s="39"/>
      <c r="AG3" s="39"/>
      <c r="AH3" s="39"/>
      <c r="AI3" s="84"/>
      <c r="AJ3" s="39"/>
      <c r="AK3" s="39"/>
      <c r="AL3" s="39"/>
      <c r="AM3" s="39"/>
      <c r="AN3" s="39"/>
      <c r="AP3" s="40"/>
      <c r="AQ3" s="40"/>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84"/>
      <c r="BT3" s="39"/>
      <c r="BU3" s="39"/>
      <c r="BV3" s="39"/>
      <c r="BW3" s="39"/>
      <c r="BX3" s="39"/>
      <c r="BY3" s="37"/>
      <c r="BZ3" s="93"/>
      <c r="CA3" s="93"/>
      <c r="CB3" s="297"/>
    </row>
    <row r="4" spans="1:80" s="10" customFormat="1" ht="9.75" customHeight="1">
      <c r="A4" s="37"/>
      <c r="B4" s="463"/>
      <c r="C4" s="38"/>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P4" s="38"/>
      <c r="AQ4" s="38"/>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93"/>
      <c r="CA4" s="93"/>
      <c r="CB4" s="297"/>
    </row>
    <row r="5" spans="1:80" s="10" customFormat="1" ht="18.75">
      <c r="A5" s="37" t="s">
        <v>1951</v>
      </c>
      <c r="B5" s="2431" t="s">
        <v>2114</v>
      </c>
      <c r="C5" s="2431"/>
      <c r="D5" s="2431"/>
      <c r="E5" s="2431"/>
      <c r="F5" s="2431"/>
      <c r="G5" s="2431"/>
      <c r="H5" s="2431"/>
      <c r="I5" s="2431"/>
      <c r="J5" s="2431"/>
      <c r="K5" s="2431"/>
      <c r="L5" s="2431"/>
      <c r="M5" s="2431"/>
      <c r="N5" s="2431"/>
      <c r="O5" s="2431"/>
      <c r="P5" s="2431"/>
      <c r="Q5" s="2431"/>
      <c r="R5" s="2431"/>
      <c r="S5" s="2431"/>
      <c r="T5" s="2431"/>
      <c r="U5" s="2431"/>
      <c r="V5" s="2431"/>
      <c r="W5" s="2431"/>
      <c r="X5" s="2431"/>
      <c r="Y5" s="2431"/>
      <c r="Z5" s="2431"/>
      <c r="AA5" s="2431"/>
      <c r="AB5" s="2431"/>
      <c r="AC5" s="2431"/>
      <c r="AD5" s="2431"/>
      <c r="AE5" s="2431"/>
      <c r="AF5" s="2431"/>
      <c r="AG5" s="2431"/>
      <c r="AH5" s="2431"/>
      <c r="AI5" s="2431"/>
      <c r="AJ5" s="2431"/>
      <c r="AK5" s="2431"/>
      <c r="AL5" s="2431"/>
      <c r="AM5" s="2431"/>
      <c r="AN5" s="2431"/>
      <c r="AP5" s="104" t="s">
        <v>59</v>
      </c>
      <c r="AQ5" s="70"/>
      <c r="AR5" s="70"/>
      <c r="AS5" s="72"/>
      <c r="AT5" s="72"/>
      <c r="AU5" s="72"/>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93"/>
      <c r="CA5" s="93"/>
      <c r="CB5" s="297"/>
    </row>
    <row r="6" spans="1:80" s="10" customFormat="1">
      <c r="A6" s="37"/>
      <c r="B6" s="2436" t="s">
        <v>2033</v>
      </c>
      <c r="C6" s="2436"/>
      <c r="D6" s="2436"/>
      <c r="E6" s="2436"/>
      <c r="F6" s="2436"/>
      <c r="G6" s="2436"/>
      <c r="H6" s="2436"/>
      <c r="I6" s="2436"/>
      <c r="J6" s="2436"/>
      <c r="K6" s="2436"/>
      <c r="L6" s="2436"/>
      <c r="M6" s="2436"/>
      <c r="N6" s="2436"/>
      <c r="O6" s="2436"/>
      <c r="P6" s="2436"/>
      <c r="Q6" s="2436"/>
      <c r="R6" s="2436"/>
      <c r="S6" s="2436"/>
      <c r="T6" s="2436"/>
      <c r="U6" s="2436"/>
      <c r="V6" s="2436"/>
      <c r="W6" s="2436"/>
      <c r="X6" s="2436"/>
      <c r="Y6" s="2436"/>
      <c r="Z6" s="2436"/>
      <c r="AA6" s="2436"/>
      <c r="AB6" s="2436"/>
      <c r="AC6" s="2436"/>
      <c r="AD6" s="2436"/>
      <c r="AE6" s="2436"/>
      <c r="AF6" s="2436"/>
      <c r="AG6" s="2436"/>
      <c r="AH6" s="2436"/>
      <c r="AI6" s="2436"/>
      <c r="AJ6" s="2436"/>
      <c r="AK6" s="2436"/>
      <c r="AL6" s="2436"/>
      <c r="AM6" s="2436"/>
      <c r="AN6" s="2436"/>
      <c r="AP6" s="73" t="s">
        <v>60</v>
      </c>
      <c r="AQ6" s="70"/>
      <c r="AR6" s="70"/>
      <c r="AS6" s="72"/>
      <c r="AT6" s="72"/>
      <c r="AU6" s="72"/>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93"/>
      <c r="CA6" s="93"/>
      <c r="CB6" s="297"/>
    </row>
    <row r="7" spans="1:80" s="10" customFormat="1">
      <c r="A7" s="37"/>
      <c r="B7" s="37"/>
      <c r="C7" s="37"/>
      <c r="D7" s="37"/>
      <c r="E7" s="43"/>
      <c r="F7" s="43"/>
      <c r="G7" s="43"/>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t="s">
        <v>390</v>
      </c>
      <c r="AJ7" s="37"/>
      <c r="AK7" s="37"/>
      <c r="AL7" s="37"/>
      <c r="AM7" s="37"/>
      <c r="AN7" s="37"/>
      <c r="AP7" s="37"/>
      <c r="AQ7" s="37"/>
      <c r="AR7" s="37"/>
      <c r="AS7" s="43"/>
      <c r="AT7" s="43"/>
      <c r="AU7" s="43"/>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93"/>
      <c r="CA7" s="93"/>
      <c r="CB7" s="297"/>
    </row>
    <row r="8" spans="1:80" s="10" customFormat="1" ht="32.25" customHeight="1">
      <c r="B8" s="130" t="s">
        <v>514</v>
      </c>
      <c r="C8" s="39"/>
      <c r="D8" s="40"/>
      <c r="E8" s="39"/>
      <c r="F8" s="115"/>
      <c r="G8" s="39"/>
      <c r="H8" s="39"/>
      <c r="I8" s="39"/>
      <c r="J8" s="39"/>
      <c r="K8" s="39"/>
      <c r="L8" s="39"/>
      <c r="M8" s="39"/>
      <c r="N8" s="39"/>
      <c r="O8" s="39"/>
      <c r="P8" s="39"/>
      <c r="Q8" s="39"/>
      <c r="R8" s="37"/>
      <c r="S8" s="957" t="s">
        <v>344</v>
      </c>
      <c r="T8" s="37"/>
      <c r="U8" s="2458" t="s">
        <v>84</v>
      </c>
      <c r="V8" s="2458"/>
      <c r="W8" s="2458"/>
      <c r="X8" s="2458"/>
      <c r="Y8" s="37"/>
      <c r="Z8" s="2490" t="s">
        <v>512</v>
      </c>
      <c r="AA8" s="2490"/>
      <c r="AB8" s="2490"/>
      <c r="AC8" s="2490"/>
      <c r="AD8" s="2490"/>
      <c r="AE8" s="2490"/>
      <c r="AF8" s="2490"/>
      <c r="AG8" s="266"/>
      <c r="AH8" s="2422" t="s">
        <v>513</v>
      </c>
      <c r="AI8" s="2423"/>
      <c r="AJ8" s="2423"/>
      <c r="AK8" s="2423"/>
      <c r="AL8" s="2423"/>
      <c r="AM8" s="2423"/>
      <c r="AN8" s="2423"/>
      <c r="AP8" s="57" t="s">
        <v>19</v>
      </c>
      <c r="AQ8" s="37"/>
      <c r="AR8" s="38"/>
      <c r="AS8" s="37"/>
      <c r="AT8" s="61"/>
      <c r="AU8" s="37"/>
      <c r="AV8" s="37"/>
      <c r="AW8" s="37"/>
      <c r="AX8" s="37"/>
      <c r="AY8" s="37"/>
      <c r="AZ8" s="37"/>
      <c r="BA8" s="37"/>
      <c r="BB8" s="37"/>
      <c r="BC8" s="37"/>
      <c r="BD8" s="37"/>
      <c r="BE8" s="37"/>
      <c r="BF8" s="2486" t="s">
        <v>61</v>
      </c>
      <c r="BG8" s="2487"/>
      <c r="BH8" s="2487"/>
      <c r="BI8" s="37"/>
      <c r="BJ8" s="2319" t="s">
        <v>63</v>
      </c>
      <c r="BK8" s="2319"/>
      <c r="BL8" s="2319"/>
      <c r="BM8" s="2319"/>
      <c r="BN8" s="2319"/>
      <c r="BO8" s="2319"/>
      <c r="BP8" s="2319"/>
      <c r="BQ8" s="37"/>
      <c r="BR8" s="2319" t="s">
        <v>62</v>
      </c>
      <c r="BS8" s="2319"/>
      <c r="BT8" s="2319"/>
      <c r="BU8" s="2319"/>
      <c r="BV8" s="2319"/>
      <c r="BW8" s="2319"/>
      <c r="BX8" s="2319"/>
      <c r="BY8" s="116"/>
      <c r="BZ8" s="93"/>
      <c r="CA8" s="93"/>
      <c r="CB8" s="297"/>
    </row>
    <row r="9" spans="1:80" s="10" customFormat="1" ht="8.25" customHeight="1">
      <c r="B9" s="37"/>
      <c r="C9" s="77"/>
      <c r="D9" s="77"/>
      <c r="E9" s="37"/>
      <c r="F9" s="43"/>
      <c r="G9" s="37"/>
      <c r="H9" s="37"/>
      <c r="I9" s="37"/>
      <c r="J9" s="37"/>
      <c r="K9" s="37"/>
      <c r="L9" s="37"/>
      <c r="M9" s="37"/>
      <c r="N9" s="37"/>
      <c r="O9" s="37"/>
      <c r="P9" s="37"/>
      <c r="Q9" s="37"/>
      <c r="R9" s="37"/>
      <c r="S9" s="37"/>
      <c r="T9" s="37"/>
      <c r="U9" s="1055"/>
      <c r="V9" s="2461"/>
      <c r="W9" s="2461"/>
      <c r="X9" s="1056"/>
      <c r="Y9" s="37"/>
      <c r="Z9" s="2446"/>
      <c r="AA9" s="2446"/>
      <c r="AB9" s="2446"/>
      <c r="AC9" s="2446"/>
      <c r="AD9" s="2446"/>
      <c r="AE9" s="2446"/>
      <c r="AF9" s="2446"/>
      <c r="AG9" s="37"/>
      <c r="AH9" s="2446"/>
      <c r="AI9" s="2446"/>
      <c r="AJ9" s="2446"/>
      <c r="AK9" s="2446"/>
      <c r="AL9" s="2446"/>
      <c r="AM9" s="2446"/>
      <c r="AN9" s="2446"/>
      <c r="AP9" s="37"/>
      <c r="AQ9" s="77"/>
      <c r="AR9" s="77"/>
      <c r="AS9" s="37"/>
      <c r="AT9" s="43"/>
      <c r="AU9" s="37"/>
      <c r="AV9" s="37"/>
      <c r="AW9" s="37"/>
      <c r="AX9" s="37"/>
      <c r="AY9" s="37"/>
      <c r="AZ9" s="37"/>
      <c r="BA9" s="37"/>
      <c r="BB9" s="37"/>
      <c r="BC9" s="37"/>
      <c r="BD9" s="37"/>
      <c r="BE9" s="37"/>
      <c r="BF9" s="2485"/>
      <c r="BG9" s="2485"/>
      <c r="BH9" s="2485"/>
      <c r="BI9" s="37"/>
      <c r="BJ9" s="2446"/>
      <c r="BK9" s="2446"/>
      <c r="BL9" s="2446"/>
      <c r="BM9" s="2446"/>
      <c r="BN9" s="2446"/>
      <c r="BO9" s="2446"/>
      <c r="BP9" s="2446"/>
      <c r="BQ9" s="37"/>
      <c r="BR9" s="2446"/>
      <c r="BS9" s="2446"/>
      <c r="BT9" s="2446"/>
      <c r="BU9" s="2446"/>
      <c r="BV9" s="2446"/>
      <c r="BW9" s="2446"/>
      <c r="BX9" s="2446"/>
      <c r="BY9" s="43"/>
      <c r="BZ9" s="93"/>
      <c r="CA9" s="93"/>
      <c r="CB9" s="297"/>
    </row>
    <row r="10" spans="1:80" s="10" customFormat="1" ht="17.100000000000001" customHeight="1">
      <c r="B10" s="465" t="s">
        <v>646</v>
      </c>
      <c r="C10" s="77"/>
      <c r="D10" s="77"/>
      <c r="E10" s="37"/>
      <c r="F10" s="43"/>
      <c r="G10" s="37"/>
      <c r="H10" s="37"/>
      <c r="I10" s="37"/>
      <c r="J10" s="37"/>
      <c r="K10" s="37"/>
      <c r="L10" s="37"/>
      <c r="M10" s="37"/>
      <c r="N10" s="37"/>
      <c r="O10" s="37"/>
      <c r="P10" s="37"/>
      <c r="Q10" s="37"/>
      <c r="R10" s="37"/>
      <c r="S10" s="105">
        <v>100</v>
      </c>
      <c r="T10" s="37"/>
      <c r="U10" s="37"/>
      <c r="V10" s="2416"/>
      <c r="W10" s="2416"/>
      <c r="X10" s="1040"/>
      <c r="Y10" s="37"/>
      <c r="Z10" s="2435">
        <v>996008005461</v>
      </c>
      <c r="AA10" s="2435"/>
      <c r="AB10" s="2435"/>
      <c r="AC10" s="2435"/>
      <c r="AD10" s="2435"/>
      <c r="AE10" s="2435"/>
      <c r="AF10" s="2435"/>
      <c r="AG10" s="907"/>
      <c r="AH10" s="2435">
        <v>911951801582</v>
      </c>
      <c r="AI10" s="2435"/>
      <c r="AJ10" s="2435"/>
      <c r="AK10" s="2435"/>
      <c r="AL10" s="2435"/>
      <c r="AM10" s="2435"/>
      <c r="AN10" s="2435"/>
      <c r="AP10" s="57" t="s">
        <v>191</v>
      </c>
      <c r="AQ10" s="77"/>
      <c r="AR10" s="77"/>
      <c r="AS10" s="37"/>
      <c r="AT10" s="43"/>
      <c r="AU10" s="37"/>
      <c r="AV10" s="37"/>
      <c r="AW10" s="37"/>
      <c r="AX10" s="37"/>
      <c r="AY10" s="37"/>
      <c r="AZ10" s="37"/>
      <c r="BA10" s="37"/>
      <c r="BB10" s="37"/>
      <c r="BC10" s="37"/>
      <c r="BD10" s="37"/>
      <c r="BE10" s="37"/>
      <c r="BF10" s="2416"/>
      <c r="BG10" s="2416"/>
      <c r="BH10" s="2416"/>
      <c r="BI10" s="37"/>
      <c r="BJ10" s="2320"/>
      <c r="BK10" s="2320"/>
      <c r="BL10" s="2320"/>
      <c r="BM10" s="2320"/>
      <c r="BN10" s="2320"/>
      <c r="BO10" s="2320"/>
      <c r="BP10" s="2320"/>
      <c r="BQ10" s="37"/>
      <c r="BR10" s="2320"/>
      <c r="BS10" s="2320"/>
      <c r="BT10" s="2320"/>
      <c r="BU10" s="2320"/>
      <c r="BV10" s="2320"/>
      <c r="BW10" s="2320"/>
      <c r="BX10" s="2320"/>
      <c r="BY10" s="43"/>
      <c r="BZ10" s="93">
        <v>-34975791446</v>
      </c>
      <c r="CA10" s="93"/>
      <c r="CB10" s="297"/>
    </row>
    <row r="11" spans="1:80" s="10" customFormat="1" ht="8.25" customHeight="1">
      <c r="B11" s="106"/>
      <c r="C11" s="77"/>
      <c r="D11" s="77"/>
      <c r="E11" s="37"/>
      <c r="F11" s="43"/>
      <c r="G11" s="37"/>
      <c r="H11" s="37"/>
      <c r="I11" s="37"/>
      <c r="J11" s="37"/>
      <c r="K11" s="37"/>
      <c r="L11" s="37"/>
      <c r="M11" s="37"/>
      <c r="N11" s="37"/>
      <c r="O11" s="37"/>
      <c r="P11" s="37"/>
      <c r="Q11" s="37"/>
      <c r="R11" s="37"/>
      <c r="S11" s="91"/>
      <c r="T11" s="37"/>
      <c r="U11" s="37"/>
      <c r="V11" s="2416"/>
      <c r="W11" s="2416"/>
      <c r="X11" s="1040"/>
      <c r="Y11" s="37"/>
      <c r="Z11" s="2411"/>
      <c r="AA11" s="2411"/>
      <c r="AB11" s="2411"/>
      <c r="AC11" s="2411"/>
      <c r="AD11" s="2411"/>
      <c r="AE11" s="2411"/>
      <c r="AF11" s="2411"/>
      <c r="AG11" s="907"/>
      <c r="AH11" s="2411"/>
      <c r="AI11" s="2411"/>
      <c r="AJ11" s="2411"/>
      <c r="AK11" s="2411"/>
      <c r="AL11" s="2411"/>
      <c r="AM11" s="2411"/>
      <c r="AN11" s="2411"/>
      <c r="AP11" s="106"/>
      <c r="AQ11" s="77"/>
      <c r="AR11" s="77"/>
      <c r="AS11" s="37"/>
      <c r="AT11" s="43"/>
      <c r="AU11" s="37"/>
      <c r="AV11" s="37"/>
      <c r="AW11" s="37"/>
      <c r="AX11" s="37"/>
      <c r="AY11" s="37"/>
      <c r="AZ11" s="37"/>
      <c r="BA11" s="37"/>
      <c r="BB11" s="37"/>
      <c r="BC11" s="37"/>
      <c r="BD11" s="37"/>
      <c r="BE11" s="37"/>
      <c r="BF11" s="2416"/>
      <c r="BG11" s="2416"/>
      <c r="BH11" s="2416"/>
      <c r="BI11" s="37"/>
      <c r="BJ11" s="2320"/>
      <c r="BK11" s="2320"/>
      <c r="BL11" s="2320"/>
      <c r="BM11" s="2320"/>
      <c r="BN11" s="2320"/>
      <c r="BO11" s="2320"/>
      <c r="BP11" s="2320"/>
      <c r="BQ11" s="37"/>
      <c r="BR11" s="2320"/>
      <c r="BS11" s="2320"/>
      <c r="BT11" s="2320"/>
      <c r="BU11" s="2320"/>
      <c r="BV11" s="2320"/>
      <c r="BW11" s="2320"/>
      <c r="BX11" s="2320"/>
      <c r="BY11" s="43"/>
      <c r="BZ11" s="93"/>
      <c r="CA11" s="93"/>
      <c r="CB11" s="297"/>
    </row>
    <row r="12" spans="1:80" s="10" customFormat="1" ht="18" customHeight="1">
      <c r="B12" s="107" t="s">
        <v>691</v>
      </c>
      <c r="C12" s="77"/>
      <c r="D12" s="77"/>
      <c r="E12" s="37"/>
      <c r="F12" s="43"/>
      <c r="G12" s="37"/>
      <c r="H12" s="37"/>
      <c r="I12" s="37"/>
      <c r="J12" s="37"/>
      <c r="K12" s="37"/>
      <c r="L12" s="37"/>
      <c r="M12" s="37"/>
      <c r="N12" s="37"/>
      <c r="O12" s="37"/>
      <c r="P12" s="37"/>
      <c r="Q12" s="37"/>
      <c r="R12" s="37"/>
      <c r="S12" s="105">
        <v>110</v>
      </c>
      <c r="T12" s="37"/>
      <c r="U12" s="37"/>
      <c r="V12" s="59" t="s">
        <v>2103</v>
      </c>
      <c r="W12" s="108">
        <v>1</v>
      </c>
      <c r="X12" s="59"/>
      <c r="Y12" s="37"/>
      <c r="Z12" s="2435">
        <v>44256042585</v>
      </c>
      <c r="AA12" s="2435"/>
      <c r="AB12" s="2435"/>
      <c r="AC12" s="2435"/>
      <c r="AD12" s="2435"/>
      <c r="AE12" s="2435"/>
      <c r="AF12" s="2435"/>
      <c r="AG12" s="907"/>
      <c r="AH12" s="2435">
        <v>42156342744</v>
      </c>
      <c r="AI12" s="2435"/>
      <c r="AJ12" s="2435"/>
      <c r="AK12" s="2435"/>
      <c r="AL12" s="2435"/>
      <c r="AM12" s="2435"/>
      <c r="AN12" s="2435"/>
      <c r="AP12" s="107" t="s">
        <v>192</v>
      </c>
      <c r="AQ12" s="77"/>
      <c r="AR12" s="77"/>
      <c r="AS12" s="37"/>
      <c r="AT12" s="43"/>
      <c r="AU12" s="37"/>
      <c r="AV12" s="37"/>
      <c r="AW12" s="37"/>
      <c r="AX12" s="37"/>
      <c r="AY12" s="37"/>
      <c r="AZ12" s="37"/>
      <c r="BA12" s="37"/>
      <c r="BB12" s="37"/>
      <c r="BC12" s="37"/>
      <c r="BD12" s="37"/>
      <c r="BE12" s="37"/>
      <c r="BF12" s="2416"/>
      <c r="BG12" s="2416"/>
      <c r="BH12" s="2416"/>
      <c r="BI12" s="37"/>
      <c r="BJ12" s="2320"/>
      <c r="BK12" s="2320"/>
      <c r="BL12" s="2320"/>
      <c r="BM12" s="2320"/>
      <c r="BN12" s="2320"/>
      <c r="BO12" s="2320"/>
      <c r="BP12" s="2320"/>
      <c r="BQ12" s="37"/>
      <c r="BR12" s="2320"/>
      <c r="BS12" s="2320"/>
      <c r="BT12" s="2320"/>
      <c r="BU12" s="2320"/>
      <c r="BV12" s="2320"/>
      <c r="BW12" s="2320"/>
      <c r="BX12" s="2320"/>
      <c r="BY12" s="43"/>
      <c r="BZ12" s="93"/>
      <c r="CA12" s="93"/>
      <c r="CB12" s="297"/>
    </row>
    <row r="13" spans="1:80" s="10" customFormat="1" ht="18" customHeight="1">
      <c r="B13" s="100" t="s">
        <v>0</v>
      </c>
      <c r="C13" s="77"/>
      <c r="D13" s="77"/>
      <c r="E13" s="37"/>
      <c r="F13" s="43"/>
      <c r="G13" s="37"/>
      <c r="H13" s="37"/>
      <c r="I13" s="37"/>
      <c r="J13" s="37"/>
      <c r="K13" s="37"/>
      <c r="L13" s="37"/>
      <c r="M13" s="37"/>
      <c r="N13" s="37"/>
      <c r="O13" s="37"/>
      <c r="P13" s="37"/>
      <c r="Q13" s="37"/>
      <c r="R13" s="37"/>
      <c r="S13" s="91">
        <v>111</v>
      </c>
      <c r="T13" s="37"/>
      <c r="U13" s="37"/>
      <c r="V13" s="2462"/>
      <c r="W13" s="2462"/>
      <c r="X13" s="1047"/>
      <c r="Y13" s="37"/>
      <c r="Z13" s="2411">
        <v>44256042585</v>
      </c>
      <c r="AA13" s="2411"/>
      <c r="AB13" s="2411"/>
      <c r="AC13" s="2411"/>
      <c r="AD13" s="2411"/>
      <c r="AE13" s="2411"/>
      <c r="AF13" s="2411"/>
      <c r="AG13" s="907"/>
      <c r="AH13" s="2411">
        <v>42156342744</v>
      </c>
      <c r="AI13" s="2411"/>
      <c r="AJ13" s="2411"/>
      <c r="AK13" s="2411"/>
      <c r="AL13" s="2411"/>
      <c r="AM13" s="2411"/>
      <c r="AN13" s="2411"/>
      <c r="AP13" s="100" t="s">
        <v>20</v>
      </c>
      <c r="AQ13" s="77"/>
      <c r="AR13" s="77"/>
      <c r="AS13" s="37"/>
      <c r="AT13" s="43"/>
      <c r="AU13" s="37"/>
      <c r="AV13" s="37"/>
      <c r="AW13" s="37"/>
      <c r="AX13" s="37"/>
      <c r="AY13" s="37"/>
      <c r="AZ13" s="37"/>
      <c r="BA13" s="37"/>
      <c r="BB13" s="37"/>
      <c r="BC13" s="37"/>
      <c r="BD13" s="37"/>
      <c r="BE13" s="37"/>
      <c r="BF13" s="2462">
        <v>1</v>
      </c>
      <c r="BG13" s="2462"/>
      <c r="BH13" s="2462"/>
      <c r="BI13" s="37"/>
      <c r="BJ13" s="2320"/>
      <c r="BK13" s="2320"/>
      <c r="BL13" s="2320"/>
      <c r="BM13" s="2320"/>
      <c r="BN13" s="2320"/>
      <c r="BO13" s="2320"/>
      <c r="BP13" s="2320"/>
      <c r="BQ13" s="37"/>
      <c r="BR13" s="2320"/>
      <c r="BS13" s="2320"/>
      <c r="BT13" s="2320"/>
      <c r="BU13" s="2320"/>
      <c r="BV13" s="2320"/>
      <c r="BW13" s="2320"/>
      <c r="BX13" s="2320"/>
      <c r="BY13" s="43"/>
      <c r="BZ13" s="93"/>
      <c r="CA13" s="93"/>
      <c r="CB13" s="1380">
        <v>2099699841</v>
      </c>
    </row>
    <row r="14" spans="1:80" s="10" customFormat="1" ht="18" customHeight="1">
      <c r="B14" s="100" t="s">
        <v>647</v>
      </c>
      <c r="C14" s="77"/>
      <c r="D14" s="77"/>
      <c r="E14" s="37"/>
      <c r="F14" s="43"/>
      <c r="G14" s="37"/>
      <c r="H14" s="37"/>
      <c r="I14" s="37"/>
      <c r="J14" s="37"/>
      <c r="K14" s="37"/>
      <c r="L14" s="37"/>
      <c r="M14" s="37"/>
      <c r="N14" s="37"/>
      <c r="O14" s="37"/>
      <c r="P14" s="37"/>
      <c r="Q14" s="37"/>
      <c r="R14" s="37"/>
      <c r="S14" s="91">
        <v>112</v>
      </c>
      <c r="T14" s="37"/>
      <c r="U14" s="37"/>
      <c r="V14" s="2462"/>
      <c r="W14" s="2462"/>
      <c r="X14" s="1047"/>
      <c r="Y14" s="37"/>
      <c r="Z14" s="2411">
        <v>0</v>
      </c>
      <c r="AA14" s="2411"/>
      <c r="AB14" s="2411"/>
      <c r="AC14" s="2411"/>
      <c r="AD14" s="2411"/>
      <c r="AE14" s="2411"/>
      <c r="AF14" s="2411"/>
      <c r="AG14" s="907"/>
      <c r="AH14" s="2411">
        <v>0</v>
      </c>
      <c r="AI14" s="2411"/>
      <c r="AJ14" s="2411"/>
      <c r="AK14" s="2411"/>
      <c r="AL14" s="2411"/>
      <c r="AM14" s="2411"/>
      <c r="AN14" s="2411"/>
      <c r="AP14" s="100" t="s">
        <v>21</v>
      </c>
      <c r="AQ14" s="77"/>
      <c r="AR14" s="77"/>
      <c r="AS14" s="37"/>
      <c r="AT14" s="43"/>
      <c r="AU14" s="37"/>
      <c r="AV14" s="37"/>
      <c r="AW14" s="37"/>
      <c r="AX14" s="37"/>
      <c r="AY14" s="37"/>
      <c r="AZ14" s="37"/>
      <c r="BA14" s="37"/>
      <c r="BB14" s="37"/>
      <c r="BC14" s="37"/>
      <c r="BD14" s="37"/>
      <c r="BE14" s="37"/>
      <c r="BF14" s="2462">
        <v>1</v>
      </c>
      <c r="BG14" s="2462"/>
      <c r="BH14" s="2462"/>
      <c r="BI14" s="37"/>
      <c r="BJ14" s="2320"/>
      <c r="BK14" s="2320"/>
      <c r="BL14" s="2320"/>
      <c r="BM14" s="2320"/>
      <c r="BN14" s="2320"/>
      <c r="BO14" s="2320"/>
      <c r="BP14" s="2320"/>
      <c r="BQ14" s="37"/>
      <c r="BR14" s="2320"/>
      <c r="BS14" s="2320"/>
      <c r="BT14" s="2320"/>
      <c r="BU14" s="2320"/>
      <c r="BV14" s="2320"/>
      <c r="BW14" s="2320"/>
      <c r="BX14" s="2320"/>
      <c r="BY14" s="43"/>
      <c r="BZ14" s="93"/>
      <c r="CA14" s="93"/>
      <c r="CB14" s="297"/>
    </row>
    <row r="15" spans="1:80" s="10" customFormat="1" ht="7.5" customHeight="1">
      <c r="B15" s="106"/>
      <c r="C15" s="77"/>
      <c r="D15" s="77"/>
      <c r="E15" s="37"/>
      <c r="F15" s="43"/>
      <c r="G15" s="37"/>
      <c r="H15" s="37"/>
      <c r="I15" s="37"/>
      <c r="J15" s="37"/>
      <c r="K15" s="37"/>
      <c r="L15" s="37"/>
      <c r="M15" s="37"/>
      <c r="N15" s="37"/>
      <c r="O15" s="37"/>
      <c r="P15" s="37"/>
      <c r="Q15" s="37"/>
      <c r="R15" s="37"/>
      <c r="S15" s="91"/>
      <c r="T15" s="37"/>
      <c r="U15" s="37"/>
      <c r="V15" s="2416"/>
      <c r="W15" s="2416"/>
      <c r="X15" s="1040"/>
      <c r="Y15" s="37"/>
      <c r="Z15" s="2411"/>
      <c r="AA15" s="2411"/>
      <c r="AB15" s="2411"/>
      <c r="AC15" s="2411"/>
      <c r="AD15" s="2411"/>
      <c r="AE15" s="2411"/>
      <c r="AF15" s="2411"/>
      <c r="AG15" s="907"/>
      <c r="AH15" s="2411"/>
      <c r="AI15" s="2411"/>
      <c r="AJ15" s="2411"/>
      <c r="AK15" s="2411"/>
      <c r="AL15" s="2411"/>
      <c r="AM15" s="2411"/>
      <c r="AN15" s="2411"/>
      <c r="AP15" s="106"/>
      <c r="AQ15" s="77"/>
      <c r="AR15" s="77"/>
      <c r="AS15" s="37"/>
      <c r="AT15" s="43"/>
      <c r="AU15" s="37"/>
      <c r="AV15" s="37"/>
      <c r="AW15" s="37"/>
      <c r="AX15" s="37"/>
      <c r="AY15" s="37"/>
      <c r="AZ15" s="37"/>
      <c r="BA15" s="37"/>
      <c r="BB15" s="37"/>
      <c r="BC15" s="37"/>
      <c r="BD15" s="37"/>
      <c r="BE15" s="37"/>
      <c r="BF15" s="2416"/>
      <c r="BG15" s="2416"/>
      <c r="BH15" s="2416"/>
      <c r="BI15" s="37"/>
      <c r="BJ15" s="2320">
        <v>34975791446</v>
      </c>
      <c r="BK15" s="2320"/>
      <c r="BL15" s="2320"/>
      <c r="BM15" s="2320"/>
      <c r="BN15" s="2320"/>
      <c r="BO15" s="2320"/>
      <c r="BP15" s="2320"/>
      <c r="BQ15" s="37"/>
      <c r="BR15" s="2320"/>
      <c r="BS15" s="2320"/>
      <c r="BT15" s="2320"/>
      <c r="BU15" s="2320"/>
      <c r="BV15" s="2320"/>
      <c r="BW15" s="2320"/>
      <c r="BX15" s="2320"/>
      <c r="BY15" s="43"/>
      <c r="BZ15" s="93"/>
      <c r="CA15" s="93"/>
      <c r="CB15" s="297"/>
    </row>
    <row r="16" spans="1:80" s="10" customFormat="1" ht="18" customHeight="1">
      <c r="B16" s="107" t="s">
        <v>690</v>
      </c>
      <c r="C16" s="77"/>
      <c r="D16" s="77"/>
      <c r="E16" s="37"/>
      <c r="F16" s="43"/>
      <c r="G16" s="37"/>
      <c r="H16" s="37"/>
      <c r="I16" s="37"/>
      <c r="J16" s="37"/>
      <c r="K16" s="37"/>
      <c r="L16" s="37"/>
      <c r="M16" s="37"/>
      <c r="N16" s="37"/>
      <c r="O16" s="37"/>
      <c r="P16" s="37"/>
      <c r="Q16" s="37"/>
      <c r="R16" s="37"/>
      <c r="S16" s="105">
        <v>120</v>
      </c>
      <c r="T16" s="37"/>
      <c r="U16" s="37"/>
      <c r="V16" s="59" t="s">
        <v>2115</v>
      </c>
      <c r="W16" s="1059" t="s">
        <v>2115</v>
      </c>
      <c r="X16" s="59"/>
      <c r="Y16" s="37"/>
      <c r="Z16" s="2435">
        <v>0</v>
      </c>
      <c r="AA16" s="2435"/>
      <c r="AB16" s="2435"/>
      <c r="AC16" s="2435"/>
      <c r="AD16" s="2435"/>
      <c r="AE16" s="2435"/>
      <c r="AF16" s="2435"/>
      <c r="AG16" s="907"/>
      <c r="AH16" s="2435">
        <v>0</v>
      </c>
      <c r="AI16" s="2435"/>
      <c r="AJ16" s="2435"/>
      <c r="AK16" s="2435"/>
      <c r="AL16" s="2435"/>
      <c r="AM16" s="2435"/>
      <c r="AN16" s="2435"/>
      <c r="AP16" s="107" t="s">
        <v>22</v>
      </c>
      <c r="AQ16" s="77"/>
      <c r="AR16" s="77"/>
      <c r="AS16" s="37"/>
      <c r="AT16" s="43"/>
      <c r="AU16" s="37"/>
      <c r="AV16" s="37"/>
      <c r="AW16" s="37"/>
      <c r="AX16" s="37"/>
      <c r="AY16" s="37"/>
      <c r="AZ16" s="37"/>
      <c r="BA16" s="37"/>
      <c r="BB16" s="37"/>
      <c r="BC16" s="37"/>
      <c r="BD16" s="37"/>
      <c r="BE16" s="37"/>
      <c r="BF16" s="2416"/>
      <c r="BG16" s="2416"/>
      <c r="BH16" s="2416"/>
      <c r="BI16" s="37"/>
      <c r="BJ16" s="2320"/>
      <c r="BK16" s="2320"/>
      <c r="BL16" s="2320"/>
      <c r="BM16" s="2320"/>
      <c r="BN16" s="2320"/>
      <c r="BO16" s="2320"/>
      <c r="BP16" s="2320"/>
      <c r="BQ16" s="37"/>
      <c r="BR16" s="2320"/>
      <c r="BS16" s="2320"/>
      <c r="BT16" s="2320"/>
      <c r="BU16" s="2320"/>
      <c r="BV16" s="2320"/>
      <c r="BW16" s="2320"/>
      <c r="BX16" s="2320"/>
      <c r="BY16" s="43"/>
      <c r="BZ16" s="93"/>
      <c r="CA16" s="93"/>
      <c r="CB16" s="297"/>
    </row>
    <row r="17" spans="2:80" s="10" customFormat="1" ht="18" customHeight="1">
      <c r="B17" s="468" t="s">
        <v>799</v>
      </c>
      <c r="C17" s="77"/>
      <c r="D17" s="77"/>
      <c r="E17" s="37"/>
      <c r="F17" s="43"/>
      <c r="G17" s="37"/>
      <c r="H17" s="37"/>
      <c r="I17" s="37"/>
      <c r="J17" s="37"/>
      <c r="K17" s="37"/>
      <c r="L17" s="37"/>
      <c r="M17" s="37"/>
      <c r="N17" s="37"/>
      <c r="O17" s="37"/>
      <c r="P17" s="37"/>
      <c r="Q17" s="37"/>
      <c r="R17" s="37"/>
      <c r="S17" s="91">
        <v>121</v>
      </c>
      <c r="T17" s="37"/>
      <c r="U17" s="37"/>
      <c r="V17" s="2470"/>
      <c r="W17" s="2462"/>
      <c r="X17" s="1047"/>
      <c r="Y17" s="37"/>
      <c r="Z17" s="2411">
        <v>0</v>
      </c>
      <c r="AA17" s="2411"/>
      <c r="AB17" s="2411"/>
      <c r="AC17" s="2411"/>
      <c r="AD17" s="2411"/>
      <c r="AE17" s="2411"/>
      <c r="AF17" s="2411"/>
      <c r="AG17" s="907"/>
      <c r="AH17" s="2411">
        <v>0</v>
      </c>
      <c r="AI17" s="2411"/>
      <c r="AJ17" s="2411"/>
      <c r="AK17" s="2411"/>
      <c r="AL17" s="2411"/>
      <c r="AM17" s="2411"/>
      <c r="AN17" s="2411"/>
      <c r="AP17" s="100" t="s">
        <v>23</v>
      </c>
      <c r="AQ17" s="77"/>
      <c r="AR17" s="77"/>
      <c r="AS17" s="37"/>
      <c r="AT17" s="43"/>
      <c r="AU17" s="37"/>
      <c r="AV17" s="37"/>
      <c r="AW17" s="37"/>
      <c r="AX17" s="37"/>
      <c r="AY17" s="37"/>
      <c r="AZ17" s="37"/>
      <c r="BA17" s="37"/>
      <c r="BB17" s="37"/>
      <c r="BC17" s="37"/>
      <c r="BD17" s="37"/>
      <c r="BE17" s="37"/>
      <c r="BF17" s="2462">
        <v>11</v>
      </c>
      <c r="BG17" s="2462"/>
      <c r="BH17" s="2462"/>
      <c r="BI17" s="37"/>
      <c r="BJ17" s="2320"/>
      <c r="BK17" s="2320"/>
      <c r="BL17" s="2320"/>
      <c r="BM17" s="2320"/>
      <c r="BN17" s="2320"/>
      <c r="BO17" s="2320"/>
      <c r="BP17" s="2320"/>
      <c r="BQ17" s="37"/>
      <c r="BR17" s="2320"/>
      <c r="BS17" s="2320"/>
      <c r="BT17" s="2320"/>
      <c r="BU17" s="2320"/>
      <c r="BV17" s="2320"/>
      <c r="BW17" s="2320"/>
      <c r="BX17" s="2320"/>
      <c r="BY17" s="43"/>
      <c r="BZ17" s="93"/>
      <c r="CA17" s="93"/>
      <c r="CB17" s="297"/>
    </row>
    <row r="18" spans="2:80" s="10" customFormat="1" ht="18" customHeight="1">
      <c r="B18" s="468" t="s">
        <v>803</v>
      </c>
      <c r="C18" s="77"/>
      <c r="D18" s="77"/>
      <c r="E18" s="37"/>
      <c r="F18" s="43"/>
      <c r="G18" s="37"/>
      <c r="H18" s="37"/>
      <c r="I18" s="37"/>
      <c r="J18" s="37"/>
      <c r="K18" s="37"/>
      <c r="L18" s="37"/>
      <c r="M18" s="37"/>
      <c r="N18" s="37"/>
      <c r="O18" s="37"/>
      <c r="P18" s="37"/>
      <c r="Q18" s="37"/>
      <c r="R18" s="37"/>
      <c r="S18" s="91">
        <v>122</v>
      </c>
      <c r="T18" s="37"/>
      <c r="U18" s="37"/>
      <c r="V18" s="2437"/>
      <c r="W18" s="2416"/>
      <c r="X18" s="1040"/>
      <c r="Y18" s="37"/>
      <c r="Z18" s="2411">
        <v>0</v>
      </c>
      <c r="AA18" s="2411"/>
      <c r="AB18" s="2411"/>
      <c r="AC18" s="2411"/>
      <c r="AD18" s="2411"/>
      <c r="AE18" s="2411"/>
      <c r="AF18" s="2411"/>
      <c r="AG18" s="907"/>
      <c r="AH18" s="2411">
        <v>0</v>
      </c>
      <c r="AI18" s="2411"/>
      <c r="AJ18" s="2411"/>
      <c r="AK18" s="2411"/>
      <c r="AL18" s="2411"/>
      <c r="AM18" s="2411"/>
      <c r="AN18" s="2411"/>
      <c r="AP18" s="100" t="s">
        <v>89</v>
      </c>
      <c r="AQ18" s="77"/>
      <c r="AR18" s="77"/>
      <c r="AS18" s="37"/>
      <c r="AT18" s="43"/>
      <c r="AU18" s="37"/>
      <c r="AV18" s="37"/>
      <c r="AW18" s="37"/>
      <c r="AX18" s="37"/>
      <c r="AY18" s="37"/>
      <c r="AZ18" s="37"/>
      <c r="BA18" s="37"/>
      <c r="BB18" s="37"/>
      <c r="BC18" s="37"/>
      <c r="BD18" s="37"/>
      <c r="BE18" s="37"/>
      <c r="BF18" s="2416"/>
      <c r="BG18" s="2416"/>
      <c r="BH18" s="2416"/>
      <c r="BI18" s="37"/>
      <c r="BJ18" s="2320"/>
      <c r="BK18" s="2320"/>
      <c r="BL18" s="2320"/>
      <c r="BM18" s="2320"/>
      <c r="BN18" s="2320"/>
      <c r="BO18" s="2320"/>
      <c r="BP18" s="2320"/>
      <c r="BQ18" s="37"/>
      <c r="BR18" s="2320"/>
      <c r="BS18" s="2320"/>
      <c r="BT18" s="2320"/>
      <c r="BU18" s="2320"/>
      <c r="BV18" s="2320"/>
      <c r="BW18" s="2320"/>
      <c r="BX18" s="2320"/>
      <c r="BY18" s="43"/>
      <c r="BZ18" s="93"/>
      <c r="CA18" s="93"/>
      <c r="CB18" s="297"/>
    </row>
    <row r="19" spans="2:80" s="360" customFormat="1" ht="18" customHeight="1">
      <c r="B19" s="373" t="s">
        <v>801</v>
      </c>
      <c r="D19" s="77"/>
      <c r="E19" s="37"/>
      <c r="F19" s="361"/>
      <c r="G19" s="37"/>
      <c r="H19" s="37"/>
      <c r="I19" s="37"/>
      <c r="J19" s="37"/>
      <c r="K19" s="37"/>
      <c r="L19" s="37"/>
      <c r="M19" s="37"/>
      <c r="N19" s="37"/>
      <c r="O19" s="37"/>
      <c r="P19" s="37"/>
      <c r="Q19" s="37"/>
      <c r="R19" s="37"/>
      <c r="S19" s="363">
        <v>123</v>
      </c>
      <c r="T19" s="37"/>
      <c r="U19" s="37"/>
      <c r="V19" s="2437"/>
      <c r="W19" s="2416"/>
      <c r="X19" s="1040"/>
      <c r="Y19" s="37"/>
      <c r="Z19" s="2411">
        <v>0</v>
      </c>
      <c r="AA19" s="2411"/>
      <c r="AB19" s="2411"/>
      <c r="AC19" s="2411"/>
      <c r="AD19" s="2411"/>
      <c r="AE19" s="2411"/>
      <c r="AF19" s="2411"/>
      <c r="AG19" s="907"/>
      <c r="AH19" s="2411">
        <v>0</v>
      </c>
      <c r="AI19" s="2411"/>
      <c r="AJ19" s="2411"/>
      <c r="AK19" s="2411"/>
      <c r="AL19" s="2411"/>
      <c r="AM19" s="2411"/>
      <c r="AN19" s="2411"/>
      <c r="AP19" s="77"/>
      <c r="AR19" s="77"/>
      <c r="AS19" s="37"/>
      <c r="AT19" s="361"/>
      <c r="AU19" s="37"/>
      <c r="AV19" s="37"/>
      <c r="AW19" s="37"/>
      <c r="AX19" s="37"/>
      <c r="AY19" s="37"/>
      <c r="AZ19" s="37"/>
      <c r="BA19" s="37"/>
      <c r="BB19" s="37"/>
      <c r="BC19" s="37"/>
      <c r="BD19" s="37"/>
      <c r="BE19" s="37"/>
      <c r="BF19" s="363"/>
      <c r="BG19" s="363"/>
      <c r="BH19" s="363"/>
      <c r="BI19" s="37"/>
      <c r="BJ19" s="361"/>
      <c r="BK19" s="361"/>
      <c r="BL19" s="361"/>
      <c r="BM19" s="361"/>
      <c r="BN19" s="361"/>
      <c r="BO19" s="361"/>
      <c r="BP19" s="361"/>
      <c r="BQ19" s="37"/>
      <c r="BR19" s="361"/>
      <c r="BS19" s="361"/>
      <c r="BT19" s="361"/>
      <c r="BU19" s="361"/>
      <c r="BV19" s="361"/>
      <c r="BW19" s="361"/>
      <c r="BX19" s="361"/>
      <c r="BY19" s="361"/>
      <c r="BZ19" s="93"/>
      <c r="CA19" s="93"/>
      <c r="CB19" s="297"/>
    </row>
    <row r="20" spans="2:80" s="10" customFormat="1" ht="7.5" customHeight="1">
      <c r="B20" s="106"/>
      <c r="C20" s="77"/>
      <c r="D20" s="77"/>
      <c r="E20" s="37"/>
      <c r="F20" s="43"/>
      <c r="G20" s="37"/>
      <c r="H20" s="37"/>
      <c r="I20" s="37"/>
      <c r="J20" s="37"/>
      <c r="K20" s="37"/>
      <c r="L20" s="37"/>
      <c r="M20" s="37"/>
      <c r="N20" s="37"/>
      <c r="O20" s="37"/>
      <c r="P20" s="37"/>
      <c r="Q20" s="37"/>
      <c r="R20" s="37"/>
      <c r="S20" s="91"/>
      <c r="T20" s="37"/>
      <c r="U20" s="37"/>
      <c r="V20" s="2416"/>
      <c r="W20" s="2416"/>
      <c r="X20" s="1040"/>
      <c r="Y20" s="37"/>
      <c r="Z20" s="2411"/>
      <c r="AA20" s="2411"/>
      <c r="AB20" s="2411"/>
      <c r="AC20" s="2411"/>
      <c r="AD20" s="2411"/>
      <c r="AE20" s="2411"/>
      <c r="AF20" s="2411"/>
      <c r="AG20" s="907"/>
      <c r="AH20" s="2411"/>
      <c r="AI20" s="2411"/>
      <c r="AJ20" s="2411"/>
      <c r="AK20" s="2411"/>
      <c r="AL20" s="2411"/>
      <c r="AM20" s="2411"/>
      <c r="AN20" s="2411"/>
      <c r="AP20" s="106"/>
      <c r="AQ20" s="77"/>
      <c r="AR20" s="77"/>
      <c r="AS20" s="37"/>
      <c r="AT20" s="43"/>
      <c r="AU20" s="37"/>
      <c r="AV20" s="37"/>
      <c r="AW20" s="37"/>
      <c r="AX20" s="37"/>
      <c r="AY20" s="37"/>
      <c r="AZ20" s="37"/>
      <c r="BA20" s="37"/>
      <c r="BB20" s="37"/>
      <c r="BC20" s="37"/>
      <c r="BD20" s="37"/>
      <c r="BE20" s="37"/>
      <c r="BF20" s="2416"/>
      <c r="BG20" s="2416"/>
      <c r="BH20" s="2416"/>
      <c r="BI20" s="37"/>
      <c r="BJ20" s="2320"/>
      <c r="BK20" s="2320"/>
      <c r="BL20" s="2320"/>
      <c r="BM20" s="2320"/>
      <c r="BN20" s="2320"/>
      <c r="BO20" s="2320"/>
      <c r="BP20" s="2320"/>
      <c r="BQ20" s="37"/>
      <c r="BR20" s="2320"/>
      <c r="BS20" s="2320"/>
      <c r="BT20" s="2320"/>
      <c r="BU20" s="2320"/>
      <c r="BV20" s="2320"/>
      <c r="BW20" s="2320"/>
      <c r="BX20" s="2320"/>
      <c r="BY20" s="43"/>
      <c r="BZ20" s="93"/>
      <c r="CA20" s="93"/>
      <c r="CB20" s="297"/>
    </row>
    <row r="21" spans="2:80" s="10" customFormat="1" ht="18" customHeight="1">
      <c r="B21" s="108" t="s">
        <v>802</v>
      </c>
      <c r="C21" s="77"/>
      <c r="D21" s="77"/>
      <c r="E21" s="37"/>
      <c r="F21" s="43"/>
      <c r="G21" s="37"/>
      <c r="H21" s="37"/>
      <c r="I21" s="37"/>
      <c r="J21" s="37"/>
      <c r="K21" s="37"/>
      <c r="L21" s="37"/>
      <c r="M21" s="37"/>
      <c r="N21" s="37"/>
      <c r="O21" s="37"/>
      <c r="P21" s="37"/>
      <c r="Q21" s="37"/>
      <c r="R21" s="37"/>
      <c r="S21" s="105">
        <v>130</v>
      </c>
      <c r="T21" s="37"/>
      <c r="U21" s="37"/>
      <c r="X21" s="1035"/>
      <c r="Y21" s="37"/>
      <c r="Z21" s="2435">
        <v>773373192821</v>
      </c>
      <c r="AA21" s="2435"/>
      <c r="AB21" s="2435"/>
      <c r="AC21" s="2435"/>
      <c r="AD21" s="2435"/>
      <c r="AE21" s="2435"/>
      <c r="AF21" s="2435"/>
      <c r="AG21" s="907"/>
      <c r="AH21" s="2435">
        <v>687924571055</v>
      </c>
      <c r="AI21" s="2435"/>
      <c r="AJ21" s="2435"/>
      <c r="AK21" s="2435"/>
      <c r="AL21" s="2435"/>
      <c r="AM21" s="2435"/>
      <c r="AN21" s="2435"/>
      <c r="AP21" s="108" t="s">
        <v>90</v>
      </c>
      <c r="AQ21" s="77"/>
      <c r="AR21" s="77"/>
      <c r="AS21" s="37"/>
      <c r="AT21" s="43"/>
      <c r="AU21" s="37"/>
      <c r="AV21" s="37"/>
      <c r="AW21" s="37"/>
      <c r="AX21" s="37"/>
      <c r="AY21" s="37"/>
      <c r="AZ21" s="37"/>
      <c r="BA21" s="37"/>
      <c r="BB21" s="37"/>
      <c r="BC21" s="37"/>
      <c r="BD21" s="37"/>
      <c r="BE21" s="37"/>
      <c r="BF21" s="2416"/>
      <c r="BG21" s="2416"/>
      <c r="BH21" s="2416"/>
      <c r="BI21" s="37"/>
      <c r="BJ21" s="2320"/>
      <c r="BK21" s="2320"/>
      <c r="BL21" s="2320"/>
      <c r="BM21" s="2320"/>
      <c r="BN21" s="2320"/>
      <c r="BO21" s="2320"/>
      <c r="BP21" s="2320"/>
      <c r="BQ21" s="37"/>
      <c r="BR21" s="2320"/>
      <c r="BS21" s="2320"/>
      <c r="BT21" s="2320"/>
      <c r="BU21" s="2320"/>
      <c r="BV21" s="2320"/>
      <c r="BW21" s="2320"/>
      <c r="BX21" s="2320"/>
      <c r="BY21" s="43"/>
      <c r="BZ21" s="93"/>
      <c r="CA21" s="93"/>
      <c r="CB21" s="297"/>
    </row>
    <row r="22" spans="2:80" s="10" customFormat="1" ht="18" customHeight="1">
      <c r="B22" s="374" t="s">
        <v>804</v>
      </c>
      <c r="C22" s="77"/>
      <c r="D22" s="77"/>
      <c r="E22" s="37"/>
      <c r="F22" s="43"/>
      <c r="G22" s="37"/>
      <c r="H22" s="37"/>
      <c r="I22" s="37"/>
      <c r="J22" s="37"/>
      <c r="K22" s="37"/>
      <c r="L22" s="37"/>
      <c r="M22" s="37"/>
      <c r="N22" s="37"/>
      <c r="O22" s="37"/>
      <c r="P22" s="37"/>
      <c r="Q22" s="37"/>
      <c r="R22" s="37"/>
      <c r="S22" s="91">
        <v>131</v>
      </c>
      <c r="T22" s="37"/>
      <c r="U22" s="37"/>
      <c r="V22" s="1389" t="s">
        <v>2103</v>
      </c>
      <c r="W22" s="108">
        <v>2</v>
      </c>
      <c r="X22" s="1045"/>
      <c r="Y22" s="37"/>
      <c r="Z22" s="2411">
        <v>385429096559</v>
      </c>
      <c r="AA22" s="2411"/>
      <c r="AB22" s="2411"/>
      <c r="AC22" s="2411"/>
      <c r="AD22" s="2411"/>
      <c r="AE22" s="2411"/>
      <c r="AF22" s="2411"/>
      <c r="AG22" s="907"/>
      <c r="AH22" s="2411">
        <v>331575875251</v>
      </c>
      <c r="AI22" s="2411"/>
      <c r="AJ22" s="2411"/>
      <c r="AK22" s="2411"/>
      <c r="AL22" s="2411"/>
      <c r="AM22" s="2411"/>
      <c r="AN22" s="2411"/>
      <c r="AP22" s="101" t="s">
        <v>91</v>
      </c>
      <c r="AQ22" s="77"/>
      <c r="AR22" s="77"/>
      <c r="AS22" s="37"/>
      <c r="AT22" s="43"/>
      <c r="AU22" s="37"/>
      <c r="AV22" s="37"/>
      <c r="AW22" s="37"/>
      <c r="AX22" s="37"/>
      <c r="AY22" s="37"/>
      <c r="AZ22" s="37"/>
      <c r="BA22" s="37"/>
      <c r="BB22" s="37"/>
      <c r="BC22" s="37"/>
      <c r="BD22" s="37"/>
      <c r="BE22" s="37"/>
      <c r="BF22" s="2441">
        <v>2</v>
      </c>
      <c r="BG22" s="2441"/>
      <c r="BH22" s="2441"/>
      <c r="BI22" s="37"/>
      <c r="BJ22" s="2320"/>
      <c r="BK22" s="2320"/>
      <c r="BL22" s="2320"/>
      <c r="BM22" s="2320"/>
      <c r="BN22" s="2320"/>
      <c r="BO22" s="2320"/>
      <c r="BP22" s="2320"/>
      <c r="BQ22" s="37"/>
      <c r="BR22" s="2320"/>
      <c r="BS22" s="2320"/>
      <c r="BT22" s="2320"/>
      <c r="BU22" s="2320"/>
      <c r="BV22" s="2320"/>
      <c r="BW22" s="2320"/>
      <c r="BX22" s="2320"/>
      <c r="BY22" s="43"/>
      <c r="BZ22" s="93"/>
      <c r="CA22" s="93"/>
      <c r="CB22" s="1380">
        <v>53853221308</v>
      </c>
    </row>
    <row r="23" spans="2:80" s="10" customFormat="1" ht="18" customHeight="1">
      <c r="B23" s="374" t="s">
        <v>1151</v>
      </c>
      <c r="C23" s="77"/>
      <c r="D23" s="77"/>
      <c r="E23" s="37"/>
      <c r="F23" s="43"/>
      <c r="G23" s="37"/>
      <c r="H23" s="37"/>
      <c r="I23" s="37"/>
      <c r="J23" s="37"/>
      <c r="K23" s="37"/>
      <c r="L23" s="37"/>
      <c r="M23" s="37"/>
      <c r="N23" s="37"/>
      <c r="O23" s="37"/>
      <c r="P23" s="37"/>
      <c r="Q23" s="37"/>
      <c r="R23" s="37"/>
      <c r="S23" s="91">
        <v>132</v>
      </c>
      <c r="T23" s="37"/>
      <c r="U23" s="37"/>
      <c r="V23" s="1389" t="s">
        <v>2103</v>
      </c>
      <c r="W23" s="1069">
        <v>3</v>
      </c>
      <c r="X23" s="1040"/>
      <c r="Y23" s="37"/>
      <c r="Z23" s="2411">
        <v>229519523483</v>
      </c>
      <c r="AA23" s="2411"/>
      <c r="AB23" s="2411"/>
      <c r="AC23" s="2411"/>
      <c r="AD23" s="2411"/>
      <c r="AE23" s="2411"/>
      <c r="AF23" s="2411"/>
      <c r="AG23" s="907"/>
      <c r="AH23" s="2411">
        <v>200708761142</v>
      </c>
      <c r="AI23" s="2411"/>
      <c r="AJ23" s="2411"/>
      <c r="AK23" s="2411"/>
      <c r="AL23" s="2411"/>
      <c r="AM23" s="2411"/>
      <c r="AN23" s="2411"/>
      <c r="AP23" s="101" t="s">
        <v>92</v>
      </c>
      <c r="AQ23" s="77"/>
      <c r="AR23" s="77"/>
      <c r="AS23" s="37"/>
      <c r="AT23" s="43"/>
      <c r="AU23" s="37"/>
      <c r="AV23" s="37"/>
      <c r="AW23" s="37"/>
      <c r="AX23" s="37"/>
      <c r="AY23" s="37"/>
      <c r="AZ23" s="37"/>
      <c r="BA23" s="37"/>
      <c r="BB23" s="37"/>
      <c r="BC23" s="37"/>
      <c r="BD23" s="37"/>
      <c r="BE23" s="37"/>
      <c r="BF23" s="2416"/>
      <c r="BG23" s="2416"/>
      <c r="BH23" s="2416"/>
      <c r="BI23" s="37"/>
      <c r="BJ23" s="2320"/>
      <c r="BK23" s="2320"/>
      <c r="BL23" s="2320"/>
      <c r="BM23" s="2320"/>
      <c r="BN23" s="2320"/>
      <c r="BO23" s="2320"/>
      <c r="BP23" s="2320"/>
      <c r="BQ23" s="37"/>
      <c r="BR23" s="2320"/>
      <c r="BS23" s="2320"/>
      <c r="BT23" s="2320"/>
      <c r="BU23" s="2320"/>
      <c r="BV23" s="2320"/>
      <c r="BW23" s="2320"/>
      <c r="BX23" s="2320"/>
      <c r="BY23" s="43"/>
      <c r="BZ23" s="93"/>
      <c r="CA23" s="93"/>
      <c r="CB23" s="1380">
        <v>28810762341</v>
      </c>
    </row>
    <row r="24" spans="2:80" s="10" customFormat="1" ht="18" customHeight="1">
      <c r="B24" s="374" t="s">
        <v>805</v>
      </c>
      <c r="C24" s="77"/>
      <c r="D24" s="77"/>
      <c r="E24" s="37"/>
      <c r="F24" s="43"/>
      <c r="G24" s="37"/>
      <c r="H24" s="37"/>
      <c r="I24" s="37"/>
      <c r="J24" s="37"/>
      <c r="K24" s="37"/>
      <c r="L24" s="37"/>
      <c r="M24" s="37"/>
      <c r="N24" s="37"/>
      <c r="O24" s="37"/>
      <c r="P24" s="37"/>
      <c r="Q24" s="37"/>
      <c r="R24" s="37"/>
      <c r="S24" s="91">
        <v>133</v>
      </c>
      <c r="T24" s="37"/>
      <c r="U24" s="37"/>
      <c r="V24" s="2441"/>
      <c r="W24" s="2441"/>
      <c r="X24" s="1036"/>
      <c r="Y24" s="37"/>
      <c r="Z24" s="2411">
        <v>0</v>
      </c>
      <c r="AA24" s="2411"/>
      <c r="AB24" s="2411"/>
      <c r="AC24" s="2411"/>
      <c r="AD24" s="2411"/>
      <c r="AE24" s="2411"/>
      <c r="AF24" s="2411"/>
      <c r="AG24" s="907"/>
      <c r="AH24" s="2411">
        <v>0</v>
      </c>
      <c r="AI24" s="2411"/>
      <c r="AJ24" s="2411"/>
      <c r="AK24" s="2411"/>
      <c r="AL24" s="2411"/>
      <c r="AM24" s="2411"/>
      <c r="AN24" s="2411"/>
      <c r="AP24" s="101" t="s">
        <v>93</v>
      </c>
      <c r="AQ24" s="77"/>
      <c r="AR24" s="77"/>
      <c r="AS24" s="37"/>
      <c r="AT24" s="43"/>
      <c r="AU24" s="37"/>
      <c r="AV24" s="37"/>
      <c r="AW24" s="37"/>
      <c r="AX24" s="37"/>
      <c r="AY24" s="37"/>
      <c r="AZ24" s="37"/>
      <c r="BA24" s="37"/>
      <c r="BB24" s="37"/>
      <c r="BC24" s="37"/>
      <c r="BD24" s="37"/>
      <c r="BE24" s="37"/>
      <c r="BF24" s="2441">
        <v>2</v>
      </c>
      <c r="BG24" s="2441"/>
      <c r="BH24" s="2441"/>
      <c r="BI24" s="37"/>
      <c r="BJ24" s="2320"/>
      <c r="BK24" s="2320"/>
      <c r="BL24" s="2320"/>
      <c r="BM24" s="2320"/>
      <c r="BN24" s="2320"/>
      <c r="BO24" s="2320"/>
      <c r="BP24" s="2320"/>
      <c r="BQ24" s="37"/>
      <c r="BR24" s="2320"/>
      <c r="BS24" s="2320"/>
      <c r="BT24" s="2320"/>
      <c r="BU24" s="2320"/>
      <c r="BV24" s="2320"/>
      <c r="BW24" s="2320"/>
      <c r="BX24" s="2320"/>
      <c r="BY24" s="43"/>
      <c r="BZ24" s="93"/>
      <c r="CA24" s="93"/>
      <c r="CB24" s="297"/>
    </row>
    <row r="25" spans="2:80" s="10" customFormat="1" ht="18" customHeight="1">
      <c r="B25" s="374" t="s">
        <v>806</v>
      </c>
      <c r="C25" s="77"/>
      <c r="D25" s="77"/>
      <c r="E25" s="37"/>
      <c r="F25" s="43"/>
      <c r="G25" s="37"/>
      <c r="H25" s="37"/>
      <c r="I25" s="37"/>
      <c r="J25" s="37"/>
      <c r="K25" s="37"/>
      <c r="L25" s="37"/>
      <c r="M25" s="37"/>
      <c r="N25" s="37"/>
      <c r="O25" s="37"/>
      <c r="P25" s="37"/>
      <c r="Q25" s="37"/>
      <c r="R25" s="37"/>
      <c r="S25" s="91">
        <v>134</v>
      </c>
      <c r="T25" s="37"/>
      <c r="U25" s="37"/>
      <c r="V25" s="2416"/>
      <c r="W25" s="2416"/>
      <c r="X25" s="1040"/>
      <c r="Y25" s="37"/>
      <c r="Z25" s="2411">
        <v>0</v>
      </c>
      <c r="AA25" s="2411"/>
      <c r="AB25" s="2411"/>
      <c r="AC25" s="2411"/>
      <c r="AD25" s="2411"/>
      <c r="AE25" s="2411"/>
      <c r="AF25" s="2411"/>
      <c r="AG25" s="907"/>
      <c r="AH25" s="2411">
        <v>0</v>
      </c>
      <c r="AI25" s="2411"/>
      <c r="AJ25" s="2411"/>
      <c r="AK25" s="2411"/>
      <c r="AL25" s="2411"/>
      <c r="AM25" s="2411"/>
      <c r="AN25" s="2411"/>
      <c r="AP25" s="101" t="s">
        <v>1</v>
      </c>
      <c r="AQ25" s="77"/>
      <c r="AR25" s="77"/>
      <c r="AS25" s="37"/>
      <c r="AT25" s="43"/>
      <c r="AU25" s="37"/>
      <c r="AV25" s="37"/>
      <c r="AW25" s="37"/>
      <c r="AX25" s="37"/>
      <c r="AY25" s="37"/>
      <c r="AZ25" s="37"/>
      <c r="BA25" s="37"/>
      <c r="BB25" s="37"/>
      <c r="BC25" s="37"/>
      <c r="BD25" s="37"/>
      <c r="BE25" s="37"/>
      <c r="BF25" s="2416"/>
      <c r="BG25" s="2416"/>
      <c r="BH25" s="2416"/>
      <c r="BI25" s="37"/>
      <c r="BJ25" s="2320"/>
      <c r="BK25" s="2320"/>
      <c r="BL25" s="2320"/>
      <c r="BM25" s="2320"/>
      <c r="BN25" s="2320"/>
      <c r="BO25" s="2320"/>
      <c r="BP25" s="2320"/>
      <c r="BQ25" s="37"/>
      <c r="BR25" s="2320"/>
      <c r="BS25" s="2320"/>
      <c r="BT25" s="2320"/>
      <c r="BU25" s="2320"/>
      <c r="BV25" s="2320"/>
      <c r="BW25" s="2320"/>
      <c r="BX25" s="2320"/>
      <c r="BY25" s="43"/>
      <c r="BZ25" s="93"/>
      <c r="CA25" s="93"/>
      <c r="CB25" s="297"/>
    </row>
    <row r="26" spans="2:80" s="360" customFormat="1" ht="18" customHeight="1">
      <c r="B26" s="374" t="s">
        <v>807</v>
      </c>
      <c r="C26" s="77"/>
      <c r="D26" s="77"/>
      <c r="E26" s="37"/>
      <c r="F26" s="361"/>
      <c r="G26" s="37"/>
      <c r="H26" s="37"/>
      <c r="I26" s="37"/>
      <c r="J26" s="37"/>
      <c r="K26" s="37"/>
      <c r="L26" s="37"/>
      <c r="M26" s="37"/>
      <c r="N26" s="37"/>
      <c r="O26" s="37"/>
      <c r="P26" s="37"/>
      <c r="Q26" s="37"/>
      <c r="R26" s="37"/>
      <c r="S26" s="363">
        <v>135</v>
      </c>
      <c r="T26" s="37"/>
      <c r="U26" s="37"/>
      <c r="V26" s="1414" t="s">
        <v>2103</v>
      </c>
      <c r="W26" s="1413">
        <v>4</v>
      </c>
      <c r="X26" s="1040"/>
      <c r="Y26" s="37"/>
      <c r="Z26" s="2411">
        <v>22260000000</v>
      </c>
      <c r="AA26" s="2411"/>
      <c r="AB26" s="2411"/>
      <c r="AC26" s="2411"/>
      <c r="AD26" s="2411"/>
      <c r="AE26" s="2411"/>
      <c r="AF26" s="2411"/>
      <c r="AG26" s="907"/>
      <c r="AH26" s="2411">
        <v>78765000000</v>
      </c>
      <c r="AI26" s="2411"/>
      <c r="AJ26" s="2411"/>
      <c r="AK26" s="2411"/>
      <c r="AL26" s="2411"/>
      <c r="AM26" s="2411"/>
      <c r="AN26" s="2411"/>
      <c r="AP26" s="101"/>
      <c r="AQ26" s="77"/>
      <c r="AR26" s="77"/>
      <c r="AS26" s="37"/>
      <c r="AT26" s="361"/>
      <c r="AU26" s="37"/>
      <c r="AV26" s="37"/>
      <c r="AW26" s="37"/>
      <c r="AX26" s="37"/>
      <c r="AY26" s="37"/>
      <c r="AZ26" s="37"/>
      <c r="BA26" s="37"/>
      <c r="BB26" s="37"/>
      <c r="BC26" s="37"/>
      <c r="BD26" s="37"/>
      <c r="BE26" s="37"/>
      <c r="BF26" s="363"/>
      <c r="BG26" s="363"/>
      <c r="BH26" s="363"/>
      <c r="BI26" s="37"/>
      <c r="BJ26" s="361"/>
      <c r="BK26" s="361"/>
      <c r="BL26" s="361"/>
      <c r="BM26" s="361"/>
      <c r="BN26" s="361"/>
      <c r="BO26" s="361"/>
      <c r="BP26" s="361"/>
      <c r="BQ26" s="37"/>
      <c r="BR26" s="361"/>
      <c r="BS26" s="361"/>
      <c r="BT26" s="361"/>
      <c r="BU26" s="361"/>
      <c r="BV26" s="361"/>
      <c r="BW26" s="361"/>
      <c r="BX26" s="361"/>
      <c r="BY26" s="361"/>
      <c r="BZ26" s="93"/>
      <c r="CA26" s="93"/>
      <c r="CB26" s="1380">
        <v>-56505000000</v>
      </c>
    </row>
    <row r="27" spans="2:80" s="10" customFormat="1" ht="18" customHeight="1">
      <c r="B27" s="374" t="s">
        <v>808</v>
      </c>
      <c r="C27" s="77"/>
      <c r="D27" s="77"/>
      <c r="E27" s="37"/>
      <c r="F27" s="43"/>
      <c r="G27" s="37"/>
      <c r="H27" s="37"/>
      <c r="I27" s="37"/>
      <c r="J27" s="37"/>
      <c r="K27" s="37"/>
      <c r="L27" s="37"/>
      <c r="M27" s="37"/>
      <c r="N27" s="37"/>
      <c r="O27" s="37"/>
      <c r="P27" s="37"/>
      <c r="Q27" s="37"/>
      <c r="R27" s="37"/>
      <c r="S27" s="91">
        <v>136</v>
      </c>
      <c r="T27" s="37"/>
      <c r="U27" s="37"/>
      <c r="V27" s="1389" t="s">
        <v>2103</v>
      </c>
      <c r="W27" s="108" t="s">
        <v>2098</v>
      </c>
      <c r="X27" s="1039"/>
      <c r="Y27" s="37"/>
      <c r="Z27" s="2411">
        <v>143464572779</v>
      </c>
      <c r="AA27" s="2411"/>
      <c r="AB27" s="2411"/>
      <c r="AC27" s="2411"/>
      <c r="AD27" s="2411"/>
      <c r="AE27" s="2411"/>
      <c r="AF27" s="2411"/>
      <c r="AG27" s="907"/>
      <c r="AH27" s="2411">
        <v>84174934662</v>
      </c>
      <c r="AI27" s="2411"/>
      <c r="AJ27" s="2411"/>
      <c r="AK27" s="2411"/>
      <c r="AL27" s="2411"/>
      <c r="AM27" s="2411"/>
      <c r="AN27" s="2411"/>
      <c r="AP27" s="101" t="s">
        <v>94</v>
      </c>
      <c r="AQ27" s="77"/>
      <c r="AR27" s="77"/>
      <c r="AS27" s="37"/>
      <c r="AT27" s="43"/>
      <c r="AU27" s="37"/>
      <c r="AV27" s="37"/>
      <c r="AW27" s="37"/>
      <c r="AX27" s="37"/>
      <c r="AY27" s="37"/>
      <c r="AZ27" s="37"/>
      <c r="BA27" s="37"/>
      <c r="BB27" s="37"/>
      <c r="BC27" s="37"/>
      <c r="BD27" s="37"/>
      <c r="BE27" s="37"/>
      <c r="BF27" s="2441">
        <v>2</v>
      </c>
      <c r="BG27" s="2441"/>
      <c r="BH27" s="2441"/>
      <c r="BI27" s="37"/>
      <c r="BJ27" s="2320"/>
      <c r="BK27" s="2320"/>
      <c r="BL27" s="2320"/>
      <c r="BM27" s="2320"/>
      <c r="BN27" s="2320"/>
      <c r="BO27" s="2320"/>
      <c r="BP27" s="2320"/>
      <c r="BQ27" s="37"/>
      <c r="BR27" s="2320"/>
      <c r="BS27" s="2320"/>
      <c r="BT27" s="2320"/>
      <c r="BU27" s="2320"/>
      <c r="BV27" s="2320"/>
      <c r="BW27" s="2320"/>
      <c r="BX27" s="2320"/>
      <c r="BY27" s="43"/>
      <c r="BZ27" s="93"/>
      <c r="CA27" s="93"/>
      <c r="CB27" s="1380">
        <v>59289638117</v>
      </c>
    </row>
    <row r="28" spans="2:80" s="10" customFormat="1" ht="18" customHeight="1">
      <c r="B28" s="374" t="s">
        <v>809</v>
      </c>
      <c r="C28" s="77"/>
      <c r="D28" s="77"/>
      <c r="E28" s="37"/>
      <c r="F28" s="43"/>
      <c r="G28" s="37"/>
      <c r="H28" s="37"/>
      <c r="I28" s="37"/>
      <c r="J28" s="37"/>
      <c r="K28" s="37"/>
      <c r="L28" s="37"/>
      <c r="M28" s="37"/>
      <c r="N28" s="37"/>
      <c r="O28" s="37"/>
      <c r="P28" s="37"/>
      <c r="Q28" s="37"/>
      <c r="R28" s="37"/>
      <c r="S28" s="91">
        <v>137</v>
      </c>
      <c r="T28" s="37"/>
      <c r="U28" s="37"/>
      <c r="V28" s="2441"/>
      <c r="W28" s="2441"/>
      <c r="X28" s="1036"/>
      <c r="Y28" s="37"/>
      <c r="Z28" s="2411">
        <v>-7300000000</v>
      </c>
      <c r="AA28" s="2411"/>
      <c r="AB28" s="2411"/>
      <c r="AC28" s="2411"/>
      <c r="AD28" s="2411"/>
      <c r="AE28" s="2411"/>
      <c r="AF28" s="2411"/>
      <c r="AG28" s="907"/>
      <c r="AH28" s="2411">
        <v>-7300000000</v>
      </c>
      <c r="AI28" s="2411"/>
      <c r="AJ28" s="2411"/>
      <c r="AK28" s="2411"/>
      <c r="AL28" s="2411"/>
      <c r="AM28" s="2411"/>
      <c r="AN28" s="2411"/>
      <c r="AP28" s="101" t="s">
        <v>24</v>
      </c>
      <c r="AQ28" s="77"/>
      <c r="AR28" s="77"/>
      <c r="AS28" s="37"/>
      <c r="AT28" s="43"/>
      <c r="AU28" s="37"/>
      <c r="AV28" s="37"/>
      <c r="AW28" s="37"/>
      <c r="AX28" s="37"/>
      <c r="AY28" s="37"/>
      <c r="AZ28" s="37"/>
      <c r="BA28" s="37"/>
      <c r="BB28" s="37"/>
      <c r="BC28" s="37"/>
      <c r="BD28" s="37"/>
      <c r="BE28" s="37"/>
      <c r="BF28" s="2441">
        <v>2</v>
      </c>
      <c r="BG28" s="2441"/>
      <c r="BH28" s="2441"/>
      <c r="BI28" s="37"/>
      <c r="BJ28" s="2320"/>
      <c r="BK28" s="2320"/>
      <c r="BL28" s="2320"/>
      <c r="BM28" s="2320"/>
      <c r="BN28" s="2320"/>
      <c r="BO28" s="2320"/>
      <c r="BP28" s="2320"/>
      <c r="BQ28" s="37"/>
      <c r="BR28" s="2320"/>
      <c r="BS28" s="2320"/>
      <c r="BT28" s="2320"/>
      <c r="BU28" s="2320"/>
      <c r="BV28" s="2320"/>
      <c r="BW28" s="2320"/>
      <c r="BX28" s="2320"/>
      <c r="BY28" s="43"/>
      <c r="BZ28" s="93"/>
      <c r="CA28" s="93"/>
      <c r="CB28" s="297">
        <v>0</v>
      </c>
    </row>
    <row r="29" spans="2:80" s="510" customFormat="1" ht="18" customHeight="1">
      <c r="B29" s="374" t="s">
        <v>1152</v>
      </c>
      <c r="C29" s="77"/>
      <c r="D29" s="77"/>
      <c r="E29" s="37"/>
      <c r="F29" s="511"/>
      <c r="G29" s="37"/>
      <c r="H29" s="37"/>
      <c r="I29" s="37"/>
      <c r="J29" s="37"/>
      <c r="K29" s="37"/>
      <c r="L29" s="37"/>
      <c r="M29" s="37"/>
      <c r="N29" s="37"/>
      <c r="O29" s="37"/>
      <c r="P29" s="37"/>
      <c r="Q29" s="37"/>
      <c r="R29" s="37"/>
      <c r="S29" s="512">
        <v>139</v>
      </c>
      <c r="T29" s="37"/>
      <c r="U29" s="37"/>
      <c r="V29" s="59" t="s">
        <v>2115</v>
      </c>
      <c r="W29" s="108" t="s">
        <v>2115</v>
      </c>
      <c r="X29" s="1039"/>
      <c r="Y29" s="37"/>
      <c r="Z29" s="2411">
        <v>0</v>
      </c>
      <c r="AA29" s="2411"/>
      <c r="AB29" s="2411"/>
      <c r="AC29" s="2411"/>
      <c r="AD29" s="2411"/>
      <c r="AE29" s="2411"/>
      <c r="AF29" s="2411"/>
      <c r="AG29" s="907"/>
      <c r="AH29" s="2411">
        <v>0</v>
      </c>
      <c r="AI29" s="2411"/>
      <c r="AJ29" s="2411"/>
      <c r="AK29" s="2411"/>
      <c r="AL29" s="2411"/>
      <c r="AM29" s="2411"/>
      <c r="AN29" s="2411"/>
      <c r="AP29" s="101" t="s">
        <v>24</v>
      </c>
      <c r="AQ29" s="77"/>
      <c r="AR29" s="77"/>
      <c r="AS29" s="37"/>
      <c r="AT29" s="511"/>
      <c r="AU29" s="37"/>
      <c r="AV29" s="37"/>
      <c r="AW29" s="37"/>
      <c r="AX29" s="37"/>
      <c r="AY29" s="37"/>
      <c r="AZ29" s="37"/>
      <c r="BA29" s="37"/>
      <c r="BB29" s="37"/>
      <c r="BC29" s="37"/>
      <c r="BD29" s="37"/>
      <c r="BE29" s="37"/>
      <c r="BF29" s="2441">
        <v>2</v>
      </c>
      <c r="BG29" s="2441"/>
      <c r="BH29" s="2441"/>
      <c r="BI29" s="37"/>
      <c r="BJ29" s="2320"/>
      <c r="BK29" s="2320"/>
      <c r="BL29" s="2320"/>
      <c r="BM29" s="2320"/>
      <c r="BN29" s="2320"/>
      <c r="BO29" s="2320"/>
      <c r="BP29" s="2320"/>
      <c r="BQ29" s="37"/>
      <c r="BR29" s="2320"/>
      <c r="BS29" s="2320"/>
      <c r="BT29" s="2320"/>
      <c r="BU29" s="2320"/>
      <c r="BV29" s="2320"/>
      <c r="BW29" s="2320"/>
      <c r="BX29" s="2320"/>
      <c r="BY29" s="511"/>
      <c r="BZ29" s="93"/>
      <c r="CA29" s="93"/>
      <c r="CB29" s="297">
        <v>0</v>
      </c>
    </row>
    <row r="30" spans="2:80" s="10" customFormat="1" ht="7.5" customHeight="1">
      <c r="B30" s="106"/>
      <c r="C30" s="77"/>
      <c r="D30" s="77"/>
      <c r="E30" s="37"/>
      <c r="F30" s="43"/>
      <c r="G30" s="37"/>
      <c r="H30" s="37"/>
      <c r="I30" s="37"/>
      <c r="J30" s="37"/>
      <c r="K30" s="37"/>
      <c r="L30" s="37"/>
      <c r="M30" s="37"/>
      <c r="N30" s="37"/>
      <c r="O30" s="37"/>
      <c r="P30" s="37"/>
      <c r="Q30" s="37"/>
      <c r="R30" s="37"/>
      <c r="S30" s="91"/>
      <c r="T30" s="37"/>
      <c r="U30" s="37"/>
      <c r="V30" s="2416"/>
      <c r="W30" s="2416"/>
      <c r="X30" s="1040"/>
      <c r="Y30" s="37"/>
      <c r="Z30" s="2411"/>
      <c r="AA30" s="2411"/>
      <c r="AB30" s="2411"/>
      <c r="AC30" s="2411"/>
      <c r="AD30" s="2411"/>
      <c r="AE30" s="2411"/>
      <c r="AF30" s="2411"/>
      <c r="AG30" s="907"/>
      <c r="AH30" s="2411"/>
      <c r="AI30" s="2411"/>
      <c r="AJ30" s="2411"/>
      <c r="AK30" s="2411"/>
      <c r="AL30" s="2411"/>
      <c r="AM30" s="2411"/>
      <c r="AN30" s="2411"/>
      <c r="AP30" s="106"/>
      <c r="AQ30" s="77"/>
      <c r="AR30" s="77"/>
      <c r="AS30" s="37"/>
      <c r="AT30" s="43"/>
      <c r="AU30" s="37"/>
      <c r="AV30" s="37"/>
      <c r="AW30" s="37"/>
      <c r="AX30" s="37"/>
      <c r="AY30" s="37"/>
      <c r="AZ30" s="37"/>
      <c r="BA30" s="37"/>
      <c r="BB30" s="37"/>
      <c r="BC30" s="37"/>
      <c r="BD30" s="37"/>
      <c r="BE30" s="37"/>
      <c r="BF30" s="2416"/>
      <c r="BG30" s="2416"/>
      <c r="BH30" s="2416"/>
      <c r="BI30" s="37"/>
      <c r="BJ30" s="2320"/>
      <c r="BK30" s="2320"/>
      <c r="BL30" s="2320"/>
      <c r="BM30" s="2320"/>
      <c r="BN30" s="2320"/>
      <c r="BO30" s="2320"/>
      <c r="BP30" s="2320"/>
      <c r="BQ30" s="37"/>
      <c r="BR30" s="2320"/>
      <c r="BS30" s="2320"/>
      <c r="BT30" s="2320"/>
      <c r="BU30" s="2320"/>
      <c r="BV30" s="2320"/>
      <c r="BW30" s="2320"/>
      <c r="BX30" s="2320"/>
      <c r="BY30" s="43"/>
      <c r="BZ30" s="93"/>
      <c r="CA30" s="93"/>
      <c r="CB30" s="297"/>
    </row>
    <row r="31" spans="2:80" s="10" customFormat="1" ht="18" customHeight="1">
      <c r="B31" s="108" t="s">
        <v>489</v>
      </c>
      <c r="C31" s="77"/>
      <c r="D31" s="77"/>
      <c r="E31" s="37"/>
      <c r="F31" s="43"/>
      <c r="G31" s="37"/>
      <c r="H31" s="37"/>
      <c r="I31" s="37"/>
      <c r="J31" s="37"/>
      <c r="K31" s="37"/>
      <c r="L31" s="37"/>
      <c r="M31" s="37"/>
      <c r="N31" s="37"/>
      <c r="O31" s="37"/>
      <c r="P31" s="37"/>
      <c r="Q31" s="37"/>
      <c r="R31" s="37"/>
      <c r="S31" s="105">
        <v>140</v>
      </c>
      <c r="T31" s="37"/>
      <c r="U31" s="37"/>
      <c r="V31" s="1389" t="s">
        <v>2103</v>
      </c>
      <c r="W31" s="108">
        <v>6</v>
      </c>
      <c r="X31" s="1039"/>
      <c r="Y31" s="37"/>
      <c r="Z31" s="2435">
        <v>178267687142</v>
      </c>
      <c r="AA31" s="2435"/>
      <c r="AB31" s="2435"/>
      <c r="AC31" s="2435"/>
      <c r="AD31" s="2435"/>
      <c r="AE31" s="2435"/>
      <c r="AF31" s="2435"/>
      <c r="AG31" s="907"/>
      <c r="AH31" s="2435">
        <v>180460668306</v>
      </c>
      <c r="AI31" s="2435"/>
      <c r="AJ31" s="2435"/>
      <c r="AK31" s="2435"/>
      <c r="AL31" s="2435"/>
      <c r="AM31" s="2435"/>
      <c r="AN31" s="2435"/>
      <c r="AP31" s="108" t="s">
        <v>25</v>
      </c>
      <c r="AQ31" s="77"/>
      <c r="AR31" s="77"/>
      <c r="AS31" s="37"/>
      <c r="AT31" s="43"/>
      <c r="AU31" s="37"/>
      <c r="AV31" s="37"/>
      <c r="AW31" s="37"/>
      <c r="AX31" s="37"/>
      <c r="AY31" s="37"/>
      <c r="AZ31" s="37"/>
      <c r="BA31" s="37"/>
      <c r="BB31" s="37"/>
      <c r="BC31" s="37"/>
      <c r="BD31" s="37"/>
      <c r="BE31" s="37"/>
      <c r="BF31" s="2416"/>
      <c r="BG31" s="2416"/>
      <c r="BH31" s="2416"/>
      <c r="BI31" s="37"/>
      <c r="BJ31" s="2320"/>
      <c r="BK31" s="2320"/>
      <c r="BL31" s="2320"/>
      <c r="BM31" s="2320"/>
      <c r="BN31" s="2320"/>
      <c r="BO31" s="2320"/>
      <c r="BP31" s="2320"/>
      <c r="BQ31" s="37"/>
      <c r="BR31" s="2320"/>
      <c r="BS31" s="2320"/>
      <c r="BT31" s="2320"/>
      <c r="BU31" s="2320"/>
      <c r="BV31" s="2320"/>
      <c r="BW31" s="2320"/>
      <c r="BX31" s="2320"/>
      <c r="BY31" s="43"/>
      <c r="BZ31" s="93"/>
      <c r="CA31" s="93"/>
      <c r="CB31" s="297"/>
    </row>
    <row r="32" spans="2:80" s="10" customFormat="1" ht="18" customHeight="1">
      <c r="B32" s="101" t="s">
        <v>648</v>
      </c>
      <c r="C32" s="77"/>
      <c r="D32" s="77"/>
      <c r="E32" s="37"/>
      <c r="F32" s="43"/>
      <c r="G32" s="37"/>
      <c r="H32" s="37"/>
      <c r="I32" s="37"/>
      <c r="J32" s="37"/>
      <c r="K32" s="37"/>
      <c r="L32" s="37"/>
      <c r="M32" s="37"/>
      <c r="N32" s="37"/>
      <c r="O32" s="37"/>
      <c r="P32" s="37"/>
      <c r="Q32" s="37"/>
      <c r="R32" s="37"/>
      <c r="S32" s="91">
        <v>141</v>
      </c>
      <c r="T32" s="37"/>
      <c r="U32" s="37"/>
      <c r="V32" s="2444"/>
      <c r="W32" s="2444"/>
      <c r="X32" s="1039"/>
      <c r="Y32" s="37"/>
      <c r="Z32" s="2411">
        <v>178267687142</v>
      </c>
      <c r="AA32" s="2411"/>
      <c r="AB32" s="2411"/>
      <c r="AC32" s="2411"/>
      <c r="AD32" s="2411"/>
      <c r="AE32" s="2411"/>
      <c r="AF32" s="2411"/>
      <c r="AG32" s="907"/>
      <c r="AH32" s="2411">
        <v>180460668306</v>
      </c>
      <c r="AI32" s="2411"/>
      <c r="AJ32" s="2411"/>
      <c r="AK32" s="2411"/>
      <c r="AL32" s="2411"/>
      <c r="AM32" s="2411"/>
      <c r="AN32" s="2411"/>
      <c r="AP32" s="101" t="s">
        <v>26</v>
      </c>
      <c r="AQ32" s="77"/>
      <c r="AR32" s="77"/>
      <c r="AS32" s="37"/>
      <c r="AT32" s="43"/>
      <c r="AU32" s="37"/>
      <c r="AV32" s="37"/>
      <c r="AW32" s="37"/>
      <c r="AX32" s="37"/>
      <c r="AY32" s="37"/>
      <c r="AZ32" s="37"/>
      <c r="BA32" s="37"/>
      <c r="BB32" s="37"/>
      <c r="BC32" s="37"/>
      <c r="BD32" s="37"/>
      <c r="BE32" s="37"/>
      <c r="BF32" s="2441">
        <v>3</v>
      </c>
      <c r="BG32" s="2441"/>
      <c r="BH32" s="2441"/>
      <c r="BI32" s="37"/>
      <c r="BJ32" s="2320"/>
      <c r="BK32" s="2320"/>
      <c r="BL32" s="2320"/>
      <c r="BM32" s="2320"/>
      <c r="BN32" s="2320"/>
      <c r="BO32" s="2320"/>
      <c r="BP32" s="2320"/>
      <c r="BQ32" s="37"/>
      <c r="BR32" s="2320"/>
      <c r="BS32" s="2320"/>
      <c r="BT32" s="2320"/>
      <c r="BU32" s="2320"/>
      <c r="BV32" s="2320"/>
      <c r="BW32" s="2320"/>
      <c r="BX32" s="2320"/>
      <c r="BY32" s="43"/>
      <c r="BZ32" s="93"/>
      <c r="CA32" s="93"/>
      <c r="CB32" s="1380">
        <v>-2192981164</v>
      </c>
    </row>
    <row r="33" spans="2:80" s="10" customFormat="1" ht="18" customHeight="1">
      <c r="B33" s="101" t="s">
        <v>649</v>
      </c>
      <c r="C33" s="77"/>
      <c r="D33" s="77"/>
      <c r="E33" s="37"/>
      <c r="F33" s="43"/>
      <c r="G33" s="37"/>
      <c r="H33" s="37"/>
      <c r="I33" s="37"/>
      <c r="J33" s="37"/>
      <c r="K33" s="37"/>
      <c r="L33" s="37"/>
      <c r="M33" s="37"/>
      <c r="N33" s="37"/>
      <c r="O33" s="37"/>
      <c r="P33" s="37"/>
      <c r="Q33" s="37"/>
      <c r="R33" s="37"/>
      <c r="S33" s="91">
        <v>149</v>
      </c>
      <c r="T33" s="37"/>
      <c r="U33" s="37"/>
      <c r="V33" s="2416"/>
      <c r="W33" s="2416"/>
      <c r="X33" s="1040"/>
      <c r="Y33" s="37"/>
      <c r="Z33" s="2411">
        <v>0</v>
      </c>
      <c r="AA33" s="2411"/>
      <c r="AB33" s="2411"/>
      <c r="AC33" s="2411"/>
      <c r="AD33" s="2411"/>
      <c r="AE33" s="2411"/>
      <c r="AF33" s="2411"/>
      <c r="AG33" s="907"/>
      <c r="AH33" s="2411">
        <v>0</v>
      </c>
      <c r="AI33" s="2411"/>
      <c r="AJ33" s="2411"/>
      <c r="AK33" s="2411"/>
      <c r="AL33" s="2411"/>
      <c r="AM33" s="2411"/>
      <c r="AN33" s="2411"/>
      <c r="AP33" s="101" t="s">
        <v>27</v>
      </c>
      <c r="AQ33" s="77"/>
      <c r="AR33" s="77"/>
      <c r="AS33" s="37"/>
      <c r="AT33" s="43"/>
      <c r="AU33" s="37"/>
      <c r="AV33" s="37"/>
      <c r="AW33" s="37"/>
      <c r="AX33" s="37"/>
      <c r="AY33" s="37"/>
      <c r="AZ33" s="37"/>
      <c r="BA33" s="37"/>
      <c r="BB33" s="37"/>
      <c r="BC33" s="37"/>
      <c r="BD33" s="37"/>
      <c r="BE33" s="37"/>
      <c r="BF33" s="2416"/>
      <c r="BG33" s="2416"/>
      <c r="BH33" s="2416"/>
      <c r="BI33" s="37"/>
      <c r="BJ33" s="2320"/>
      <c r="BK33" s="2320"/>
      <c r="BL33" s="2320"/>
      <c r="BM33" s="2320"/>
      <c r="BN33" s="2320"/>
      <c r="BO33" s="2320"/>
      <c r="BP33" s="2320"/>
      <c r="BQ33" s="37"/>
      <c r="BR33" s="2320"/>
      <c r="BS33" s="2320"/>
      <c r="BT33" s="2320"/>
      <c r="BU33" s="2320"/>
      <c r="BV33" s="2320"/>
      <c r="BW33" s="2320"/>
      <c r="BX33" s="2320"/>
      <c r="BY33" s="43"/>
      <c r="BZ33" s="93"/>
      <c r="CA33" s="93"/>
      <c r="CB33" s="297">
        <v>0</v>
      </c>
    </row>
    <row r="34" spans="2:80" s="10" customFormat="1" ht="8.25" customHeight="1">
      <c r="B34" s="106"/>
      <c r="C34" s="77"/>
      <c r="D34" s="77"/>
      <c r="E34" s="37"/>
      <c r="F34" s="43"/>
      <c r="G34" s="37"/>
      <c r="H34" s="37"/>
      <c r="I34" s="37"/>
      <c r="J34" s="37"/>
      <c r="K34" s="37"/>
      <c r="L34" s="37"/>
      <c r="M34" s="37"/>
      <c r="N34" s="37"/>
      <c r="O34" s="37"/>
      <c r="P34" s="37"/>
      <c r="Q34" s="37"/>
      <c r="R34" s="37"/>
      <c r="S34" s="91"/>
      <c r="T34" s="37"/>
      <c r="U34" s="37"/>
      <c r="V34" s="2416"/>
      <c r="W34" s="2416"/>
      <c r="X34" s="1040"/>
      <c r="Y34" s="37"/>
      <c r="Z34" s="2411"/>
      <c r="AA34" s="2411"/>
      <c r="AB34" s="2411"/>
      <c r="AC34" s="2411"/>
      <c r="AD34" s="2411"/>
      <c r="AE34" s="2411"/>
      <c r="AF34" s="2411"/>
      <c r="AG34" s="907"/>
      <c r="AH34" s="2411"/>
      <c r="AI34" s="2411"/>
      <c r="AJ34" s="2411"/>
      <c r="AK34" s="2411"/>
      <c r="AL34" s="2411"/>
      <c r="AM34" s="2411"/>
      <c r="AN34" s="2411"/>
      <c r="AP34" s="106"/>
      <c r="AQ34" s="77"/>
      <c r="AR34" s="77"/>
      <c r="AS34" s="37"/>
      <c r="AT34" s="43"/>
      <c r="AU34" s="37"/>
      <c r="AV34" s="37"/>
      <c r="AW34" s="37"/>
      <c r="AX34" s="37"/>
      <c r="AY34" s="37"/>
      <c r="AZ34" s="37"/>
      <c r="BA34" s="37"/>
      <c r="BB34" s="37"/>
      <c r="BC34" s="37"/>
      <c r="BD34" s="37"/>
      <c r="BE34" s="37"/>
      <c r="BF34" s="2416"/>
      <c r="BG34" s="2416"/>
      <c r="BH34" s="2416"/>
      <c r="BI34" s="37"/>
      <c r="BJ34" s="2320"/>
      <c r="BK34" s="2320"/>
      <c r="BL34" s="2320"/>
      <c r="BM34" s="2320"/>
      <c r="BN34" s="2320"/>
      <c r="BO34" s="2320"/>
      <c r="BP34" s="2320"/>
      <c r="BQ34" s="37"/>
      <c r="BR34" s="2320"/>
      <c r="BS34" s="2320"/>
      <c r="BT34" s="2320"/>
      <c r="BU34" s="2320"/>
      <c r="BV34" s="2320"/>
      <c r="BW34" s="2320"/>
      <c r="BX34" s="2320"/>
      <c r="BY34" s="43"/>
      <c r="BZ34" s="93"/>
      <c r="CA34" s="93"/>
      <c r="CB34" s="297"/>
    </row>
    <row r="35" spans="2:80" s="10" customFormat="1" ht="18" customHeight="1">
      <c r="B35" s="108" t="s">
        <v>689</v>
      </c>
      <c r="C35" s="77"/>
      <c r="D35" s="77"/>
      <c r="E35" s="37"/>
      <c r="F35" s="43"/>
      <c r="G35" s="37"/>
      <c r="H35" s="37"/>
      <c r="I35" s="37"/>
      <c r="J35" s="37"/>
      <c r="K35" s="37"/>
      <c r="L35" s="37"/>
      <c r="M35" s="37"/>
      <c r="N35" s="37"/>
      <c r="O35" s="37"/>
      <c r="P35" s="37"/>
      <c r="Q35" s="37"/>
      <c r="R35" s="37"/>
      <c r="S35" s="105">
        <v>150</v>
      </c>
      <c r="T35" s="37"/>
      <c r="U35" s="37"/>
      <c r="V35" s="2416"/>
      <c r="W35" s="2416"/>
      <c r="X35" s="1040"/>
      <c r="Y35" s="37"/>
      <c r="Z35" s="2435">
        <v>111082913</v>
      </c>
      <c r="AA35" s="2435"/>
      <c r="AB35" s="2435"/>
      <c r="AC35" s="2435"/>
      <c r="AD35" s="2435"/>
      <c r="AE35" s="2435"/>
      <c r="AF35" s="2435"/>
      <c r="AG35" s="907"/>
      <c r="AH35" s="2435">
        <v>1410219477</v>
      </c>
      <c r="AI35" s="2435"/>
      <c r="AJ35" s="2435"/>
      <c r="AK35" s="2435"/>
      <c r="AL35" s="2435"/>
      <c r="AM35" s="2435"/>
      <c r="AN35" s="2435"/>
      <c r="AP35" s="108" t="s">
        <v>28</v>
      </c>
      <c r="AQ35" s="77"/>
      <c r="AR35" s="77"/>
      <c r="AS35" s="37"/>
      <c r="AT35" s="43"/>
      <c r="AU35" s="37"/>
      <c r="AV35" s="37"/>
      <c r="AW35" s="37"/>
      <c r="AX35" s="37"/>
      <c r="AY35" s="37"/>
      <c r="AZ35" s="37"/>
      <c r="BA35" s="37"/>
      <c r="BB35" s="37"/>
      <c r="BC35" s="37"/>
      <c r="BD35" s="37"/>
      <c r="BE35" s="37"/>
      <c r="BF35" s="2416"/>
      <c r="BG35" s="2416"/>
      <c r="BH35" s="2416"/>
      <c r="BI35" s="37"/>
      <c r="BJ35" s="2320"/>
      <c r="BK35" s="2320"/>
      <c r="BL35" s="2320"/>
      <c r="BM35" s="2320"/>
      <c r="BN35" s="2320"/>
      <c r="BO35" s="2320"/>
      <c r="BP35" s="2320"/>
      <c r="BQ35" s="37"/>
      <c r="BR35" s="2320"/>
      <c r="BS35" s="2320"/>
      <c r="BT35" s="2320"/>
      <c r="BU35" s="2320"/>
      <c r="BV35" s="2320"/>
      <c r="BW35" s="2320"/>
      <c r="BX35" s="2320"/>
      <c r="BY35" s="43"/>
      <c r="BZ35" s="93"/>
      <c r="CA35" s="93"/>
      <c r="CB35" s="297"/>
    </row>
    <row r="36" spans="2:80" s="10" customFormat="1" ht="18" customHeight="1">
      <c r="B36" s="101" t="s">
        <v>650</v>
      </c>
      <c r="C36" s="77"/>
      <c r="D36" s="77"/>
      <c r="E36" s="37"/>
      <c r="F36" s="43"/>
      <c r="G36" s="37"/>
      <c r="H36" s="37"/>
      <c r="I36" s="37"/>
      <c r="J36" s="37"/>
      <c r="K36" s="37"/>
      <c r="L36" s="37"/>
      <c r="M36" s="37"/>
      <c r="N36" s="37"/>
      <c r="O36" s="37"/>
      <c r="P36" s="37"/>
      <c r="Q36" s="37"/>
      <c r="R36" s="37"/>
      <c r="S36" s="91">
        <v>151</v>
      </c>
      <c r="T36" s="37"/>
      <c r="U36" s="37"/>
      <c r="V36" s="1389" t="s">
        <v>2103</v>
      </c>
      <c r="W36" s="2417" t="s">
        <v>2100</v>
      </c>
      <c r="X36" s="2417"/>
      <c r="Y36" s="37"/>
      <c r="Z36" s="2411">
        <v>23909089</v>
      </c>
      <c r="AA36" s="2411"/>
      <c r="AB36" s="2411"/>
      <c r="AC36" s="2411"/>
      <c r="AD36" s="2411"/>
      <c r="AE36" s="2411"/>
      <c r="AF36" s="2411"/>
      <c r="AG36" s="907"/>
      <c r="AH36" s="2411">
        <v>58170454</v>
      </c>
      <c r="AI36" s="2411"/>
      <c r="AJ36" s="2411"/>
      <c r="AK36" s="2411"/>
      <c r="AL36" s="2411"/>
      <c r="AM36" s="2411"/>
      <c r="AN36" s="2411"/>
      <c r="AP36" s="101" t="s">
        <v>95</v>
      </c>
      <c r="AQ36" s="77"/>
      <c r="AR36" s="77"/>
      <c r="AS36" s="37"/>
      <c r="AT36" s="43"/>
      <c r="AU36" s="37"/>
      <c r="AV36" s="37"/>
      <c r="AW36" s="37"/>
      <c r="AX36" s="37"/>
      <c r="AY36" s="37"/>
      <c r="AZ36" s="37"/>
      <c r="BA36" s="37"/>
      <c r="BB36" s="37"/>
      <c r="BC36" s="37"/>
      <c r="BD36" s="37"/>
      <c r="BE36" s="37"/>
      <c r="BF36" s="2416"/>
      <c r="BG36" s="2416"/>
      <c r="BH36" s="2416"/>
      <c r="BI36" s="37"/>
      <c r="BJ36" s="2320"/>
      <c r="BK36" s="2320"/>
      <c r="BL36" s="2320"/>
      <c r="BM36" s="2320"/>
      <c r="BN36" s="2320"/>
      <c r="BO36" s="2320"/>
      <c r="BP36" s="2320"/>
      <c r="BQ36" s="37"/>
      <c r="BR36" s="2320"/>
      <c r="BS36" s="2320"/>
      <c r="BT36" s="2320"/>
      <c r="BU36" s="2320"/>
      <c r="BV36" s="2320"/>
      <c r="BW36" s="2320"/>
      <c r="BX36" s="2320"/>
      <c r="BY36" s="43"/>
      <c r="BZ36" s="93"/>
      <c r="CA36" s="93"/>
      <c r="CB36" s="1380">
        <v>-34261365</v>
      </c>
    </row>
    <row r="37" spans="2:80" s="10" customFormat="1" ht="18" customHeight="1">
      <c r="B37" s="101" t="s">
        <v>573</v>
      </c>
      <c r="C37" s="77"/>
      <c r="D37" s="77"/>
      <c r="E37" s="37"/>
      <c r="F37" s="43"/>
      <c r="G37" s="37"/>
      <c r="H37" s="37"/>
      <c r="I37" s="37"/>
      <c r="J37" s="37"/>
      <c r="K37" s="37"/>
      <c r="L37" s="37"/>
      <c r="M37" s="37"/>
      <c r="N37" s="37"/>
      <c r="O37" s="37"/>
      <c r="P37" s="37"/>
      <c r="Q37" s="37"/>
      <c r="R37" s="37"/>
      <c r="S37" s="91">
        <v>152</v>
      </c>
      <c r="T37" s="37"/>
      <c r="U37" s="37"/>
      <c r="V37" s="2416"/>
      <c r="W37" s="2416"/>
      <c r="X37" s="1040"/>
      <c r="Y37" s="37"/>
      <c r="Z37" s="2411">
        <v>0</v>
      </c>
      <c r="AA37" s="2411"/>
      <c r="AB37" s="2411"/>
      <c r="AC37" s="2411"/>
      <c r="AD37" s="2411"/>
      <c r="AE37" s="2411"/>
      <c r="AF37" s="2411"/>
      <c r="AG37" s="907"/>
      <c r="AH37" s="2411">
        <v>1352049023</v>
      </c>
      <c r="AI37" s="2411"/>
      <c r="AJ37" s="2411"/>
      <c r="AK37" s="2411"/>
      <c r="AL37" s="2411"/>
      <c r="AM37" s="2411"/>
      <c r="AN37" s="2411"/>
      <c r="AP37" s="101"/>
      <c r="AQ37" s="77"/>
      <c r="AR37" s="77"/>
      <c r="AS37" s="37"/>
      <c r="AT37" s="43"/>
      <c r="AU37" s="37"/>
      <c r="AV37" s="37"/>
      <c r="AW37" s="37"/>
      <c r="AX37" s="37"/>
      <c r="AY37" s="37"/>
      <c r="AZ37" s="37"/>
      <c r="BA37" s="37"/>
      <c r="BB37" s="37"/>
      <c r="BC37" s="37"/>
      <c r="BD37" s="37"/>
      <c r="BE37" s="37"/>
      <c r="BF37" s="91"/>
      <c r="BG37" s="91"/>
      <c r="BH37" s="91"/>
      <c r="BI37" s="37"/>
      <c r="BJ37" s="43"/>
      <c r="BK37" s="43"/>
      <c r="BL37" s="43"/>
      <c r="BM37" s="43"/>
      <c r="BN37" s="43"/>
      <c r="BO37" s="43"/>
      <c r="BP37" s="43"/>
      <c r="BQ37" s="37"/>
      <c r="BR37" s="43"/>
      <c r="BS37" s="43"/>
      <c r="BT37" s="43"/>
      <c r="BU37" s="43"/>
      <c r="BV37" s="43"/>
      <c r="BW37" s="43"/>
      <c r="BX37" s="43"/>
      <c r="BY37" s="43"/>
      <c r="BZ37" s="93"/>
      <c r="CA37" s="93"/>
      <c r="CB37" s="1380">
        <v>-1352049023</v>
      </c>
    </row>
    <row r="38" spans="2:80" s="10" customFormat="1" ht="18" customHeight="1">
      <c r="B38" s="374" t="s">
        <v>1420</v>
      </c>
      <c r="C38" s="77"/>
      <c r="D38" s="77"/>
      <c r="E38" s="37"/>
      <c r="F38" s="43"/>
      <c r="G38" s="37"/>
      <c r="H38" s="37"/>
      <c r="I38" s="37"/>
      <c r="J38" s="37"/>
      <c r="K38" s="37"/>
      <c r="L38" s="37"/>
      <c r="M38" s="37"/>
      <c r="N38" s="37"/>
      <c r="O38" s="37"/>
      <c r="P38" s="37"/>
      <c r="Q38" s="37"/>
      <c r="R38" s="37"/>
      <c r="S38" s="91">
        <v>153</v>
      </c>
      <c r="T38" s="37"/>
      <c r="U38" s="37"/>
      <c r="V38" s="1389"/>
      <c r="W38" s="2417"/>
      <c r="X38" s="2417"/>
      <c r="Y38" s="37"/>
      <c r="Z38" s="2411">
        <v>87173824</v>
      </c>
      <c r="AA38" s="2411"/>
      <c r="AB38" s="2411"/>
      <c r="AC38" s="2411"/>
      <c r="AD38" s="2411"/>
      <c r="AE38" s="2411"/>
      <c r="AF38" s="2411"/>
      <c r="AG38" s="907"/>
      <c r="AH38" s="2411">
        <v>0</v>
      </c>
      <c r="AI38" s="2411"/>
      <c r="AJ38" s="2411"/>
      <c r="AK38" s="2411"/>
      <c r="AL38" s="2411"/>
      <c r="AM38" s="2411"/>
      <c r="AN38" s="2411"/>
      <c r="AP38" s="101" t="s">
        <v>96</v>
      </c>
      <c r="AQ38" s="77"/>
      <c r="AR38" s="77"/>
      <c r="AS38" s="37"/>
      <c r="AT38" s="43"/>
      <c r="AU38" s="37"/>
      <c r="AV38" s="37"/>
      <c r="AW38" s="37"/>
      <c r="AX38" s="37"/>
      <c r="AY38" s="37"/>
      <c r="AZ38" s="37"/>
      <c r="BA38" s="37"/>
      <c r="BB38" s="37"/>
      <c r="BC38" s="37"/>
      <c r="BD38" s="37"/>
      <c r="BE38" s="37"/>
      <c r="BF38" s="2441">
        <v>4</v>
      </c>
      <c r="BG38" s="2441"/>
      <c r="BH38" s="2441"/>
      <c r="BI38" s="37"/>
      <c r="BJ38" s="2320"/>
      <c r="BK38" s="2320"/>
      <c r="BL38" s="2320"/>
      <c r="BM38" s="2320"/>
      <c r="BN38" s="2320"/>
      <c r="BO38" s="2320"/>
      <c r="BP38" s="2320"/>
      <c r="BQ38" s="37"/>
      <c r="BR38" s="2320"/>
      <c r="BS38" s="2320"/>
      <c r="BT38" s="2320"/>
      <c r="BU38" s="2320"/>
      <c r="BV38" s="2320"/>
      <c r="BW38" s="2320"/>
      <c r="BX38" s="2320"/>
      <c r="BY38" s="43"/>
      <c r="BZ38" s="93"/>
      <c r="CA38" s="93"/>
      <c r="CB38" s="297">
        <v>87173824</v>
      </c>
    </row>
    <row r="39" spans="2:80" s="360" customFormat="1" ht="18" customHeight="1">
      <c r="B39" s="374" t="s">
        <v>1153</v>
      </c>
      <c r="C39" s="77"/>
      <c r="D39" s="77"/>
      <c r="E39" s="37"/>
      <c r="F39" s="361"/>
      <c r="G39" s="37"/>
      <c r="H39" s="37"/>
      <c r="I39" s="37"/>
      <c r="J39" s="37"/>
      <c r="K39" s="37"/>
      <c r="L39" s="37"/>
      <c r="M39" s="37"/>
      <c r="N39" s="37"/>
      <c r="O39" s="37"/>
      <c r="P39" s="37"/>
      <c r="Q39" s="37"/>
      <c r="R39" s="37"/>
      <c r="S39" s="363">
        <v>154</v>
      </c>
      <c r="T39" s="37"/>
      <c r="U39" s="37"/>
      <c r="V39" s="2444"/>
      <c r="W39" s="2444"/>
      <c r="X39" s="1039"/>
      <c r="Y39" s="37"/>
      <c r="Z39" s="2411">
        <v>0</v>
      </c>
      <c r="AA39" s="2411"/>
      <c r="AB39" s="2411"/>
      <c r="AC39" s="2411"/>
      <c r="AD39" s="2411"/>
      <c r="AE39" s="2411"/>
      <c r="AF39" s="2411"/>
      <c r="AG39" s="907"/>
      <c r="AH39" s="2411">
        <v>0</v>
      </c>
      <c r="AI39" s="2411"/>
      <c r="AJ39" s="2411"/>
      <c r="AK39" s="2411"/>
      <c r="AL39" s="2411"/>
      <c r="AM39" s="2411"/>
      <c r="AN39" s="2411"/>
      <c r="AP39" s="101"/>
      <c r="AQ39" s="77"/>
      <c r="AR39" s="77"/>
      <c r="AS39" s="37"/>
      <c r="AT39" s="361"/>
      <c r="AU39" s="37"/>
      <c r="AV39" s="37"/>
      <c r="AW39" s="37"/>
      <c r="AX39" s="37"/>
      <c r="AY39" s="37"/>
      <c r="AZ39" s="37"/>
      <c r="BA39" s="37"/>
      <c r="BB39" s="37"/>
      <c r="BC39" s="37"/>
      <c r="BD39" s="37"/>
      <c r="BE39" s="37"/>
      <c r="BF39" s="362"/>
      <c r="BG39" s="362"/>
      <c r="BH39" s="362"/>
      <c r="BI39" s="37"/>
      <c r="BJ39" s="361"/>
      <c r="BK39" s="361"/>
      <c r="BL39" s="361"/>
      <c r="BM39" s="361"/>
      <c r="BN39" s="361"/>
      <c r="BO39" s="361"/>
      <c r="BP39" s="361"/>
      <c r="BQ39" s="37"/>
      <c r="BR39" s="361"/>
      <c r="BS39" s="361"/>
      <c r="BT39" s="361"/>
      <c r="BU39" s="361"/>
      <c r="BV39" s="361"/>
      <c r="BW39" s="361"/>
      <c r="BX39" s="361"/>
      <c r="BY39" s="361"/>
      <c r="BZ39" s="93"/>
      <c r="CA39" s="93"/>
      <c r="CB39" s="297"/>
    </row>
    <row r="40" spans="2:80" s="10" customFormat="1" ht="18" customHeight="1">
      <c r="B40" s="374" t="s">
        <v>812</v>
      </c>
      <c r="C40" s="77"/>
      <c r="D40" s="77"/>
      <c r="E40" s="37"/>
      <c r="F40" s="43"/>
      <c r="G40" s="37"/>
      <c r="H40" s="37"/>
      <c r="I40" s="37"/>
      <c r="J40" s="37"/>
      <c r="K40" s="37"/>
      <c r="L40" s="37"/>
      <c r="M40" s="37"/>
      <c r="N40" s="37"/>
      <c r="O40" s="37"/>
      <c r="P40" s="37"/>
      <c r="Q40" s="37"/>
      <c r="R40" s="37"/>
      <c r="S40" s="91">
        <v>155</v>
      </c>
      <c r="T40" s="37"/>
      <c r="U40" s="37"/>
      <c r="V40" s="59" t="s">
        <v>2115</v>
      </c>
      <c r="W40" s="108" t="s">
        <v>2115</v>
      </c>
      <c r="X40" s="1043"/>
      <c r="Y40" s="37"/>
      <c r="Z40" s="2411">
        <v>0</v>
      </c>
      <c r="AA40" s="2411"/>
      <c r="AB40" s="2411"/>
      <c r="AC40" s="2411"/>
      <c r="AD40" s="2411"/>
      <c r="AE40" s="2411"/>
      <c r="AF40" s="2411"/>
      <c r="AG40" s="907"/>
      <c r="AH40" s="2411">
        <v>0</v>
      </c>
      <c r="AI40" s="2411"/>
      <c r="AJ40" s="2411"/>
      <c r="AK40" s="2411"/>
      <c r="AL40" s="2411"/>
      <c r="AM40" s="2411"/>
      <c r="AN40" s="2411"/>
      <c r="AP40" s="101" t="s">
        <v>72</v>
      </c>
      <c r="AQ40" s="77"/>
      <c r="AR40" s="77"/>
      <c r="AS40" s="37"/>
      <c r="AT40" s="43"/>
      <c r="AU40" s="37"/>
      <c r="AV40" s="37"/>
      <c r="AW40" s="37"/>
      <c r="AX40" s="37"/>
      <c r="AY40" s="37"/>
      <c r="AZ40" s="37"/>
      <c r="BA40" s="37"/>
      <c r="BB40" s="37"/>
      <c r="BC40" s="37"/>
      <c r="BD40" s="37"/>
      <c r="BE40" s="37"/>
      <c r="BF40" s="2416"/>
      <c r="BG40" s="2416"/>
      <c r="BH40" s="2416"/>
      <c r="BI40" s="37"/>
      <c r="BJ40" s="2320"/>
      <c r="BK40" s="2320"/>
      <c r="BL40" s="2320"/>
      <c r="BM40" s="2320"/>
      <c r="BN40" s="2320"/>
      <c r="BO40" s="2320"/>
      <c r="BP40" s="2320"/>
      <c r="BQ40" s="37"/>
      <c r="BR40" s="2320"/>
      <c r="BS40" s="2320"/>
      <c r="BT40" s="2320"/>
      <c r="BU40" s="2320"/>
      <c r="BV40" s="2320"/>
      <c r="BW40" s="2320"/>
      <c r="BX40" s="2320"/>
      <c r="BY40" s="43"/>
      <c r="BZ40" s="93"/>
      <c r="CA40" s="93"/>
      <c r="CB40" s="297">
        <v>0</v>
      </c>
    </row>
    <row r="41" spans="2:80" s="10" customFormat="1" ht="9" customHeight="1">
      <c r="B41" s="106"/>
      <c r="C41" s="77"/>
      <c r="D41" s="77"/>
      <c r="E41" s="37"/>
      <c r="F41" s="43"/>
      <c r="G41" s="37"/>
      <c r="H41" s="37"/>
      <c r="I41" s="37"/>
      <c r="J41" s="37"/>
      <c r="K41" s="37"/>
      <c r="L41" s="37"/>
      <c r="M41" s="37"/>
      <c r="N41" s="37"/>
      <c r="O41" s="37"/>
      <c r="P41" s="37"/>
      <c r="Q41" s="37"/>
      <c r="R41" s="37"/>
      <c r="S41" s="91"/>
      <c r="T41" s="37"/>
      <c r="U41" s="37"/>
      <c r="V41" s="2416"/>
      <c r="W41" s="2416"/>
      <c r="X41" s="1040"/>
      <c r="Y41" s="37"/>
      <c r="Z41" s="2411"/>
      <c r="AA41" s="2411"/>
      <c r="AB41" s="2411"/>
      <c r="AC41" s="2411"/>
      <c r="AD41" s="2411"/>
      <c r="AE41" s="2411"/>
      <c r="AF41" s="2411"/>
      <c r="AG41" s="907"/>
      <c r="AH41" s="2411"/>
      <c r="AI41" s="2411"/>
      <c r="AJ41" s="2411"/>
      <c r="AK41" s="2411"/>
      <c r="AL41" s="2411"/>
      <c r="AM41" s="2411"/>
      <c r="AN41" s="2411"/>
      <c r="AP41" s="106"/>
      <c r="AQ41" s="77"/>
      <c r="AR41" s="77"/>
      <c r="AS41" s="37"/>
      <c r="AT41" s="43"/>
      <c r="AU41" s="37"/>
      <c r="AV41" s="37"/>
      <c r="AW41" s="37"/>
      <c r="AX41" s="37"/>
      <c r="AY41" s="37"/>
      <c r="AZ41" s="37"/>
      <c r="BA41" s="37"/>
      <c r="BB41" s="37"/>
      <c r="BC41" s="37"/>
      <c r="BD41" s="37"/>
      <c r="BE41" s="37"/>
      <c r="BF41" s="2416"/>
      <c r="BG41" s="2416"/>
      <c r="BH41" s="2416"/>
      <c r="BI41" s="37"/>
      <c r="BJ41" s="2320"/>
      <c r="BK41" s="2320"/>
      <c r="BL41" s="2320"/>
      <c r="BM41" s="2320"/>
      <c r="BN41" s="2320"/>
      <c r="BO41" s="2320"/>
      <c r="BP41" s="2320"/>
      <c r="BQ41" s="37"/>
      <c r="BR41" s="2320"/>
      <c r="BS41" s="2320"/>
      <c r="BT41" s="2320"/>
      <c r="BU41" s="2320"/>
      <c r="BV41" s="2320"/>
      <c r="BW41" s="2320"/>
      <c r="BX41" s="2320"/>
      <c r="BY41" s="43"/>
      <c r="BZ41" s="93"/>
      <c r="CA41" s="93"/>
      <c r="CB41" s="297"/>
    </row>
    <row r="42" spans="2:80" s="10" customFormat="1" ht="18" customHeight="1">
      <c r="B42" s="59" t="s">
        <v>651</v>
      </c>
      <c r="C42" s="77"/>
      <c r="D42" s="77"/>
      <c r="E42" s="37"/>
      <c r="F42" s="43"/>
      <c r="G42" s="37"/>
      <c r="H42" s="37"/>
      <c r="I42" s="37"/>
      <c r="J42" s="37"/>
      <c r="K42" s="37"/>
      <c r="L42" s="37"/>
      <c r="M42" s="37"/>
      <c r="N42" s="37"/>
      <c r="O42" s="37"/>
      <c r="P42" s="37"/>
      <c r="Q42" s="37"/>
      <c r="R42" s="37"/>
      <c r="S42" s="105">
        <v>200</v>
      </c>
      <c r="T42" s="37"/>
      <c r="U42" s="37"/>
      <c r="V42" s="2416"/>
      <c r="W42" s="2416"/>
      <c r="X42" s="1040"/>
      <c r="Y42" s="37"/>
      <c r="Z42" s="2435">
        <v>485101394144</v>
      </c>
      <c r="AA42" s="2435"/>
      <c r="AB42" s="2435"/>
      <c r="AC42" s="2435"/>
      <c r="AD42" s="2435"/>
      <c r="AE42" s="2435"/>
      <c r="AF42" s="2435"/>
      <c r="AG42" s="907"/>
      <c r="AH42" s="2435">
        <v>328524270107</v>
      </c>
      <c r="AI42" s="2435"/>
      <c r="AJ42" s="2435"/>
      <c r="AK42" s="2435"/>
      <c r="AL42" s="2435"/>
      <c r="AM42" s="2435"/>
      <c r="AN42" s="2435"/>
      <c r="AP42" s="59" t="s">
        <v>193</v>
      </c>
      <c r="AQ42" s="77"/>
      <c r="AR42" s="77"/>
      <c r="AS42" s="37"/>
      <c r="AT42" s="43"/>
      <c r="AU42" s="37"/>
      <c r="AV42" s="37"/>
      <c r="AW42" s="37"/>
      <c r="AX42" s="37"/>
      <c r="AY42" s="37"/>
      <c r="AZ42" s="37"/>
      <c r="BA42" s="37"/>
      <c r="BB42" s="37"/>
      <c r="BC42" s="37"/>
      <c r="BD42" s="37"/>
      <c r="BE42" s="37"/>
      <c r="BF42" s="2416"/>
      <c r="BG42" s="2416"/>
      <c r="BH42" s="2416"/>
      <c r="BI42" s="37"/>
      <c r="BJ42" s="2320"/>
      <c r="BK42" s="2320"/>
      <c r="BL42" s="2320"/>
      <c r="BM42" s="2320"/>
      <c r="BN42" s="2320"/>
      <c r="BO42" s="2320"/>
      <c r="BP42" s="2320"/>
      <c r="BQ42" s="37"/>
      <c r="BR42" s="2320"/>
      <c r="BS42" s="2320"/>
      <c r="BT42" s="2320"/>
      <c r="BU42" s="2320"/>
      <c r="BV42" s="2320"/>
      <c r="BW42" s="2320"/>
      <c r="BX42" s="2320"/>
      <c r="BY42" s="43"/>
      <c r="BZ42" s="93"/>
      <c r="CA42" s="93"/>
      <c r="CB42" s="297"/>
    </row>
    <row r="43" spans="2:80" s="10" customFormat="1" ht="6" customHeight="1">
      <c r="B43" s="37"/>
      <c r="C43" s="77"/>
      <c r="D43" s="77"/>
      <c r="E43" s="37"/>
      <c r="F43" s="43"/>
      <c r="G43" s="37"/>
      <c r="H43" s="37"/>
      <c r="I43" s="37"/>
      <c r="J43" s="37"/>
      <c r="K43" s="37"/>
      <c r="L43" s="37"/>
      <c r="M43" s="37"/>
      <c r="N43" s="37"/>
      <c r="O43" s="37"/>
      <c r="P43" s="37"/>
      <c r="Q43" s="37"/>
      <c r="R43" s="37"/>
      <c r="S43" s="91"/>
      <c r="T43" s="37"/>
      <c r="U43" s="37"/>
      <c r="V43" s="2416"/>
      <c r="W43" s="2416"/>
      <c r="X43" s="1040"/>
      <c r="Y43" s="37"/>
      <c r="Z43" s="2411"/>
      <c r="AA43" s="2411"/>
      <c r="AB43" s="2411"/>
      <c r="AC43" s="2411"/>
      <c r="AD43" s="2411"/>
      <c r="AE43" s="2411"/>
      <c r="AF43" s="2411"/>
      <c r="AG43" s="907"/>
      <c r="AH43" s="2411"/>
      <c r="AI43" s="2411"/>
      <c r="AJ43" s="2411"/>
      <c r="AK43" s="2411"/>
      <c r="AL43" s="2411"/>
      <c r="AM43" s="2411"/>
      <c r="AN43" s="2411"/>
      <c r="AP43" s="37"/>
      <c r="AQ43" s="77"/>
      <c r="AR43" s="77"/>
      <c r="AS43" s="37"/>
      <c r="AT43" s="43"/>
      <c r="AU43" s="37"/>
      <c r="AV43" s="37"/>
      <c r="AW43" s="37"/>
      <c r="AX43" s="37"/>
      <c r="AY43" s="37"/>
      <c r="AZ43" s="37"/>
      <c r="BA43" s="37"/>
      <c r="BB43" s="37"/>
      <c r="BC43" s="37"/>
      <c r="BD43" s="37"/>
      <c r="BE43" s="37"/>
      <c r="BF43" s="2416"/>
      <c r="BG43" s="2416"/>
      <c r="BH43" s="2416"/>
      <c r="BI43" s="37"/>
      <c r="BJ43" s="2320"/>
      <c r="BK43" s="2320"/>
      <c r="BL43" s="2320"/>
      <c r="BM43" s="2320"/>
      <c r="BN43" s="2320"/>
      <c r="BO43" s="2320"/>
      <c r="BP43" s="2320"/>
      <c r="BQ43" s="37"/>
      <c r="BR43" s="2320"/>
      <c r="BS43" s="2320"/>
      <c r="BT43" s="2320"/>
      <c r="BU43" s="2320"/>
      <c r="BV43" s="2320"/>
      <c r="BW43" s="2320"/>
      <c r="BX43" s="2320"/>
      <c r="BY43" s="43"/>
      <c r="BZ43" s="93"/>
      <c r="CA43" s="93"/>
      <c r="CB43" s="297"/>
    </row>
    <row r="44" spans="2:80" s="10" customFormat="1" ht="18" customHeight="1">
      <c r="B44" s="463" t="s">
        <v>652</v>
      </c>
      <c r="C44" s="77"/>
      <c r="D44" s="77"/>
      <c r="E44" s="37"/>
      <c r="F44" s="43"/>
      <c r="G44" s="37"/>
      <c r="H44" s="37"/>
      <c r="I44" s="37"/>
      <c r="J44" s="37"/>
      <c r="K44" s="37"/>
      <c r="L44" s="37"/>
      <c r="M44" s="37"/>
      <c r="N44" s="37"/>
      <c r="O44" s="37"/>
      <c r="P44" s="37"/>
      <c r="Q44" s="37"/>
      <c r="R44" s="37"/>
      <c r="S44" s="105">
        <v>210</v>
      </c>
      <c r="T44" s="37"/>
      <c r="U44" s="37"/>
      <c r="V44" s="2405"/>
      <c r="W44" s="2405"/>
      <c r="X44" s="1042"/>
      <c r="Y44" s="37"/>
      <c r="Z44" s="2435">
        <v>1755343944</v>
      </c>
      <c r="AA44" s="2435"/>
      <c r="AB44" s="2435"/>
      <c r="AC44" s="2435"/>
      <c r="AD44" s="2435"/>
      <c r="AE44" s="2435"/>
      <c r="AF44" s="2435"/>
      <c r="AG44" s="907"/>
      <c r="AH44" s="2443">
        <v>1513824540</v>
      </c>
      <c r="AI44" s="2443"/>
      <c r="AJ44" s="2443"/>
      <c r="AK44" s="2443"/>
      <c r="AL44" s="2443"/>
      <c r="AM44" s="2443"/>
      <c r="AN44" s="2443"/>
      <c r="AP44" s="38" t="s">
        <v>97</v>
      </c>
      <c r="AQ44" s="77"/>
      <c r="AR44" s="77"/>
      <c r="AS44" s="37"/>
      <c r="AT44" s="43"/>
      <c r="AU44" s="37"/>
      <c r="AV44" s="37"/>
      <c r="AW44" s="37"/>
      <c r="AX44" s="37"/>
      <c r="AY44" s="37"/>
      <c r="AZ44" s="37"/>
      <c r="BA44" s="37"/>
      <c r="BB44" s="37"/>
      <c r="BC44" s="37"/>
      <c r="BD44" s="37"/>
      <c r="BE44" s="37"/>
      <c r="BF44" s="2416"/>
      <c r="BG44" s="2416"/>
      <c r="BH44" s="2416"/>
      <c r="BI44" s="37"/>
      <c r="BJ44" s="2320"/>
      <c r="BK44" s="2320"/>
      <c r="BL44" s="2320"/>
      <c r="BM44" s="2320"/>
      <c r="BN44" s="2320"/>
      <c r="BO44" s="2320"/>
      <c r="BP44" s="2320"/>
      <c r="BQ44" s="37"/>
      <c r="BR44" s="2320"/>
      <c r="BS44" s="2320"/>
      <c r="BT44" s="2320"/>
      <c r="BU44" s="2320"/>
      <c r="BV44" s="2320"/>
      <c r="BW44" s="2320"/>
      <c r="BX44" s="2320"/>
      <c r="BY44" s="43"/>
      <c r="BZ44" s="93"/>
      <c r="CA44" s="93"/>
      <c r="CB44" s="297"/>
    </row>
    <row r="45" spans="2:80" s="10" customFormat="1" ht="18" customHeight="1">
      <c r="B45" s="37" t="s">
        <v>653</v>
      </c>
      <c r="C45" s="77"/>
      <c r="D45" s="77"/>
      <c r="E45" s="37"/>
      <c r="F45" s="43"/>
      <c r="G45" s="37"/>
      <c r="H45" s="37"/>
      <c r="I45" s="37"/>
      <c r="J45" s="37"/>
      <c r="K45" s="37"/>
      <c r="L45" s="37"/>
      <c r="M45" s="37"/>
      <c r="N45" s="37"/>
      <c r="O45" s="37"/>
      <c r="P45" s="37"/>
      <c r="Q45" s="37"/>
      <c r="R45" s="37"/>
      <c r="S45" s="91">
        <v>211</v>
      </c>
      <c r="T45" s="37"/>
      <c r="U45" s="37"/>
      <c r="V45" s="1389" t="s">
        <v>2115</v>
      </c>
      <c r="W45" s="1057" t="s">
        <v>2115</v>
      </c>
      <c r="X45" s="1042"/>
      <c r="Y45" s="37"/>
      <c r="Z45" s="2411">
        <v>0</v>
      </c>
      <c r="AA45" s="2411"/>
      <c r="AB45" s="2411"/>
      <c r="AC45" s="2411"/>
      <c r="AD45" s="2411"/>
      <c r="AE45" s="2411"/>
      <c r="AF45" s="2411"/>
      <c r="AG45" s="907"/>
      <c r="AH45" s="2411">
        <v>0</v>
      </c>
      <c r="AI45" s="2411"/>
      <c r="AJ45" s="2411"/>
      <c r="AK45" s="2411"/>
      <c r="AL45" s="2411"/>
      <c r="AM45" s="2411"/>
      <c r="AN45" s="2411"/>
      <c r="AP45" s="37" t="s">
        <v>98</v>
      </c>
      <c r="AQ45" s="77"/>
      <c r="AR45" s="77"/>
      <c r="AS45" s="37"/>
      <c r="AT45" s="43"/>
      <c r="AU45" s="37"/>
      <c r="AV45" s="37"/>
      <c r="AW45" s="37"/>
      <c r="AX45" s="37"/>
      <c r="AY45" s="37"/>
      <c r="AZ45" s="37"/>
      <c r="BA45" s="37"/>
      <c r="BB45" s="37"/>
      <c r="BC45" s="37"/>
      <c r="BD45" s="37"/>
      <c r="BE45" s="37"/>
      <c r="BF45" s="2421">
        <v>5</v>
      </c>
      <c r="BG45" s="2421"/>
      <c r="BH45" s="2421"/>
      <c r="BI45" s="37"/>
      <c r="BJ45" s="2320"/>
      <c r="BK45" s="2320"/>
      <c r="BL45" s="2320"/>
      <c r="BM45" s="2320"/>
      <c r="BN45" s="2320"/>
      <c r="BO45" s="2320"/>
      <c r="BP45" s="2320"/>
      <c r="BQ45" s="37"/>
      <c r="BR45" s="2320"/>
      <c r="BS45" s="2320"/>
      <c r="BT45" s="2320"/>
      <c r="BU45" s="2320"/>
      <c r="BV45" s="2320"/>
      <c r="BW45" s="2320"/>
      <c r="BX45" s="2320"/>
      <c r="BY45" s="43"/>
      <c r="BZ45" s="93"/>
      <c r="CA45" s="93"/>
      <c r="CB45" s="297">
        <v>0</v>
      </c>
    </row>
    <row r="46" spans="2:80" s="510" customFormat="1" ht="18" hidden="1" customHeight="1">
      <c r="B46" s="469" t="s">
        <v>1154</v>
      </c>
      <c r="C46" s="77"/>
      <c r="D46" s="77"/>
      <c r="E46" s="37"/>
      <c r="F46" s="511"/>
      <c r="G46" s="37"/>
      <c r="H46" s="37"/>
      <c r="I46" s="37"/>
      <c r="J46" s="37"/>
      <c r="K46" s="37"/>
      <c r="L46" s="37"/>
      <c r="M46" s="37"/>
      <c r="N46" s="37"/>
      <c r="O46" s="37"/>
      <c r="P46" s="37"/>
      <c r="Q46" s="37"/>
      <c r="R46" s="37"/>
      <c r="S46" s="512">
        <v>212</v>
      </c>
      <c r="T46" s="37"/>
      <c r="U46" s="37"/>
      <c r="V46" s="2405"/>
      <c r="W46" s="2405"/>
      <c r="X46" s="1042"/>
      <c r="Y46" s="37"/>
      <c r="Z46" s="2411">
        <v>0</v>
      </c>
      <c r="AA46" s="2411"/>
      <c r="AB46" s="2411"/>
      <c r="AC46" s="2411"/>
      <c r="AD46" s="2411"/>
      <c r="AE46" s="2411"/>
      <c r="AF46" s="2411"/>
      <c r="AG46" s="907"/>
      <c r="AH46" s="2411">
        <v>0</v>
      </c>
      <c r="AI46" s="2411"/>
      <c r="AJ46" s="2411"/>
      <c r="AK46" s="2411"/>
      <c r="AL46" s="2411"/>
      <c r="AM46" s="2411"/>
      <c r="AN46" s="2411"/>
      <c r="AP46" s="37" t="s">
        <v>98</v>
      </c>
      <c r="AQ46" s="77"/>
      <c r="AR46" s="77"/>
      <c r="AS46" s="37"/>
      <c r="AT46" s="511"/>
      <c r="AU46" s="37"/>
      <c r="AV46" s="37"/>
      <c r="AW46" s="37"/>
      <c r="AX46" s="37"/>
      <c r="AY46" s="37"/>
      <c r="AZ46" s="37"/>
      <c r="BA46" s="37"/>
      <c r="BB46" s="37"/>
      <c r="BC46" s="37"/>
      <c r="BD46" s="37"/>
      <c r="BE46" s="37"/>
      <c r="BF46" s="2421">
        <v>5</v>
      </c>
      <c r="BG46" s="2421"/>
      <c r="BH46" s="2421"/>
      <c r="BI46" s="37"/>
      <c r="BJ46" s="2320"/>
      <c r="BK46" s="2320"/>
      <c r="BL46" s="2320"/>
      <c r="BM46" s="2320"/>
      <c r="BN46" s="2320"/>
      <c r="BO46" s="2320"/>
      <c r="BP46" s="2320"/>
      <c r="BQ46" s="37"/>
      <c r="BR46" s="2320"/>
      <c r="BS46" s="2320"/>
      <c r="BT46" s="2320"/>
      <c r="BU46" s="2320"/>
      <c r="BV46" s="2320"/>
      <c r="BW46" s="2320"/>
      <c r="BX46" s="2320"/>
      <c r="BY46" s="511"/>
      <c r="BZ46" s="93"/>
      <c r="CA46" s="93"/>
      <c r="CB46" s="297">
        <v>0</v>
      </c>
    </row>
    <row r="47" spans="2:80" s="10" customFormat="1" ht="18" hidden="1" customHeight="1">
      <c r="B47" s="469" t="s">
        <v>1155</v>
      </c>
      <c r="C47" s="77"/>
      <c r="D47" s="77"/>
      <c r="E47" s="37"/>
      <c r="F47" s="43"/>
      <c r="G47" s="37"/>
      <c r="H47" s="37"/>
      <c r="I47" s="37"/>
      <c r="J47" s="37"/>
      <c r="K47" s="37"/>
      <c r="L47" s="37"/>
      <c r="M47" s="37"/>
      <c r="N47" s="37"/>
      <c r="O47" s="37"/>
      <c r="P47" s="37"/>
      <c r="Q47" s="37"/>
      <c r="R47" s="37"/>
      <c r="S47" s="512">
        <v>213</v>
      </c>
      <c r="T47" s="37"/>
      <c r="U47" s="37"/>
      <c r="V47" s="2405"/>
      <c r="W47" s="2405"/>
      <c r="X47" s="1042"/>
      <c r="Y47" s="37"/>
      <c r="Z47" s="2411">
        <v>0</v>
      </c>
      <c r="AA47" s="2411"/>
      <c r="AB47" s="2411"/>
      <c r="AC47" s="2411"/>
      <c r="AD47" s="2411"/>
      <c r="AE47" s="2411"/>
      <c r="AF47" s="2411"/>
      <c r="AG47" s="907"/>
      <c r="AH47" s="2411">
        <v>0</v>
      </c>
      <c r="AI47" s="2411"/>
      <c r="AJ47" s="2411"/>
      <c r="AK47" s="2411"/>
      <c r="AL47" s="2411"/>
      <c r="AM47" s="2411"/>
      <c r="AN47" s="2411"/>
      <c r="AP47" s="37"/>
      <c r="AQ47" s="77"/>
      <c r="AR47" s="77"/>
      <c r="AS47" s="37"/>
      <c r="AT47" s="43"/>
      <c r="AU47" s="37"/>
      <c r="AV47" s="37"/>
      <c r="AW47" s="37"/>
      <c r="AX47" s="37"/>
      <c r="AY47" s="37"/>
      <c r="AZ47" s="37"/>
      <c r="BA47" s="37"/>
      <c r="BB47" s="37"/>
      <c r="BC47" s="37"/>
      <c r="BD47" s="37"/>
      <c r="BE47" s="37"/>
      <c r="BF47" s="127"/>
      <c r="BG47" s="127"/>
      <c r="BH47" s="127"/>
      <c r="BI47" s="37"/>
      <c r="BJ47" s="43"/>
      <c r="BK47" s="43"/>
      <c r="BL47" s="43"/>
      <c r="BM47" s="43"/>
      <c r="BN47" s="43"/>
      <c r="BO47" s="43"/>
      <c r="BP47" s="43"/>
      <c r="BQ47" s="37"/>
      <c r="BR47" s="43"/>
      <c r="BS47" s="43"/>
      <c r="BT47" s="43"/>
      <c r="BU47" s="43"/>
      <c r="BV47" s="43"/>
      <c r="BW47" s="43"/>
      <c r="BX47" s="43"/>
      <c r="BY47" s="43"/>
      <c r="BZ47" s="93"/>
      <c r="CA47" s="93"/>
      <c r="CB47" s="297">
        <v>0</v>
      </c>
    </row>
    <row r="48" spans="2:80" s="10" customFormat="1" ht="18" hidden="1" customHeight="1">
      <c r="B48" s="469" t="s">
        <v>1156</v>
      </c>
      <c r="C48" s="77"/>
      <c r="D48" s="77"/>
      <c r="E48" s="37"/>
      <c r="F48" s="43"/>
      <c r="G48" s="37"/>
      <c r="H48" s="37"/>
      <c r="I48" s="37"/>
      <c r="J48" s="37"/>
      <c r="K48" s="37"/>
      <c r="L48" s="37"/>
      <c r="M48" s="37"/>
      <c r="N48" s="37"/>
      <c r="O48" s="37"/>
      <c r="P48" s="37"/>
      <c r="Q48" s="37"/>
      <c r="R48" s="37"/>
      <c r="S48" s="512">
        <v>214</v>
      </c>
      <c r="T48" s="37"/>
      <c r="U48" s="37"/>
      <c r="V48" s="2444"/>
      <c r="W48" s="2444"/>
      <c r="X48" s="1039"/>
      <c r="Y48" s="37"/>
      <c r="Z48" s="2411">
        <v>0</v>
      </c>
      <c r="AA48" s="2411"/>
      <c r="AB48" s="2411"/>
      <c r="AC48" s="2411"/>
      <c r="AD48" s="2411"/>
      <c r="AE48" s="2411"/>
      <c r="AF48" s="2411"/>
      <c r="AG48" s="907"/>
      <c r="AH48" s="2411">
        <v>0</v>
      </c>
      <c r="AI48" s="2411"/>
      <c r="AJ48" s="2411"/>
      <c r="AK48" s="2411"/>
      <c r="AL48" s="2411"/>
      <c r="AM48" s="2411"/>
      <c r="AN48" s="2411"/>
      <c r="AP48" s="37" t="s">
        <v>99</v>
      </c>
      <c r="AQ48" s="77"/>
      <c r="AR48" s="77"/>
      <c r="AS48" s="37"/>
      <c r="AT48" s="43"/>
      <c r="AU48" s="37"/>
      <c r="AV48" s="37"/>
      <c r="AW48" s="37"/>
      <c r="AX48" s="37"/>
      <c r="AY48" s="37"/>
      <c r="AZ48" s="37"/>
      <c r="BA48" s="37"/>
      <c r="BB48" s="37"/>
      <c r="BC48" s="37"/>
      <c r="BD48" s="37"/>
      <c r="BE48" s="37"/>
      <c r="BF48" s="2416"/>
      <c r="BG48" s="2416"/>
      <c r="BH48" s="2416"/>
      <c r="BI48" s="37"/>
      <c r="BJ48" s="2320"/>
      <c r="BK48" s="2320"/>
      <c r="BL48" s="2320"/>
      <c r="BM48" s="2320"/>
      <c r="BN48" s="2320"/>
      <c r="BO48" s="2320"/>
      <c r="BP48" s="2320"/>
      <c r="BQ48" s="37"/>
      <c r="BR48" s="2320"/>
      <c r="BS48" s="2320"/>
      <c r="BT48" s="2320"/>
      <c r="BU48" s="2320"/>
      <c r="BV48" s="2320"/>
      <c r="BW48" s="2320"/>
      <c r="BX48" s="2320"/>
      <c r="BY48" s="43"/>
      <c r="BZ48" s="93"/>
      <c r="CA48" s="93"/>
      <c r="CB48" s="297">
        <v>0</v>
      </c>
    </row>
    <row r="49" spans="2:80" s="360" customFormat="1" ht="18" hidden="1" customHeight="1">
      <c r="B49" s="469" t="s">
        <v>1157</v>
      </c>
      <c r="C49" s="77"/>
      <c r="D49" s="77"/>
      <c r="E49" s="37"/>
      <c r="F49" s="361"/>
      <c r="G49" s="37"/>
      <c r="H49" s="37"/>
      <c r="I49" s="37"/>
      <c r="J49" s="37"/>
      <c r="K49" s="37"/>
      <c r="L49" s="37"/>
      <c r="M49" s="37"/>
      <c r="N49" s="37"/>
      <c r="O49" s="37"/>
      <c r="P49" s="37"/>
      <c r="Q49" s="37"/>
      <c r="R49" s="37"/>
      <c r="S49" s="512">
        <v>215</v>
      </c>
      <c r="T49" s="37"/>
      <c r="U49" s="37"/>
      <c r="V49" s="2444"/>
      <c r="W49" s="2444"/>
      <c r="X49" s="1039"/>
      <c r="Y49" s="37"/>
      <c r="Z49" s="2411">
        <v>0</v>
      </c>
      <c r="AA49" s="2411"/>
      <c r="AB49" s="2411"/>
      <c r="AC49" s="2411"/>
      <c r="AD49" s="2411"/>
      <c r="AE49" s="2411"/>
      <c r="AF49" s="2411"/>
      <c r="AG49" s="907"/>
      <c r="AH49" s="2411">
        <v>0</v>
      </c>
      <c r="AI49" s="2411"/>
      <c r="AJ49" s="2411"/>
      <c r="AK49" s="2411"/>
      <c r="AL49" s="2411"/>
      <c r="AM49" s="2411"/>
      <c r="AN49" s="2411"/>
      <c r="AP49" s="37"/>
      <c r="AQ49" s="77"/>
      <c r="AR49" s="77"/>
      <c r="AS49" s="37"/>
      <c r="AT49" s="361"/>
      <c r="AU49" s="37"/>
      <c r="AV49" s="37"/>
      <c r="AW49" s="37"/>
      <c r="AX49" s="37"/>
      <c r="AY49" s="37"/>
      <c r="AZ49" s="37"/>
      <c r="BA49" s="37"/>
      <c r="BB49" s="37"/>
      <c r="BC49" s="37"/>
      <c r="BD49" s="37"/>
      <c r="BE49" s="37"/>
      <c r="BF49" s="363"/>
      <c r="BG49" s="363"/>
      <c r="BH49" s="363"/>
      <c r="BI49" s="37"/>
      <c r="BJ49" s="361"/>
      <c r="BK49" s="361"/>
      <c r="BL49" s="361"/>
      <c r="BM49" s="361"/>
      <c r="BN49" s="361"/>
      <c r="BO49" s="361"/>
      <c r="BP49" s="361"/>
      <c r="BQ49" s="37"/>
      <c r="BR49" s="361"/>
      <c r="BS49" s="361"/>
      <c r="BT49" s="361"/>
      <c r="BU49" s="361"/>
      <c r="BV49" s="361"/>
      <c r="BW49" s="361"/>
      <c r="BX49" s="361"/>
      <c r="BY49" s="361"/>
      <c r="BZ49" s="93"/>
      <c r="CA49" s="93"/>
      <c r="CB49" s="297">
        <v>0</v>
      </c>
    </row>
    <row r="50" spans="2:80" s="10" customFormat="1" ht="18" customHeight="1">
      <c r="B50" s="469" t="s">
        <v>1158</v>
      </c>
      <c r="C50" s="77"/>
      <c r="D50" s="77"/>
      <c r="E50" s="37"/>
      <c r="F50" s="43"/>
      <c r="G50" s="37"/>
      <c r="H50" s="37"/>
      <c r="I50" s="37"/>
      <c r="J50" s="37"/>
      <c r="K50" s="37"/>
      <c r="L50" s="37"/>
      <c r="M50" s="37"/>
      <c r="N50" s="37"/>
      <c r="O50" s="37"/>
      <c r="P50" s="37"/>
      <c r="Q50" s="37"/>
      <c r="R50" s="37"/>
      <c r="S50" s="363">
        <v>216</v>
      </c>
      <c r="T50" s="37"/>
      <c r="U50" s="37"/>
      <c r="V50" s="2405" t="s">
        <v>2097</v>
      </c>
      <c r="W50" s="2405"/>
      <c r="X50" s="1039"/>
      <c r="Y50" s="37"/>
      <c r="Z50" s="2411">
        <v>1755343944</v>
      </c>
      <c r="AA50" s="2411"/>
      <c r="AB50" s="2411"/>
      <c r="AC50" s="2411"/>
      <c r="AD50" s="2411"/>
      <c r="AE50" s="2411"/>
      <c r="AF50" s="2411"/>
      <c r="AG50" s="907"/>
      <c r="AH50" s="2411">
        <v>1513824540</v>
      </c>
      <c r="AI50" s="2411"/>
      <c r="AJ50" s="2411"/>
      <c r="AK50" s="2411"/>
      <c r="AL50" s="2411"/>
      <c r="AM50" s="2411"/>
      <c r="AN50" s="2411"/>
      <c r="AP50" s="37" t="s">
        <v>100</v>
      </c>
      <c r="AQ50" s="77"/>
      <c r="AR50" s="77"/>
      <c r="AS50" s="37"/>
      <c r="AT50" s="43"/>
      <c r="AU50" s="37"/>
      <c r="AV50" s="37"/>
      <c r="AW50" s="37"/>
      <c r="AX50" s="37"/>
      <c r="AY50" s="37"/>
      <c r="AZ50" s="37"/>
      <c r="BA50" s="37"/>
      <c r="BB50" s="37"/>
      <c r="BC50" s="37"/>
      <c r="BD50" s="37"/>
      <c r="BE50" s="37"/>
      <c r="BF50" s="2416"/>
      <c r="BG50" s="2416"/>
      <c r="BH50" s="2416"/>
      <c r="BI50" s="37"/>
      <c r="BJ50" s="2320"/>
      <c r="BK50" s="2320"/>
      <c r="BL50" s="2320"/>
      <c r="BM50" s="2320"/>
      <c r="BN50" s="2320"/>
      <c r="BO50" s="2320"/>
      <c r="BP50" s="2320"/>
      <c r="BQ50" s="37"/>
      <c r="BR50" s="2320"/>
      <c r="BS50" s="2320"/>
      <c r="BT50" s="2320"/>
      <c r="BU50" s="2320"/>
      <c r="BV50" s="2320"/>
      <c r="BW50" s="2320"/>
      <c r="BX50" s="2320"/>
      <c r="BY50" s="43"/>
      <c r="BZ50" s="93"/>
      <c r="CA50" s="93"/>
      <c r="CB50" s="297">
        <v>241519404</v>
      </c>
    </row>
    <row r="51" spans="2:80" s="10" customFormat="1" ht="18" customHeight="1">
      <c r="B51" s="469" t="s">
        <v>1159</v>
      </c>
      <c r="C51" s="77"/>
      <c r="D51" s="77"/>
      <c r="E51" s="37"/>
      <c r="F51" s="43"/>
      <c r="G51" s="37"/>
      <c r="H51" s="37"/>
      <c r="I51" s="37"/>
      <c r="J51" s="37"/>
      <c r="K51" s="37"/>
      <c r="L51" s="37"/>
      <c r="M51" s="37"/>
      <c r="N51" s="37"/>
      <c r="O51" s="37"/>
      <c r="P51" s="37"/>
      <c r="Q51" s="37"/>
      <c r="R51" s="37"/>
      <c r="S51" s="363">
        <v>219</v>
      </c>
      <c r="T51" s="37"/>
      <c r="U51" s="37"/>
      <c r="V51" s="2416"/>
      <c r="W51" s="2416"/>
      <c r="X51" s="1040"/>
      <c r="Y51" s="37"/>
      <c r="Z51" s="2411">
        <v>0</v>
      </c>
      <c r="AA51" s="2411"/>
      <c r="AB51" s="2411"/>
      <c r="AC51" s="2411"/>
      <c r="AD51" s="2411"/>
      <c r="AE51" s="2411"/>
      <c r="AF51" s="2411"/>
      <c r="AG51" s="907"/>
      <c r="AH51" s="2411">
        <v>0</v>
      </c>
      <c r="AI51" s="2411"/>
      <c r="AJ51" s="2411"/>
      <c r="AK51" s="2411"/>
      <c r="AL51" s="2411"/>
      <c r="AM51" s="2411"/>
      <c r="AN51" s="2411"/>
      <c r="AP51" s="37" t="s">
        <v>29</v>
      </c>
      <c r="AQ51" s="77"/>
      <c r="AR51" s="77"/>
      <c r="AS51" s="37"/>
      <c r="AT51" s="43"/>
      <c r="AU51" s="37"/>
      <c r="AV51" s="37"/>
      <c r="AW51" s="37"/>
      <c r="AX51" s="37"/>
      <c r="AY51" s="37"/>
      <c r="AZ51" s="37"/>
      <c r="BA51" s="37"/>
      <c r="BB51" s="37"/>
      <c r="BC51" s="37"/>
      <c r="BD51" s="37"/>
      <c r="BE51" s="37"/>
      <c r="BF51" s="2416"/>
      <c r="BG51" s="2416"/>
      <c r="BH51" s="2416"/>
      <c r="BI51" s="37"/>
      <c r="BJ51" s="2320"/>
      <c r="BK51" s="2320"/>
      <c r="BL51" s="2320"/>
      <c r="BM51" s="2320"/>
      <c r="BN51" s="2320"/>
      <c r="BO51" s="2320"/>
      <c r="BP51" s="2320"/>
      <c r="BQ51" s="37"/>
      <c r="BR51" s="2320"/>
      <c r="BS51" s="2320"/>
      <c r="BT51" s="2320"/>
      <c r="BU51" s="2320"/>
      <c r="BV51" s="2320"/>
      <c r="BW51" s="2320"/>
      <c r="BX51" s="2320"/>
      <c r="BY51" s="43"/>
      <c r="BZ51" s="93"/>
      <c r="CA51" s="93"/>
      <c r="CB51" s="297">
        <v>0</v>
      </c>
    </row>
    <row r="52" spans="2:80" s="10" customFormat="1">
      <c r="B52" s="37"/>
      <c r="C52" s="77"/>
      <c r="D52" s="77"/>
      <c r="E52" s="37"/>
      <c r="F52" s="43"/>
      <c r="G52" s="37"/>
      <c r="H52" s="37"/>
      <c r="I52" s="37"/>
      <c r="J52" s="37"/>
      <c r="K52" s="37"/>
      <c r="L52" s="37"/>
      <c r="M52" s="37"/>
      <c r="N52" s="37"/>
      <c r="O52" s="37"/>
      <c r="P52" s="37"/>
      <c r="Q52" s="37"/>
      <c r="R52" s="37"/>
      <c r="S52" s="91"/>
      <c r="T52" s="37"/>
      <c r="U52" s="37"/>
      <c r="V52" s="91"/>
      <c r="W52" s="91"/>
      <c r="X52" s="1040"/>
      <c r="Y52" s="37"/>
      <c r="Z52" s="264"/>
      <c r="AA52" s="264"/>
      <c r="AB52" s="264"/>
      <c r="AC52" s="264"/>
      <c r="AD52" s="264"/>
      <c r="AE52" s="264"/>
      <c r="AF52" s="264"/>
      <c r="AG52" s="132"/>
      <c r="AH52" s="264"/>
      <c r="AI52" s="264"/>
      <c r="AJ52" s="264"/>
      <c r="AK52" s="264"/>
      <c r="AL52" s="264"/>
      <c r="AM52" s="264"/>
      <c r="AN52" s="264"/>
      <c r="AP52" s="37"/>
      <c r="AQ52" s="77"/>
      <c r="AR52" s="77"/>
      <c r="AS52" s="37"/>
      <c r="AT52" s="43"/>
      <c r="AU52" s="37"/>
      <c r="AV52" s="37"/>
      <c r="AW52" s="37"/>
      <c r="AX52" s="37"/>
      <c r="AY52" s="37"/>
      <c r="AZ52" s="37"/>
      <c r="BA52" s="37"/>
      <c r="BB52" s="37"/>
      <c r="BC52" s="37"/>
      <c r="BD52" s="37"/>
      <c r="BE52" s="37"/>
      <c r="BF52" s="91"/>
      <c r="BG52" s="91"/>
      <c r="BH52" s="91"/>
      <c r="BI52" s="37"/>
      <c r="BJ52" s="43"/>
      <c r="BK52" s="43"/>
      <c r="BL52" s="43"/>
      <c r="BM52" s="43"/>
      <c r="BN52" s="43"/>
      <c r="BO52" s="43"/>
      <c r="BP52" s="43"/>
      <c r="BQ52" s="37"/>
      <c r="BR52" s="43"/>
      <c r="BS52" s="43"/>
      <c r="BT52" s="43"/>
      <c r="BU52" s="43"/>
      <c r="BV52" s="43"/>
      <c r="BW52" s="43"/>
      <c r="BX52" s="43"/>
      <c r="BY52" s="43"/>
      <c r="BZ52" s="93"/>
      <c r="CA52" s="93"/>
      <c r="CB52" s="297"/>
    </row>
    <row r="53" spans="2:80" s="10" customFormat="1" ht="20.100000000000001" customHeight="1">
      <c r="B53" s="2431" t="s">
        <v>2114</v>
      </c>
      <c r="C53" s="2431"/>
      <c r="D53" s="2431"/>
      <c r="E53" s="2431"/>
      <c r="F53" s="2431"/>
      <c r="G53" s="2431"/>
      <c r="H53" s="2431"/>
      <c r="I53" s="2431"/>
      <c r="J53" s="2431"/>
      <c r="K53" s="2431"/>
      <c r="L53" s="2431"/>
      <c r="M53" s="2431"/>
      <c r="N53" s="2431"/>
      <c r="O53" s="2431"/>
      <c r="P53" s="2431"/>
      <c r="Q53" s="2431"/>
      <c r="R53" s="2431"/>
      <c r="S53" s="2431"/>
      <c r="T53" s="2431"/>
      <c r="U53" s="2431"/>
      <c r="V53" s="2431"/>
      <c r="W53" s="2431"/>
      <c r="X53" s="2431"/>
      <c r="Y53" s="2431"/>
      <c r="Z53" s="2431"/>
      <c r="AA53" s="2431"/>
      <c r="AB53" s="2431"/>
      <c r="AC53" s="2431"/>
      <c r="AD53" s="2431"/>
      <c r="AE53" s="2431"/>
      <c r="AF53" s="2431"/>
      <c r="AG53" s="2431"/>
      <c r="AH53" s="2431"/>
      <c r="AI53" s="2431"/>
      <c r="AJ53" s="2431"/>
      <c r="AK53" s="2431"/>
      <c r="AL53" s="2431"/>
      <c r="AM53" s="2431"/>
      <c r="AN53" s="2431"/>
      <c r="AP53" s="37"/>
      <c r="AQ53" s="77"/>
      <c r="AR53" s="77"/>
      <c r="AS53" s="37"/>
      <c r="AT53" s="43"/>
      <c r="AU53" s="37"/>
      <c r="AV53" s="37"/>
      <c r="AW53" s="37"/>
      <c r="AX53" s="37"/>
      <c r="AY53" s="37"/>
      <c r="AZ53" s="37"/>
      <c r="BA53" s="37"/>
      <c r="BB53" s="37"/>
      <c r="BC53" s="37"/>
      <c r="BD53" s="37"/>
      <c r="BE53" s="37"/>
      <c r="BF53" s="91"/>
      <c r="BG53" s="91"/>
      <c r="BH53" s="91"/>
      <c r="BI53" s="37"/>
      <c r="BJ53" s="43"/>
      <c r="BK53" s="43"/>
      <c r="BL53" s="43"/>
      <c r="BM53" s="43"/>
      <c r="BN53" s="43"/>
      <c r="BO53" s="43"/>
      <c r="BP53" s="43"/>
      <c r="BQ53" s="37"/>
      <c r="BR53" s="43"/>
      <c r="BS53" s="43"/>
      <c r="BT53" s="43"/>
      <c r="BU53" s="43"/>
      <c r="BV53" s="43"/>
      <c r="BW53" s="43"/>
      <c r="BX53" s="43"/>
      <c r="BY53" s="43"/>
      <c r="BZ53" s="93"/>
      <c r="CA53" s="93"/>
      <c r="CB53" s="297"/>
    </row>
    <row r="54" spans="2:80" s="10" customFormat="1" ht="17.100000000000001" customHeight="1">
      <c r="B54" s="2436" t="s">
        <v>2033</v>
      </c>
      <c r="C54" s="2436"/>
      <c r="D54" s="2436"/>
      <c r="E54" s="2436"/>
      <c r="F54" s="2436"/>
      <c r="G54" s="2436"/>
      <c r="H54" s="2436"/>
      <c r="I54" s="2436"/>
      <c r="J54" s="2436"/>
      <c r="K54" s="2436"/>
      <c r="L54" s="2436"/>
      <c r="M54" s="2436"/>
      <c r="N54" s="2436"/>
      <c r="O54" s="2436"/>
      <c r="P54" s="2436"/>
      <c r="Q54" s="2436"/>
      <c r="R54" s="2436"/>
      <c r="S54" s="2436"/>
      <c r="T54" s="2436"/>
      <c r="U54" s="2436"/>
      <c r="V54" s="2436"/>
      <c r="W54" s="2436"/>
      <c r="X54" s="2436"/>
      <c r="Y54" s="2436"/>
      <c r="Z54" s="2436"/>
      <c r="AA54" s="2436"/>
      <c r="AB54" s="2436"/>
      <c r="AC54" s="2436"/>
      <c r="AD54" s="2436"/>
      <c r="AE54" s="2436"/>
      <c r="AF54" s="2436"/>
      <c r="AG54" s="2436"/>
      <c r="AH54" s="2436"/>
      <c r="AI54" s="2436"/>
      <c r="AJ54" s="2436"/>
      <c r="AK54" s="2436"/>
      <c r="AL54" s="2436"/>
      <c r="AM54" s="2436"/>
      <c r="AN54" s="2436"/>
      <c r="AP54" s="37"/>
      <c r="AQ54" s="77"/>
      <c r="AR54" s="77"/>
      <c r="AS54" s="37"/>
      <c r="AT54" s="43"/>
      <c r="AU54" s="37"/>
      <c r="AV54" s="37"/>
      <c r="AW54" s="37"/>
      <c r="AX54" s="37"/>
      <c r="AY54" s="37"/>
      <c r="AZ54" s="37"/>
      <c r="BA54" s="37"/>
      <c r="BB54" s="37"/>
      <c r="BC54" s="37"/>
      <c r="BD54" s="37"/>
      <c r="BE54" s="37"/>
      <c r="BF54" s="91"/>
      <c r="BG54" s="91"/>
      <c r="BH54" s="91"/>
      <c r="BI54" s="37"/>
      <c r="BJ54" s="43"/>
      <c r="BK54" s="43"/>
      <c r="BL54" s="43"/>
      <c r="BM54" s="43"/>
      <c r="BN54" s="43"/>
      <c r="BO54" s="43"/>
      <c r="BP54" s="43"/>
      <c r="BQ54" s="37"/>
      <c r="BR54" s="43"/>
      <c r="BS54" s="43"/>
      <c r="BT54" s="43"/>
      <c r="BU54" s="43"/>
      <c r="BV54" s="43"/>
      <c r="BW54" s="43"/>
      <c r="BX54" s="43"/>
      <c r="BY54" s="43"/>
      <c r="BZ54" s="93"/>
      <c r="CA54" s="93"/>
      <c r="CB54" s="297"/>
    </row>
    <row r="55" spans="2:80" s="10" customFormat="1" ht="17.100000000000001" customHeight="1">
      <c r="B55" s="2436" t="s">
        <v>663</v>
      </c>
      <c r="C55" s="2436"/>
      <c r="D55" s="2436"/>
      <c r="E55" s="2436"/>
      <c r="F55" s="2436"/>
      <c r="G55" s="2436"/>
      <c r="H55" s="2436"/>
      <c r="I55" s="2436"/>
      <c r="J55" s="2436"/>
      <c r="K55" s="2436"/>
      <c r="L55" s="2436"/>
      <c r="M55" s="2436"/>
      <c r="N55" s="2436"/>
      <c r="O55" s="2436"/>
      <c r="P55" s="2436"/>
      <c r="Q55" s="2436"/>
      <c r="R55" s="2436"/>
      <c r="S55" s="2436"/>
      <c r="T55" s="2436"/>
      <c r="U55" s="2436"/>
      <c r="V55" s="2436"/>
      <c r="W55" s="2436"/>
      <c r="X55" s="2436"/>
      <c r="Y55" s="2436"/>
      <c r="Z55" s="2436"/>
      <c r="AA55" s="2436"/>
      <c r="AB55" s="2436"/>
      <c r="AC55" s="2436"/>
      <c r="AD55" s="2436"/>
      <c r="AE55" s="2436"/>
      <c r="AF55" s="2436"/>
      <c r="AG55" s="2436"/>
      <c r="AH55" s="2436"/>
      <c r="AI55" s="2436"/>
      <c r="AJ55" s="2436"/>
      <c r="AK55" s="2436"/>
      <c r="AL55" s="2436"/>
      <c r="AM55" s="2436"/>
      <c r="AN55" s="2436"/>
      <c r="AP55" s="37"/>
      <c r="AQ55" s="77"/>
      <c r="AR55" s="77"/>
      <c r="AS55" s="37"/>
      <c r="AT55" s="43"/>
      <c r="AU55" s="37"/>
      <c r="AV55" s="37"/>
      <c r="AW55" s="37"/>
      <c r="AX55" s="37"/>
      <c r="AY55" s="37"/>
      <c r="AZ55" s="37"/>
      <c r="BA55" s="37"/>
      <c r="BB55" s="37"/>
      <c r="BC55" s="37"/>
      <c r="BD55" s="37"/>
      <c r="BE55" s="37"/>
      <c r="BF55" s="91"/>
      <c r="BG55" s="91"/>
      <c r="BH55" s="91"/>
      <c r="BI55" s="37"/>
      <c r="BJ55" s="43"/>
      <c r="BK55" s="43"/>
      <c r="BL55" s="43"/>
      <c r="BM55" s="43"/>
      <c r="BN55" s="43"/>
      <c r="BO55" s="43"/>
      <c r="BP55" s="43"/>
      <c r="BQ55" s="37"/>
      <c r="BR55" s="43"/>
      <c r="BS55" s="43"/>
      <c r="BT55" s="43"/>
      <c r="BU55" s="43"/>
      <c r="BV55" s="43"/>
      <c r="BW55" s="43"/>
      <c r="BX55" s="43"/>
      <c r="BY55" s="43"/>
      <c r="BZ55" s="93"/>
      <c r="CA55" s="93"/>
      <c r="CB55" s="297"/>
    </row>
    <row r="56" spans="2:80" s="10" customFormat="1" ht="17.100000000000001" customHeight="1">
      <c r="B56" s="466"/>
      <c r="C56" s="105"/>
      <c r="D56" s="105"/>
      <c r="E56" s="105"/>
      <c r="F56" s="105"/>
      <c r="G56" s="105"/>
      <c r="H56" s="105"/>
      <c r="I56" s="105"/>
      <c r="J56" s="105"/>
      <c r="K56" s="105"/>
      <c r="L56" s="105"/>
      <c r="M56" s="105"/>
      <c r="N56" s="105"/>
      <c r="O56" s="105"/>
      <c r="P56" s="105"/>
      <c r="Q56" s="105"/>
      <c r="R56" s="105"/>
      <c r="S56" s="105"/>
      <c r="T56" s="105"/>
      <c r="U56" s="1043"/>
      <c r="V56" s="105"/>
      <c r="W56" s="105"/>
      <c r="X56" s="1043"/>
      <c r="Y56" s="105"/>
      <c r="Z56" s="903"/>
      <c r="AA56" s="903"/>
      <c r="AB56" s="903"/>
      <c r="AC56" s="903"/>
      <c r="AD56" s="903"/>
      <c r="AE56" s="903"/>
      <c r="AF56" s="903"/>
      <c r="AG56" s="903"/>
      <c r="AH56" s="903"/>
      <c r="AI56" s="903"/>
      <c r="AJ56" s="37"/>
      <c r="AK56" s="37"/>
      <c r="AL56" s="904" t="s">
        <v>390</v>
      </c>
      <c r="AM56" s="903"/>
      <c r="AN56" s="903"/>
      <c r="AP56" s="37"/>
      <c r="AQ56" s="77"/>
      <c r="AR56" s="77"/>
      <c r="AS56" s="37"/>
      <c r="AT56" s="43"/>
      <c r="AU56" s="37"/>
      <c r="AV56" s="37"/>
      <c r="AW56" s="37"/>
      <c r="AX56" s="37"/>
      <c r="AY56" s="37"/>
      <c r="AZ56" s="37"/>
      <c r="BA56" s="37"/>
      <c r="BB56" s="37"/>
      <c r="BC56" s="37"/>
      <c r="BD56" s="37"/>
      <c r="BE56" s="37"/>
      <c r="BF56" s="91"/>
      <c r="BG56" s="91"/>
      <c r="BH56" s="91"/>
      <c r="BI56" s="37"/>
      <c r="BJ56" s="43"/>
      <c r="BK56" s="43"/>
      <c r="BL56" s="43"/>
      <c r="BM56" s="43"/>
      <c r="BN56" s="43"/>
      <c r="BO56" s="43"/>
      <c r="BP56" s="43"/>
      <c r="BQ56" s="37"/>
      <c r="BR56" s="43"/>
      <c r="BS56" s="43"/>
      <c r="BT56" s="43"/>
      <c r="BU56" s="43"/>
      <c r="BV56" s="43"/>
      <c r="BW56" s="43"/>
      <c r="BX56" s="43"/>
      <c r="BY56" s="43"/>
      <c r="BZ56" s="93"/>
      <c r="CA56" s="93"/>
      <c r="CB56" s="297"/>
    </row>
    <row r="57" spans="2:80" s="10" customFormat="1" ht="30" customHeight="1">
      <c r="B57" s="130" t="s">
        <v>514</v>
      </c>
      <c r="C57" s="39"/>
      <c r="D57" s="40"/>
      <c r="E57" s="39"/>
      <c r="F57" s="115"/>
      <c r="G57" s="39"/>
      <c r="H57" s="39"/>
      <c r="I57" s="39"/>
      <c r="J57" s="39"/>
      <c r="K57" s="39"/>
      <c r="L57" s="39"/>
      <c r="M57" s="39"/>
      <c r="N57" s="39"/>
      <c r="O57" s="39"/>
      <c r="P57" s="39"/>
      <c r="Q57" s="39"/>
      <c r="R57" s="37"/>
      <c r="S57" s="128" t="s">
        <v>344</v>
      </c>
      <c r="T57" s="37"/>
      <c r="U57" s="2458" t="s">
        <v>84</v>
      </c>
      <c r="V57" s="2458"/>
      <c r="W57" s="2458"/>
      <c r="X57" s="2458"/>
      <c r="Y57" s="37"/>
      <c r="Z57" s="2490" t="s">
        <v>512</v>
      </c>
      <c r="AA57" s="2490"/>
      <c r="AB57" s="2490"/>
      <c r="AC57" s="2490"/>
      <c r="AD57" s="2490"/>
      <c r="AE57" s="2490"/>
      <c r="AF57" s="2490"/>
      <c r="AG57" s="266"/>
      <c r="AH57" s="2422" t="s">
        <v>513</v>
      </c>
      <c r="AI57" s="2423"/>
      <c r="AJ57" s="2423"/>
      <c r="AK57" s="2423"/>
      <c r="AL57" s="2423"/>
      <c r="AM57" s="2423"/>
      <c r="AN57" s="2423"/>
      <c r="AP57" s="37"/>
      <c r="AQ57" s="77"/>
      <c r="AR57" s="77"/>
      <c r="AS57" s="37"/>
      <c r="AT57" s="43"/>
      <c r="AU57" s="37"/>
      <c r="AV57" s="37"/>
      <c r="AW57" s="37"/>
      <c r="AX57" s="37"/>
      <c r="AY57" s="37"/>
      <c r="AZ57" s="37"/>
      <c r="BA57" s="37"/>
      <c r="BB57" s="37"/>
      <c r="BC57" s="37"/>
      <c r="BD57" s="37"/>
      <c r="BE57" s="37"/>
      <c r="BF57" s="91"/>
      <c r="BG57" s="91"/>
      <c r="BH57" s="91"/>
      <c r="BI57" s="37"/>
      <c r="BJ57" s="43"/>
      <c r="BK57" s="43"/>
      <c r="BL57" s="43"/>
      <c r="BM57" s="43"/>
      <c r="BN57" s="43"/>
      <c r="BO57" s="43"/>
      <c r="BP57" s="43"/>
      <c r="BQ57" s="37"/>
      <c r="BR57" s="43"/>
      <c r="BS57" s="43"/>
      <c r="BT57" s="43"/>
      <c r="BU57" s="43"/>
      <c r="BV57" s="43"/>
      <c r="BW57" s="43"/>
      <c r="BX57" s="43"/>
      <c r="BY57" s="43"/>
      <c r="BZ57" s="93"/>
      <c r="CA57" s="93"/>
      <c r="CB57" s="297"/>
    </row>
    <row r="58" spans="2:80" s="10" customFormat="1" ht="15.95" customHeight="1">
      <c r="B58" s="59" t="s">
        <v>654</v>
      </c>
      <c r="C58" s="77"/>
      <c r="D58" s="77"/>
      <c r="E58" s="37"/>
      <c r="F58" s="43"/>
      <c r="G58" s="37"/>
      <c r="H58" s="37"/>
      <c r="I58" s="37"/>
      <c r="J58" s="37"/>
      <c r="K58" s="37"/>
      <c r="L58" s="37"/>
      <c r="M58" s="37"/>
      <c r="N58" s="37"/>
      <c r="O58" s="37"/>
      <c r="P58" s="37"/>
      <c r="Q58" s="37"/>
      <c r="R58" s="37"/>
      <c r="S58" s="105">
        <v>220</v>
      </c>
      <c r="T58" s="37"/>
      <c r="U58" s="1055"/>
      <c r="V58" s="2489"/>
      <c r="W58" s="2489"/>
      <c r="X58" s="1058"/>
      <c r="Y58" s="37"/>
      <c r="Z58" s="2435">
        <v>123664042533</v>
      </c>
      <c r="AA58" s="2435"/>
      <c r="AB58" s="2435"/>
      <c r="AC58" s="2435"/>
      <c r="AD58" s="2435"/>
      <c r="AE58" s="2435"/>
      <c r="AF58" s="2435"/>
      <c r="AG58" s="907"/>
      <c r="AH58" s="2435">
        <v>121931639984</v>
      </c>
      <c r="AI58" s="2435"/>
      <c r="AJ58" s="2435"/>
      <c r="AK58" s="2435"/>
      <c r="AL58" s="2435"/>
      <c r="AM58" s="2435"/>
      <c r="AN58" s="2435"/>
      <c r="AP58" s="59" t="s">
        <v>30</v>
      </c>
      <c r="AQ58" s="77"/>
      <c r="AR58" s="77"/>
      <c r="AS58" s="37"/>
      <c r="AT58" s="43"/>
      <c r="AU58" s="37"/>
      <c r="AV58" s="37"/>
      <c r="AW58" s="37"/>
      <c r="AX58" s="37"/>
      <c r="AY58" s="37"/>
      <c r="AZ58" s="37"/>
      <c r="BA58" s="37"/>
      <c r="BB58" s="37"/>
      <c r="BC58" s="37"/>
      <c r="BD58" s="37"/>
      <c r="BE58" s="37"/>
      <c r="BF58" s="2416"/>
      <c r="BG58" s="2416"/>
      <c r="BH58" s="2416"/>
      <c r="BI58" s="37"/>
      <c r="BJ58" s="2320"/>
      <c r="BK58" s="2320"/>
      <c r="BL58" s="2320"/>
      <c r="BM58" s="2320"/>
      <c r="BN58" s="2320"/>
      <c r="BO58" s="2320"/>
      <c r="BP58" s="2320"/>
      <c r="BQ58" s="37"/>
      <c r="BR58" s="2320"/>
      <c r="BS58" s="2320"/>
      <c r="BT58" s="2320"/>
      <c r="BU58" s="2320"/>
      <c r="BV58" s="2320"/>
      <c r="BW58" s="2320"/>
      <c r="BX58" s="2320"/>
      <c r="BY58" s="43"/>
      <c r="BZ58" s="93"/>
      <c r="CA58" s="93"/>
      <c r="CB58" s="297"/>
    </row>
    <row r="59" spans="2:80" s="10" customFormat="1" ht="15.95" customHeight="1">
      <c r="B59" s="101" t="s">
        <v>656</v>
      </c>
      <c r="C59" s="77"/>
      <c r="D59" s="77"/>
      <c r="E59" s="37"/>
      <c r="F59" s="43"/>
      <c r="G59" s="37"/>
      <c r="H59" s="37"/>
      <c r="I59" s="37"/>
      <c r="J59" s="37"/>
      <c r="K59" s="37"/>
      <c r="L59" s="37"/>
      <c r="M59" s="37"/>
      <c r="N59" s="37"/>
      <c r="O59" s="37"/>
      <c r="P59" s="37"/>
      <c r="Q59" s="37"/>
      <c r="R59" s="37"/>
      <c r="S59" s="91">
        <v>221</v>
      </c>
      <c r="T59" s="37"/>
      <c r="U59" s="37"/>
      <c r="V59" s="1389" t="s">
        <v>2103</v>
      </c>
      <c r="W59" s="2417">
        <v>7</v>
      </c>
      <c r="X59" s="2417"/>
      <c r="Y59" s="37"/>
      <c r="Z59" s="2411">
        <v>116821886401</v>
      </c>
      <c r="AA59" s="2411"/>
      <c r="AB59" s="2411"/>
      <c r="AC59" s="2411"/>
      <c r="AD59" s="2411"/>
      <c r="AE59" s="2411"/>
      <c r="AF59" s="2411"/>
      <c r="AG59" s="907"/>
      <c r="AH59" s="2411">
        <v>119485005957</v>
      </c>
      <c r="AI59" s="2411"/>
      <c r="AJ59" s="2411"/>
      <c r="AK59" s="2411"/>
      <c r="AL59" s="2411"/>
      <c r="AM59" s="2411"/>
      <c r="AN59" s="2411"/>
      <c r="AP59" s="101" t="s">
        <v>31</v>
      </c>
      <c r="AQ59" s="77"/>
      <c r="AR59" s="77"/>
      <c r="AS59" s="37"/>
      <c r="AT59" s="43"/>
      <c r="AU59" s="37"/>
      <c r="AV59" s="37"/>
      <c r="AW59" s="37"/>
      <c r="AX59" s="37"/>
      <c r="AY59" s="37"/>
      <c r="AZ59" s="37"/>
      <c r="BA59" s="37"/>
      <c r="BB59" s="37"/>
      <c r="BC59" s="37"/>
      <c r="BD59" s="37"/>
      <c r="BE59" s="37"/>
      <c r="BF59" s="2441">
        <v>6</v>
      </c>
      <c r="BG59" s="2441"/>
      <c r="BH59" s="2441"/>
      <c r="BI59" s="37"/>
      <c r="BJ59" s="2320"/>
      <c r="BK59" s="2320"/>
      <c r="BL59" s="2320"/>
      <c r="BM59" s="2320"/>
      <c r="BN59" s="2320"/>
      <c r="BO59" s="2320"/>
      <c r="BP59" s="2320"/>
      <c r="BQ59" s="37"/>
      <c r="BR59" s="2320"/>
      <c r="BS59" s="2320"/>
      <c r="BT59" s="2320"/>
      <c r="BU59" s="2320"/>
      <c r="BV59" s="2320"/>
      <c r="BW59" s="2320"/>
      <c r="BX59" s="2320"/>
      <c r="BY59" s="43"/>
      <c r="BZ59" s="93"/>
      <c r="CA59" s="93"/>
      <c r="CB59" s="297"/>
    </row>
    <row r="60" spans="2:80" s="10" customFormat="1" ht="15.95" customHeight="1">
      <c r="B60" s="109" t="s">
        <v>659</v>
      </c>
      <c r="C60" s="77"/>
      <c r="D60" s="77"/>
      <c r="E60" s="37"/>
      <c r="F60" s="43"/>
      <c r="G60" s="37"/>
      <c r="H60" s="37"/>
      <c r="I60" s="37"/>
      <c r="J60" s="37"/>
      <c r="K60" s="37"/>
      <c r="L60" s="37"/>
      <c r="M60" s="37"/>
      <c r="N60" s="37"/>
      <c r="O60" s="37"/>
      <c r="P60" s="37"/>
      <c r="Q60" s="37"/>
      <c r="R60" s="37"/>
      <c r="S60" s="92">
        <v>222</v>
      </c>
      <c r="T60" s="37"/>
      <c r="U60" s="37"/>
      <c r="V60" s="2416"/>
      <c r="W60" s="2416"/>
      <c r="X60" s="1040"/>
      <c r="Y60" s="37"/>
      <c r="Z60" s="2424">
        <v>153091868202</v>
      </c>
      <c r="AA60" s="2424"/>
      <c r="AB60" s="2424"/>
      <c r="AC60" s="2424"/>
      <c r="AD60" s="2424"/>
      <c r="AE60" s="2424"/>
      <c r="AF60" s="2424"/>
      <c r="AG60" s="909"/>
      <c r="AH60" s="2424">
        <v>153893125865</v>
      </c>
      <c r="AI60" s="2424"/>
      <c r="AJ60" s="2424"/>
      <c r="AK60" s="2424"/>
      <c r="AL60" s="2424"/>
      <c r="AM60" s="2424"/>
      <c r="AN60" s="2424"/>
      <c r="AP60" s="109" t="s">
        <v>71</v>
      </c>
      <c r="AQ60" s="77"/>
      <c r="AR60" s="77"/>
      <c r="AS60" s="37"/>
      <c r="AT60" s="43"/>
      <c r="AU60" s="37"/>
      <c r="AV60" s="37"/>
      <c r="AW60" s="37"/>
      <c r="AX60" s="37"/>
      <c r="AY60" s="37"/>
      <c r="AZ60" s="37"/>
      <c r="BA60" s="37"/>
      <c r="BB60" s="37"/>
      <c r="BC60" s="37"/>
      <c r="BD60" s="37"/>
      <c r="BE60" s="37"/>
      <c r="BF60" s="2416"/>
      <c r="BG60" s="2416"/>
      <c r="BH60" s="2416"/>
      <c r="BI60" s="37"/>
      <c r="BJ60" s="2320"/>
      <c r="BK60" s="2320"/>
      <c r="BL60" s="2320"/>
      <c r="BM60" s="2320"/>
      <c r="BN60" s="2320"/>
      <c r="BO60" s="2320"/>
      <c r="BP60" s="2320"/>
      <c r="BQ60" s="37"/>
      <c r="BR60" s="2320"/>
      <c r="BS60" s="2320"/>
      <c r="BT60" s="2320"/>
      <c r="BU60" s="2320"/>
      <c r="BV60" s="2320"/>
      <c r="BW60" s="2320"/>
      <c r="BX60" s="2320"/>
      <c r="BY60" s="43"/>
      <c r="BZ60" s="93"/>
      <c r="CA60" s="93"/>
      <c r="CB60" s="1380">
        <v>-801257663</v>
      </c>
    </row>
    <row r="61" spans="2:80" s="10" customFormat="1" ht="15.95" customHeight="1">
      <c r="B61" s="109" t="s">
        <v>662</v>
      </c>
      <c r="C61" s="77"/>
      <c r="D61" s="77"/>
      <c r="E61" s="37"/>
      <c r="F61" s="43"/>
      <c r="G61" s="37"/>
      <c r="H61" s="37"/>
      <c r="I61" s="37"/>
      <c r="J61" s="37"/>
      <c r="K61" s="37"/>
      <c r="L61" s="37"/>
      <c r="M61" s="37"/>
      <c r="N61" s="37"/>
      <c r="O61" s="37"/>
      <c r="P61" s="37"/>
      <c r="Q61" s="37"/>
      <c r="R61" s="37"/>
      <c r="S61" s="92">
        <v>223</v>
      </c>
      <c r="T61" s="37"/>
      <c r="U61" s="37"/>
      <c r="V61" s="2416"/>
      <c r="W61" s="2416"/>
      <c r="X61" s="1040"/>
      <c r="Y61" s="37"/>
      <c r="Z61" s="2424">
        <v>-36269981801</v>
      </c>
      <c r="AA61" s="2424"/>
      <c r="AB61" s="2424"/>
      <c r="AC61" s="2424"/>
      <c r="AD61" s="2424"/>
      <c r="AE61" s="2424"/>
      <c r="AF61" s="2424"/>
      <c r="AG61" s="909"/>
      <c r="AH61" s="2424">
        <v>-34408119908</v>
      </c>
      <c r="AI61" s="2424"/>
      <c r="AJ61" s="2424"/>
      <c r="AK61" s="2424"/>
      <c r="AL61" s="2424"/>
      <c r="AM61" s="2424"/>
      <c r="AN61" s="2424"/>
      <c r="AP61" s="109" t="s">
        <v>101</v>
      </c>
      <c r="AQ61" s="77"/>
      <c r="AR61" s="77"/>
      <c r="AS61" s="37"/>
      <c r="AT61" s="43"/>
      <c r="AU61" s="37"/>
      <c r="AV61" s="37"/>
      <c r="AW61" s="37"/>
      <c r="AX61" s="37"/>
      <c r="AY61" s="37"/>
      <c r="AZ61" s="37"/>
      <c r="BA61" s="37"/>
      <c r="BB61" s="37"/>
      <c r="BC61" s="37"/>
      <c r="BD61" s="37"/>
      <c r="BE61" s="37"/>
      <c r="BF61" s="2416"/>
      <c r="BG61" s="2416"/>
      <c r="BH61" s="2416"/>
      <c r="BI61" s="37"/>
      <c r="BJ61" s="2320"/>
      <c r="BK61" s="2320"/>
      <c r="BL61" s="2320"/>
      <c r="BM61" s="2320"/>
      <c r="BN61" s="2320"/>
      <c r="BO61" s="2320"/>
      <c r="BP61" s="2320"/>
      <c r="BQ61" s="37"/>
      <c r="BR61" s="2320"/>
      <c r="BS61" s="2320"/>
      <c r="BT61" s="2320"/>
      <c r="BU61" s="2320"/>
      <c r="BV61" s="2320"/>
      <c r="BW61" s="2320"/>
      <c r="BX61" s="2320"/>
      <c r="BY61" s="43"/>
      <c r="BZ61" s="93"/>
      <c r="CA61" s="93"/>
      <c r="CB61" s="1380">
        <v>-1861861893</v>
      </c>
    </row>
    <row r="62" spans="2:80" s="10" customFormat="1" ht="15.95" customHeight="1">
      <c r="B62" s="101" t="s">
        <v>657</v>
      </c>
      <c r="C62" s="77"/>
      <c r="D62" s="77"/>
      <c r="E62" s="37"/>
      <c r="F62" s="43"/>
      <c r="G62" s="37"/>
      <c r="H62" s="37"/>
      <c r="I62" s="37"/>
      <c r="J62" s="37"/>
      <c r="K62" s="37"/>
      <c r="L62" s="37"/>
      <c r="M62" s="37"/>
      <c r="N62" s="37"/>
      <c r="O62" s="37"/>
      <c r="P62" s="37"/>
      <c r="Q62" s="37"/>
      <c r="R62" s="37"/>
      <c r="S62" s="91">
        <v>224</v>
      </c>
      <c r="T62" s="37"/>
      <c r="U62" s="37"/>
      <c r="V62" s="1389" t="s">
        <v>2103</v>
      </c>
      <c r="W62" s="2417">
        <v>8</v>
      </c>
      <c r="X62" s="2417"/>
      <c r="Y62" s="37"/>
      <c r="Z62" s="2411">
        <v>6842156132</v>
      </c>
      <c r="AA62" s="2411"/>
      <c r="AB62" s="2411"/>
      <c r="AC62" s="2411"/>
      <c r="AD62" s="2411"/>
      <c r="AE62" s="2411"/>
      <c r="AF62" s="2411"/>
      <c r="AG62" s="907"/>
      <c r="AH62" s="2411">
        <v>2446634027</v>
      </c>
      <c r="AI62" s="2411"/>
      <c r="AJ62" s="2411"/>
      <c r="AK62" s="2411"/>
      <c r="AL62" s="2411"/>
      <c r="AM62" s="2411"/>
      <c r="AN62" s="2411"/>
      <c r="AP62" s="101" t="s">
        <v>33</v>
      </c>
      <c r="AQ62" s="77"/>
      <c r="AR62" s="77"/>
      <c r="AS62" s="37"/>
      <c r="AT62" s="43"/>
      <c r="AU62" s="37"/>
      <c r="AV62" s="37"/>
      <c r="AW62" s="37"/>
      <c r="AX62" s="37"/>
      <c r="AY62" s="37"/>
      <c r="AZ62" s="37"/>
      <c r="BA62" s="37"/>
      <c r="BB62" s="37"/>
      <c r="BC62" s="37"/>
      <c r="BD62" s="37"/>
      <c r="BE62" s="37"/>
      <c r="BF62" s="2441">
        <v>7</v>
      </c>
      <c r="BG62" s="2441"/>
      <c r="BH62" s="2441"/>
      <c r="BI62" s="37"/>
      <c r="BJ62" s="2320"/>
      <c r="BK62" s="2320"/>
      <c r="BL62" s="2320"/>
      <c r="BM62" s="2320"/>
      <c r="BN62" s="2320"/>
      <c r="BO62" s="2320"/>
      <c r="BP62" s="2320"/>
      <c r="BQ62" s="37"/>
      <c r="BR62" s="2320"/>
      <c r="BS62" s="2320"/>
      <c r="BT62" s="2320"/>
      <c r="BU62" s="2320"/>
      <c r="BV62" s="2320"/>
      <c r="BW62" s="2320"/>
      <c r="BX62" s="2320"/>
      <c r="BY62" s="43"/>
      <c r="BZ62" s="93"/>
      <c r="CA62" s="93"/>
      <c r="CB62" s="297"/>
    </row>
    <row r="63" spans="2:80" s="10" customFormat="1" ht="15.95" customHeight="1">
      <c r="B63" s="109" t="s">
        <v>659</v>
      </c>
      <c r="C63" s="77"/>
      <c r="D63" s="77"/>
      <c r="E63" s="37"/>
      <c r="F63" s="43"/>
      <c r="G63" s="37"/>
      <c r="H63" s="37"/>
      <c r="I63" s="37"/>
      <c r="J63" s="37"/>
      <c r="K63" s="37"/>
      <c r="L63" s="37"/>
      <c r="M63" s="37"/>
      <c r="N63" s="37"/>
      <c r="O63" s="37"/>
      <c r="P63" s="37"/>
      <c r="Q63" s="37"/>
      <c r="R63" s="37"/>
      <c r="S63" s="92">
        <v>225</v>
      </c>
      <c r="T63" s="37"/>
      <c r="U63" s="37"/>
      <c r="V63" s="2416"/>
      <c r="W63" s="2416"/>
      <c r="X63" s="1040"/>
      <c r="Y63" s="37"/>
      <c r="Z63" s="2424">
        <v>8390185968</v>
      </c>
      <c r="AA63" s="2424"/>
      <c r="AB63" s="2424"/>
      <c r="AC63" s="2424"/>
      <c r="AD63" s="2424"/>
      <c r="AE63" s="2424"/>
      <c r="AF63" s="2424"/>
      <c r="AG63" s="909"/>
      <c r="AH63" s="2424">
        <v>3580440046</v>
      </c>
      <c r="AI63" s="2424"/>
      <c r="AJ63" s="2424"/>
      <c r="AK63" s="2424"/>
      <c r="AL63" s="2424"/>
      <c r="AM63" s="2424"/>
      <c r="AN63" s="2424"/>
      <c r="AP63" s="109" t="s">
        <v>71</v>
      </c>
      <c r="AQ63" s="77"/>
      <c r="AR63" s="77"/>
      <c r="AS63" s="37"/>
      <c r="AT63" s="43"/>
      <c r="AU63" s="37"/>
      <c r="AV63" s="37"/>
      <c r="AW63" s="37"/>
      <c r="AX63" s="37"/>
      <c r="AY63" s="37"/>
      <c r="AZ63" s="37"/>
      <c r="BA63" s="37"/>
      <c r="BB63" s="37"/>
      <c r="BC63" s="37"/>
      <c r="BD63" s="37"/>
      <c r="BE63" s="37"/>
      <c r="BF63" s="2416"/>
      <c r="BG63" s="2416"/>
      <c r="BH63" s="2416"/>
      <c r="BI63" s="37"/>
      <c r="BJ63" s="2320"/>
      <c r="BK63" s="2320"/>
      <c r="BL63" s="2320"/>
      <c r="BM63" s="2320"/>
      <c r="BN63" s="2320"/>
      <c r="BO63" s="2320"/>
      <c r="BP63" s="2320"/>
      <c r="BQ63" s="37"/>
      <c r="BR63" s="2320"/>
      <c r="BS63" s="2320"/>
      <c r="BT63" s="2320"/>
      <c r="BU63" s="2320"/>
      <c r="BV63" s="2320"/>
      <c r="BW63" s="2320"/>
      <c r="BX63" s="2320"/>
      <c r="BY63" s="43"/>
      <c r="BZ63" s="93"/>
      <c r="CA63" s="93"/>
      <c r="CB63" s="1380">
        <v>4809745922</v>
      </c>
    </row>
    <row r="64" spans="2:80" s="10" customFormat="1" ht="15.95" customHeight="1">
      <c r="B64" s="109" t="s">
        <v>662</v>
      </c>
      <c r="C64" s="77"/>
      <c r="D64" s="77"/>
      <c r="E64" s="37"/>
      <c r="F64" s="43"/>
      <c r="G64" s="37"/>
      <c r="H64" s="37"/>
      <c r="I64" s="37"/>
      <c r="J64" s="37"/>
      <c r="K64" s="37"/>
      <c r="L64" s="37"/>
      <c r="M64" s="37"/>
      <c r="N64" s="37"/>
      <c r="O64" s="37"/>
      <c r="P64" s="37"/>
      <c r="Q64" s="37"/>
      <c r="R64" s="37"/>
      <c r="S64" s="92">
        <v>226</v>
      </c>
      <c r="T64" s="37"/>
      <c r="U64" s="37"/>
      <c r="V64" s="2416"/>
      <c r="W64" s="2416"/>
      <c r="X64" s="1040"/>
      <c r="Y64" s="37"/>
      <c r="Z64" s="2411">
        <v>-1548029836</v>
      </c>
      <c r="AA64" s="2411"/>
      <c r="AB64" s="2411"/>
      <c r="AC64" s="2411"/>
      <c r="AD64" s="2411"/>
      <c r="AE64" s="2411"/>
      <c r="AF64" s="2411"/>
      <c r="AG64" s="909"/>
      <c r="AH64" s="2424">
        <v>-1133806019</v>
      </c>
      <c r="AI64" s="2424"/>
      <c r="AJ64" s="2424"/>
      <c r="AK64" s="2424"/>
      <c r="AL64" s="2424"/>
      <c r="AM64" s="2424"/>
      <c r="AN64" s="2424"/>
      <c r="AP64" s="109" t="s">
        <v>101</v>
      </c>
      <c r="AQ64" s="77"/>
      <c r="AR64" s="77"/>
      <c r="AS64" s="37"/>
      <c r="AT64" s="43"/>
      <c r="AU64" s="37"/>
      <c r="AV64" s="37"/>
      <c r="AW64" s="37"/>
      <c r="AX64" s="37"/>
      <c r="AY64" s="37"/>
      <c r="AZ64" s="37"/>
      <c r="BA64" s="37"/>
      <c r="BB64" s="37"/>
      <c r="BC64" s="37"/>
      <c r="BD64" s="37"/>
      <c r="BE64" s="37"/>
      <c r="BF64" s="2416"/>
      <c r="BG64" s="2416"/>
      <c r="BH64" s="2416"/>
      <c r="BI64" s="37"/>
      <c r="BJ64" s="2320"/>
      <c r="BK64" s="2320"/>
      <c r="BL64" s="2320"/>
      <c r="BM64" s="2320"/>
      <c r="BN64" s="2320"/>
      <c r="BO64" s="2320"/>
      <c r="BP64" s="2320"/>
      <c r="BQ64" s="37"/>
      <c r="BR64" s="2320"/>
      <c r="BS64" s="2320"/>
      <c r="BT64" s="2320"/>
      <c r="BU64" s="2320"/>
      <c r="BV64" s="2320"/>
      <c r="BW64" s="2320"/>
      <c r="BX64" s="2320"/>
      <c r="BY64" s="43"/>
      <c r="BZ64" s="93"/>
      <c r="CA64" s="93"/>
      <c r="CB64" s="1380">
        <v>-414223817</v>
      </c>
    </row>
    <row r="65" spans="2:80" s="10" customFormat="1" ht="15.95" customHeight="1">
      <c r="B65" s="101" t="s">
        <v>658</v>
      </c>
      <c r="C65" s="77"/>
      <c r="D65" s="77"/>
      <c r="E65" s="37"/>
      <c r="F65" s="43"/>
      <c r="G65" s="37"/>
      <c r="H65" s="37"/>
      <c r="I65" s="37"/>
      <c r="J65" s="37"/>
      <c r="K65" s="37"/>
      <c r="L65" s="37"/>
      <c r="M65" s="37"/>
      <c r="N65" s="37"/>
      <c r="O65" s="37"/>
      <c r="P65" s="37"/>
      <c r="Q65" s="37"/>
      <c r="R65" s="37"/>
      <c r="S65" s="91">
        <v>227</v>
      </c>
      <c r="T65" s="37"/>
      <c r="U65" s="37"/>
      <c r="V65" s="59" t="s">
        <v>2103</v>
      </c>
      <c r="W65" s="2417">
        <v>9</v>
      </c>
      <c r="X65" s="2417"/>
      <c r="Y65" s="37"/>
      <c r="Z65" s="2411">
        <v>0</v>
      </c>
      <c r="AA65" s="2411"/>
      <c r="AB65" s="2411"/>
      <c r="AC65" s="2411"/>
      <c r="AD65" s="2411"/>
      <c r="AE65" s="2411"/>
      <c r="AF65" s="2411"/>
      <c r="AG65" s="907"/>
      <c r="AH65" s="2411">
        <v>0</v>
      </c>
      <c r="AI65" s="2411"/>
      <c r="AJ65" s="2411"/>
      <c r="AK65" s="2411"/>
      <c r="AL65" s="2411"/>
      <c r="AM65" s="2411"/>
      <c r="AN65" s="2411"/>
      <c r="AP65" s="101" t="s">
        <v>32</v>
      </c>
      <c r="AQ65" s="77"/>
      <c r="AR65" s="77"/>
      <c r="AS65" s="37"/>
      <c r="AT65" s="43"/>
      <c r="AU65" s="37"/>
      <c r="AV65" s="37"/>
      <c r="AW65" s="37"/>
      <c r="AX65" s="37"/>
      <c r="AY65" s="37"/>
      <c r="AZ65" s="37"/>
      <c r="BA65" s="37"/>
      <c r="BB65" s="37"/>
      <c r="BC65" s="37"/>
      <c r="BD65" s="37"/>
      <c r="BE65" s="37"/>
      <c r="BF65" s="2441">
        <v>8</v>
      </c>
      <c r="BG65" s="2441"/>
      <c r="BH65" s="2441"/>
      <c r="BI65" s="37"/>
      <c r="BJ65" s="2320"/>
      <c r="BK65" s="2320"/>
      <c r="BL65" s="2320"/>
      <c r="BM65" s="2320"/>
      <c r="BN65" s="2320"/>
      <c r="BO65" s="2320"/>
      <c r="BP65" s="2320"/>
      <c r="BQ65" s="37"/>
      <c r="BR65" s="2320"/>
      <c r="BS65" s="2320"/>
      <c r="BT65" s="2320"/>
      <c r="BU65" s="2320"/>
      <c r="BV65" s="2320"/>
      <c r="BW65" s="2320"/>
      <c r="BX65" s="2320"/>
      <c r="BY65" s="43"/>
      <c r="BZ65" s="93"/>
      <c r="CA65" s="93"/>
      <c r="CB65" s="297"/>
    </row>
    <row r="66" spans="2:80" s="10" customFormat="1" ht="15.95" customHeight="1">
      <c r="B66" s="109" t="s">
        <v>659</v>
      </c>
      <c r="C66" s="77"/>
      <c r="D66" s="77"/>
      <c r="E66" s="37"/>
      <c r="F66" s="43"/>
      <c r="G66" s="37"/>
      <c r="H66" s="37"/>
      <c r="I66" s="37"/>
      <c r="J66" s="37"/>
      <c r="K66" s="37"/>
      <c r="L66" s="37"/>
      <c r="M66" s="37"/>
      <c r="N66" s="37"/>
      <c r="O66" s="37"/>
      <c r="P66" s="37"/>
      <c r="Q66" s="37"/>
      <c r="R66" s="37"/>
      <c r="S66" s="92">
        <v>228</v>
      </c>
      <c r="T66" s="37"/>
      <c r="U66" s="37"/>
      <c r="V66" s="2416"/>
      <c r="W66" s="2416"/>
      <c r="X66" s="1040"/>
      <c r="Y66" s="37"/>
      <c r="Z66" s="2424">
        <v>152500000</v>
      </c>
      <c r="AA66" s="2424"/>
      <c r="AB66" s="2424"/>
      <c r="AC66" s="2424"/>
      <c r="AD66" s="2424"/>
      <c r="AE66" s="2424"/>
      <c r="AF66" s="2424"/>
      <c r="AG66" s="909"/>
      <c r="AH66" s="2424">
        <v>152500000</v>
      </c>
      <c r="AI66" s="2424"/>
      <c r="AJ66" s="2424"/>
      <c r="AK66" s="2424"/>
      <c r="AL66" s="2424"/>
      <c r="AM66" s="2424"/>
      <c r="AN66" s="2424"/>
      <c r="AP66" s="109" t="s">
        <v>71</v>
      </c>
      <c r="AQ66" s="77"/>
      <c r="AR66" s="77"/>
      <c r="AS66" s="37"/>
      <c r="AT66" s="43"/>
      <c r="AU66" s="37"/>
      <c r="AV66" s="37"/>
      <c r="AW66" s="37"/>
      <c r="AX66" s="37"/>
      <c r="AY66" s="37"/>
      <c r="AZ66" s="37"/>
      <c r="BA66" s="37"/>
      <c r="BB66" s="37"/>
      <c r="BC66" s="37"/>
      <c r="BD66" s="37"/>
      <c r="BE66" s="37"/>
      <c r="BF66" s="2416"/>
      <c r="BG66" s="2416"/>
      <c r="BH66" s="2416"/>
      <c r="BI66" s="37"/>
      <c r="BJ66" s="2320"/>
      <c r="BK66" s="2320"/>
      <c r="BL66" s="2320"/>
      <c r="BM66" s="2320"/>
      <c r="BN66" s="2320"/>
      <c r="BO66" s="2320"/>
      <c r="BP66" s="2320"/>
      <c r="BQ66" s="37"/>
      <c r="BR66" s="2320"/>
      <c r="BS66" s="2320"/>
      <c r="BT66" s="2320"/>
      <c r="BU66" s="2320"/>
      <c r="BV66" s="2320"/>
      <c r="BW66" s="2320"/>
      <c r="BX66" s="2320"/>
      <c r="BY66" s="43"/>
      <c r="BZ66" s="93"/>
      <c r="CA66" s="93"/>
      <c r="CB66" s="297">
        <v>0</v>
      </c>
    </row>
    <row r="67" spans="2:80" s="10" customFormat="1" ht="15.95" customHeight="1">
      <c r="B67" s="109" t="s">
        <v>662</v>
      </c>
      <c r="C67" s="77"/>
      <c r="D67" s="77"/>
      <c r="E67" s="37"/>
      <c r="F67" s="43"/>
      <c r="G67" s="37"/>
      <c r="H67" s="37"/>
      <c r="I67" s="37"/>
      <c r="J67" s="37"/>
      <c r="K67" s="37"/>
      <c r="L67" s="37"/>
      <c r="M67" s="37"/>
      <c r="N67" s="37"/>
      <c r="O67" s="37"/>
      <c r="P67" s="37"/>
      <c r="Q67" s="37"/>
      <c r="R67" s="37"/>
      <c r="S67" s="92">
        <v>229</v>
      </c>
      <c r="T67" s="37"/>
      <c r="U67" s="37"/>
      <c r="V67" s="2416"/>
      <c r="W67" s="2416"/>
      <c r="X67" s="1040"/>
      <c r="Y67" s="37"/>
      <c r="Z67" s="2424">
        <v>-152500000</v>
      </c>
      <c r="AA67" s="2424"/>
      <c r="AB67" s="2424"/>
      <c r="AC67" s="2424"/>
      <c r="AD67" s="2424"/>
      <c r="AE67" s="2424"/>
      <c r="AF67" s="2424"/>
      <c r="AG67" s="909"/>
      <c r="AH67" s="2424">
        <v>-152500000</v>
      </c>
      <c r="AI67" s="2424"/>
      <c r="AJ67" s="2424"/>
      <c r="AK67" s="2424"/>
      <c r="AL67" s="2424"/>
      <c r="AM67" s="2424"/>
      <c r="AN67" s="2424"/>
      <c r="AP67" s="109" t="s">
        <v>101</v>
      </c>
      <c r="AQ67" s="77"/>
      <c r="AR67" s="77"/>
      <c r="AS67" s="37"/>
      <c r="AT67" s="43"/>
      <c r="AU67" s="37"/>
      <c r="AV67" s="37"/>
      <c r="AW67" s="37"/>
      <c r="AX67" s="37"/>
      <c r="AY67" s="37"/>
      <c r="AZ67" s="37"/>
      <c r="BA67" s="37"/>
      <c r="BB67" s="37"/>
      <c r="BC67" s="37"/>
      <c r="BD67" s="37"/>
      <c r="BE67" s="37"/>
      <c r="BF67" s="2416"/>
      <c r="BG67" s="2416"/>
      <c r="BH67" s="2416"/>
      <c r="BI67" s="37"/>
      <c r="BJ67" s="2320"/>
      <c r="BK67" s="2320"/>
      <c r="BL67" s="2320"/>
      <c r="BM67" s="2320"/>
      <c r="BN67" s="2320"/>
      <c r="BO67" s="2320"/>
      <c r="BP67" s="2320"/>
      <c r="BQ67" s="37"/>
      <c r="BR67" s="2320"/>
      <c r="BS67" s="2320"/>
      <c r="BT67" s="2320"/>
      <c r="BU67" s="2320"/>
      <c r="BV67" s="2320"/>
      <c r="BW67" s="2320"/>
      <c r="BX67" s="2320"/>
      <c r="BY67" s="43"/>
      <c r="BZ67" s="93"/>
      <c r="CA67" s="93"/>
      <c r="CB67" s="297">
        <v>0</v>
      </c>
    </row>
    <row r="68" spans="2:80" s="10" customFormat="1" ht="15.95" customHeight="1">
      <c r="B68" s="101"/>
      <c r="C68" s="77"/>
      <c r="D68" s="77"/>
      <c r="E68" s="37"/>
      <c r="F68" s="43"/>
      <c r="G68" s="37"/>
      <c r="H68" s="37"/>
      <c r="I68" s="37"/>
      <c r="J68" s="37"/>
      <c r="K68" s="37"/>
      <c r="L68" s="37"/>
      <c r="M68" s="37"/>
      <c r="N68" s="37"/>
      <c r="O68" s="37"/>
      <c r="P68" s="37"/>
      <c r="Q68" s="37"/>
      <c r="R68" s="37"/>
      <c r="S68" s="91"/>
      <c r="T68" s="37"/>
      <c r="U68" s="37"/>
      <c r="V68" s="2416"/>
      <c r="W68" s="2416"/>
      <c r="X68" s="1040"/>
      <c r="Y68" s="37"/>
      <c r="Z68" s="2411"/>
      <c r="AA68" s="2411"/>
      <c r="AB68" s="2411"/>
      <c r="AC68" s="2411"/>
      <c r="AD68" s="2411"/>
      <c r="AE68" s="2411"/>
      <c r="AF68" s="2411"/>
      <c r="AG68" s="907"/>
      <c r="AH68" s="2411"/>
      <c r="AI68" s="2411"/>
      <c r="AJ68" s="2411"/>
      <c r="AK68" s="2411"/>
      <c r="AL68" s="2411"/>
      <c r="AM68" s="2411"/>
      <c r="AN68" s="2411"/>
      <c r="AP68" s="101"/>
      <c r="AQ68" s="77"/>
      <c r="AR68" s="77"/>
      <c r="AS68" s="37"/>
      <c r="AT68" s="43"/>
      <c r="AU68" s="37"/>
      <c r="AV68" s="37"/>
      <c r="AW68" s="37"/>
      <c r="AX68" s="37"/>
      <c r="AY68" s="37"/>
      <c r="AZ68" s="37"/>
      <c r="BA68" s="37"/>
      <c r="BB68" s="37"/>
      <c r="BC68" s="37"/>
      <c r="BD68" s="37"/>
      <c r="BE68" s="37"/>
      <c r="BF68" s="2416"/>
      <c r="BG68" s="2416"/>
      <c r="BH68" s="2416"/>
      <c r="BI68" s="37"/>
      <c r="BJ68" s="2320"/>
      <c r="BK68" s="2320"/>
      <c r="BL68" s="2320"/>
      <c r="BM68" s="2320"/>
      <c r="BN68" s="2320"/>
      <c r="BO68" s="2320"/>
      <c r="BP68" s="2320"/>
      <c r="BQ68" s="37"/>
      <c r="BR68" s="2320"/>
      <c r="BS68" s="2320"/>
      <c r="BT68" s="2320"/>
      <c r="BU68" s="2320"/>
      <c r="BV68" s="2320"/>
      <c r="BW68" s="2320"/>
      <c r="BX68" s="2320"/>
      <c r="BY68" s="43"/>
      <c r="BZ68" s="93"/>
      <c r="CA68" s="93"/>
      <c r="CB68" s="297"/>
    </row>
    <row r="69" spans="2:80" s="10" customFormat="1" ht="15.95" customHeight="1">
      <c r="B69" s="108" t="s">
        <v>655</v>
      </c>
      <c r="C69" s="77"/>
      <c r="D69" s="77"/>
      <c r="E69" s="37"/>
      <c r="F69" s="43"/>
      <c r="G69" s="37"/>
      <c r="H69" s="37"/>
      <c r="I69" s="37"/>
      <c r="J69" s="37"/>
      <c r="K69" s="37"/>
      <c r="L69" s="37"/>
      <c r="M69" s="37"/>
      <c r="N69" s="37"/>
      <c r="O69" s="37"/>
      <c r="P69" s="37"/>
      <c r="Q69" s="37"/>
      <c r="R69" s="37"/>
      <c r="S69" s="105">
        <v>230</v>
      </c>
      <c r="T69" s="37"/>
      <c r="U69" s="37"/>
      <c r="V69" s="59" t="s">
        <v>2115</v>
      </c>
      <c r="W69" s="2417" t="s">
        <v>2115</v>
      </c>
      <c r="X69" s="2417"/>
      <c r="Y69" s="37"/>
      <c r="Z69" s="2435">
        <v>0</v>
      </c>
      <c r="AA69" s="2435"/>
      <c r="AB69" s="2435"/>
      <c r="AC69" s="2435"/>
      <c r="AD69" s="2435"/>
      <c r="AE69" s="2435"/>
      <c r="AF69" s="2435"/>
      <c r="AG69" s="907"/>
      <c r="AH69" s="2435">
        <v>0</v>
      </c>
      <c r="AI69" s="2435"/>
      <c r="AJ69" s="2435"/>
      <c r="AK69" s="2435"/>
      <c r="AL69" s="2435"/>
      <c r="AM69" s="2435"/>
      <c r="AN69" s="2435"/>
      <c r="AP69" s="108" t="s">
        <v>102</v>
      </c>
      <c r="AQ69" s="77"/>
      <c r="AR69" s="77"/>
      <c r="AS69" s="37"/>
      <c r="AT69" s="43"/>
      <c r="AU69" s="37"/>
      <c r="AV69" s="37"/>
      <c r="AW69" s="37"/>
      <c r="AX69" s="37"/>
      <c r="AY69" s="37"/>
      <c r="AZ69" s="37"/>
      <c r="BA69" s="37"/>
      <c r="BB69" s="37"/>
      <c r="BC69" s="37"/>
      <c r="BD69" s="37"/>
      <c r="BE69" s="37"/>
      <c r="BF69" s="2420">
        <v>10</v>
      </c>
      <c r="BG69" s="2420"/>
      <c r="BH69" s="2420"/>
      <c r="BI69" s="37"/>
      <c r="BJ69" s="2320"/>
      <c r="BK69" s="2320"/>
      <c r="BL69" s="2320"/>
      <c r="BM69" s="2320"/>
      <c r="BN69" s="2320"/>
      <c r="BO69" s="2320"/>
      <c r="BP69" s="2320"/>
      <c r="BQ69" s="37"/>
      <c r="BR69" s="2320"/>
      <c r="BS69" s="2320"/>
      <c r="BT69" s="2320"/>
      <c r="BU69" s="2320"/>
      <c r="BV69" s="2320"/>
      <c r="BW69" s="2320"/>
      <c r="BX69" s="2320"/>
      <c r="BY69" s="43"/>
      <c r="BZ69" s="93"/>
      <c r="CA69" s="93"/>
      <c r="CB69" s="297"/>
    </row>
    <row r="70" spans="2:80" s="10" customFormat="1" ht="15.95" customHeight="1">
      <c r="B70" s="101" t="s">
        <v>659</v>
      </c>
      <c r="C70" s="77"/>
      <c r="D70" s="77"/>
      <c r="E70" s="37"/>
      <c r="F70" s="43"/>
      <c r="G70" s="37"/>
      <c r="H70" s="37"/>
      <c r="I70" s="37"/>
      <c r="J70" s="37"/>
      <c r="K70" s="37"/>
      <c r="L70" s="37"/>
      <c r="M70" s="37"/>
      <c r="N70" s="37"/>
      <c r="O70" s="37"/>
      <c r="P70" s="37"/>
      <c r="Q70" s="37"/>
      <c r="R70" s="37"/>
      <c r="S70" s="91">
        <v>231</v>
      </c>
      <c r="T70" s="37"/>
      <c r="U70" s="37"/>
      <c r="V70" s="2416"/>
      <c r="W70" s="2416"/>
      <c r="X70" s="1040"/>
      <c r="Y70" s="37"/>
      <c r="Z70" s="2411">
        <v>0</v>
      </c>
      <c r="AA70" s="2411"/>
      <c r="AB70" s="2411"/>
      <c r="AC70" s="2411"/>
      <c r="AD70" s="2411"/>
      <c r="AE70" s="2411"/>
      <c r="AF70" s="2411"/>
      <c r="AG70" s="907"/>
      <c r="AH70" s="2411">
        <v>0</v>
      </c>
      <c r="AI70" s="2411"/>
      <c r="AJ70" s="2411"/>
      <c r="AK70" s="2411"/>
      <c r="AL70" s="2411"/>
      <c r="AM70" s="2411"/>
      <c r="AN70" s="2411"/>
      <c r="AP70" s="109" t="s">
        <v>71</v>
      </c>
      <c r="AQ70" s="77"/>
      <c r="AR70" s="77"/>
      <c r="AS70" s="37"/>
      <c r="AT70" s="43"/>
      <c r="AU70" s="37"/>
      <c r="AV70" s="37"/>
      <c r="AW70" s="37"/>
      <c r="AX70" s="37"/>
      <c r="AY70" s="37"/>
      <c r="AZ70" s="37"/>
      <c r="BA70" s="37"/>
      <c r="BB70" s="37"/>
      <c r="BC70" s="37"/>
      <c r="BD70" s="37"/>
      <c r="BE70" s="37"/>
      <c r="BF70" s="2416"/>
      <c r="BG70" s="2416"/>
      <c r="BH70" s="2416"/>
      <c r="BI70" s="37"/>
      <c r="BJ70" s="2320"/>
      <c r="BK70" s="2320"/>
      <c r="BL70" s="2320"/>
      <c r="BM70" s="2320"/>
      <c r="BN70" s="2320"/>
      <c r="BO70" s="2320"/>
      <c r="BP70" s="2320"/>
      <c r="BQ70" s="37"/>
      <c r="BR70" s="2320"/>
      <c r="BS70" s="2320"/>
      <c r="BT70" s="2320"/>
      <c r="BU70" s="2320"/>
      <c r="BV70" s="2320"/>
      <c r="BW70" s="2320"/>
      <c r="BX70" s="2320"/>
      <c r="BY70" s="43"/>
      <c r="BZ70" s="93"/>
      <c r="CA70" s="93"/>
      <c r="CB70" s="297">
        <v>0</v>
      </c>
    </row>
    <row r="71" spans="2:80" s="10" customFormat="1" ht="15.95" customHeight="1">
      <c r="B71" s="101" t="s">
        <v>660</v>
      </c>
      <c r="C71" s="77"/>
      <c r="D71" s="77"/>
      <c r="E71" s="37"/>
      <c r="F71" s="43"/>
      <c r="G71" s="37"/>
      <c r="H71" s="37"/>
      <c r="I71" s="37"/>
      <c r="J71" s="37"/>
      <c r="K71" s="37"/>
      <c r="L71" s="37"/>
      <c r="M71" s="37"/>
      <c r="N71" s="37"/>
      <c r="O71" s="37"/>
      <c r="P71" s="37"/>
      <c r="Q71" s="37"/>
      <c r="R71" s="37"/>
      <c r="S71" s="91">
        <v>232</v>
      </c>
      <c r="T71" s="37"/>
      <c r="U71" s="37"/>
      <c r="V71" s="2416"/>
      <c r="W71" s="2416"/>
      <c r="X71" s="1040"/>
      <c r="Y71" s="37"/>
      <c r="Z71" s="2411">
        <v>0</v>
      </c>
      <c r="AA71" s="2411"/>
      <c r="AB71" s="2411"/>
      <c r="AC71" s="2411"/>
      <c r="AD71" s="2411"/>
      <c r="AE71" s="2411"/>
      <c r="AF71" s="2411"/>
      <c r="AG71" s="907"/>
      <c r="AH71" s="2411">
        <v>0</v>
      </c>
      <c r="AI71" s="2411"/>
      <c r="AJ71" s="2411"/>
      <c r="AK71" s="2411"/>
      <c r="AL71" s="2411"/>
      <c r="AM71" s="2411"/>
      <c r="AN71" s="2411"/>
      <c r="AP71" s="109" t="s">
        <v>101</v>
      </c>
      <c r="AQ71" s="77"/>
      <c r="AR71" s="77"/>
      <c r="AS71" s="37"/>
      <c r="AT71" s="43"/>
      <c r="AU71" s="37"/>
      <c r="AV71" s="37"/>
      <c r="AW71" s="37"/>
      <c r="AX71" s="37"/>
      <c r="AY71" s="37"/>
      <c r="AZ71" s="37"/>
      <c r="BA71" s="37"/>
      <c r="BB71" s="37"/>
      <c r="BC71" s="37"/>
      <c r="BD71" s="37"/>
      <c r="BE71" s="37"/>
      <c r="BF71" s="2416"/>
      <c r="BG71" s="2416"/>
      <c r="BH71" s="2416"/>
      <c r="BI71" s="37"/>
      <c r="BJ71" s="2320"/>
      <c r="BK71" s="2320"/>
      <c r="BL71" s="2320"/>
      <c r="BM71" s="2320"/>
      <c r="BN71" s="2320"/>
      <c r="BO71" s="2320"/>
      <c r="BP71" s="2320"/>
      <c r="BQ71" s="37"/>
      <c r="BR71" s="2320"/>
      <c r="BS71" s="2320"/>
      <c r="BT71" s="2320"/>
      <c r="BU71" s="2320"/>
      <c r="BV71" s="2320"/>
      <c r="BW71" s="2320"/>
      <c r="BX71" s="2320"/>
      <c r="BY71" s="43"/>
      <c r="BZ71" s="93"/>
      <c r="CA71" s="93"/>
      <c r="CB71" s="297">
        <v>0</v>
      </c>
    </row>
    <row r="72" spans="2:80" s="10" customFormat="1" ht="15.95" customHeight="1">
      <c r="B72" s="37"/>
      <c r="C72" s="77"/>
      <c r="D72" s="77"/>
      <c r="E72" s="37"/>
      <c r="F72" s="43"/>
      <c r="G72" s="37"/>
      <c r="H72" s="37"/>
      <c r="I72" s="37"/>
      <c r="J72" s="37"/>
      <c r="K72" s="37"/>
      <c r="L72" s="37"/>
      <c r="M72" s="37"/>
      <c r="N72" s="37"/>
      <c r="O72" s="37"/>
      <c r="P72" s="37"/>
      <c r="Q72" s="37"/>
      <c r="R72" s="37"/>
      <c r="S72" s="91"/>
      <c r="T72" s="37"/>
      <c r="U72" s="37"/>
      <c r="V72" s="2416"/>
      <c r="W72" s="2416"/>
      <c r="X72" s="1040"/>
      <c r="Y72" s="37"/>
      <c r="Z72" s="2411"/>
      <c r="AA72" s="2411"/>
      <c r="AB72" s="2411"/>
      <c r="AC72" s="2411"/>
      <c r="AD72" s="2411"/>
      <c r="AE72" s="2411"/>
      <c r="AF72" s="2411"/>
      <c r="AG72" s="907"/>
      <c r="AH72" s="2411"/>
      <c r="AI72" s="2411"/>
      <c r="AJ72" s="2411"/>
      <c r="AK72" s="2411"/>
      <c r="AL72" s="2411"/>
      <c r="AM72" s="2411"/>
      <c r="AN72" s="2411"/>
      <c r="AP72" s="37"/>
      <c r="AQ72" s="77"/>
      <c r="AR72" s="77"/>
      <c r="AS72" s="37"/>
      <c r="AT72" s="43"/>
      <c r="AU72" s="37"/>
      <c r="AV72" s="37"/>
      <c r="AW72" s="37"/>
      <c r="AX72" s="37"/>
      <c r="AY72" s="37"/>
      <c r="AZ72" s="37"/>
      <c r="BA72" s="37"/>
      <c r="BB72" s="37"/>
      <c r="BC72" s="37"/>
      <c r="BD72" s="37"/>
      <c r="BE72" s="37"/>
      <c r="BF72" s="2416"/>
      <c r="BG72" s="2416"/>
      <c r="BH72" s="2416"/>
      <c r="BI72" s="37"/>
      <c r="BJ72" s="2320"/>
      <c r="BK72" s="2320"/>
      <c r="BL72" s="2320"/>
      <c r="BM72" s="2320"/>
      <c r="BN72" s="2320"/>
      <c r="BO72" s="2320"/>
      <c r="BP72" s="2320"/>
      <c r="BQ72" s="37"/>
      <c r="BR72" s="2320"/>
      <c r="BS72" s="2320"/>
      <c r="BT72" s="2320"/>
      <c r="BU72" s="2320"/>
      <c r="BV72" s="2320"/>
      <c r="BW72" s="2320"/>
      <c r="BX72" s="2320"/>
      <c r="BY72" s="43"/>
      <c r="BZ72" s="93"/>
      <c r="CA72" s="93"/>
      <c r="CB72" s="297"/>
    </row>
    <row r="73" spans="2:80" s="360" customFormat="1" ht="15.95" customHeight="1">
      <c r="B73" s="108" t="s">
        <v>815</v>
      </c>
      <c r="C73" s="77"/>
      <c r="D73" s="77"/>
      <c r="E73" s="37"/>
      <c r="F73" s="361"/>
      <c r="G73" s="37"/>
      <c r="H73" s="37"/>
      <c r="I73" s="37"/>
      <c r="J73" s="37"/>
      <c r="K73" s="37"/>
      <c r="L73" s="37"/>
      <c r="M73" s="37"/>
      <c r="N73" s="37"/>
      <c r="O73" s="37"/>
      <c r="P73" s="37"/>
      <c r="Q73" s="37"/>
      <c r="R73" s="37"/>
      <c r="S73" s="364">
        <v>240</v>
      </c>
      <c r="T73" s="37"/>
      <c r="U73" s="37"/>
      <c r="V73" s="1389" t="s">
        <v>2103</v>
      </c>
      <c r="W73" s="2417">
        <v>10</v>
      </c>
      <c r="X73" s="2417"/>
      <c r="Y73" s="37"/>
      <c r="Z73" s="2435">
        <v>54759920417</v>
      </c>
      <c r="AA73" s="2435"/>
      <c r="AB73" s="2435"/>
      <c r="AC73" s="2435"/>
      <c r="AD73" s="2435"/>
      <c r="AE73" s="2435"/>
      <c r="AF73" s="2435"/>
      <c r="AG73" s="907"/>
      <c r="AH73" s="2435">
        <v>55015872973</v>
      </c>
      <c r="AI73" s="2435"/>
      <c r="AJ73" s="2435"/>
      <c r="AK73" s="2435"/>
      <c r="AL73" s="2435"/>
      <c r="AM73" s="2435"/>
      <c r="AN73" s="2435"/>
      <c r="AP73" s="108" t="s">
        <v>102</v>
      </c>
      <c r="AQ73" s="77"/>
      <c r="AR73" s="77"/>
      <c r="AS73" s="37"/>
      <c r="AT73" s="361"/>
      <c r="AU73" s="37"/>
      <c r="AV73" s="37"/>
      <c r="AW73" s="37"/>
      <c r="AX73" s="37"/>
      <c r="AY73" s="37"/>
      <c r="AZ73" s="37"/>
      <c r="BA73" s="37"/>
      <c r="BB73" s="37"/>
      <c r="BC73" s="37"/>
      <c r="BD73" s="37"/>
      <c r="BE73" s="37"/>
      <c r="BF73" s="2420">
        <v>10</v>
      </c>
      <c r="BG73" s="2420"/>
      <c r="BH73" s="2420"/>
      <c r="BI73" s="37"/>
      <c r="BJ73" s="2320"/>
      <c r="BK73" s="2320"/>
      <c r="BL73" s="2320"/>
      <c r="BM73" s="2320"/>
      <c r="BN73" s="2320"/>
      <c r="BO73" s="2320"/>
      <c r="BP73" s="2320"/>
      <c r="BQ73" s="37"/>
      <c r="BR73" s="2320"/>
      <c r="BS73" s="2320"/>
      <c r="BT73" s="2320"/>
      <c r="BU73" s="2320"/>
      <c r="BV73" s="2320"/>
      <c r="BW73" s="2320"/>
      <c r="BX73" s="2320"/>
      <c r="BY73" s="361"/>
      <c r="BZ73" s="93"/>
      <c r="CA73" s="93"/>
      <c r="CB73" s="297"/>
    </row>
    <row r="74" spans="2:80" s="360" customFormat="1" ht="15.95" customHeight="1">
      <c r="B74" s="374" t="s">
        <v>816</v>
      </c>
      <c r="C74" s="77"/>
      <c r="D74" s="77"/>
      <c r="E74" s="37"/>
      <c r="F74" s="361"/>
      <c r="G74" s="37"/>
      <c r="H74" s="37"/>
      <c r="I74" s="37"/>
      <c r="J74" s="37"/>
      <c r="K74" s="37"/>
      <c r="L74" s="37"/>
      <c r="M74" s="37"/>
      <c r="N74" s="37"/>
      <c r="O74" s="37"/>
      <c r="P74" s="37"/>
      <c r="Q74" s="37"/>
      <c r="R74" s="37"/>
      <c r="S74" s="363">
        <v>241</v>
      </c>
      <c r="T74" s="37"/>
      <c r="U74" s="37"/>
      <c r="V74" s="2437"/>
      <c r="W74" s="2416"/>
      <c r="X74" s="1040"/>
      <c r="Y74" s="37"/>
      <c r="Z74" s="2411">
        <v>0</v>
      </c>
      <c r="AA74" s="2411"/>
      <c r="AB74" s="2411"/>
      <c r="AC74" s="2411"/>
      <c r="AD74" s="2411"/>
      <c r="AE74" s="2411"/>
      <c r="AF74" s="2411"/>
      <c r="AG74" s="907"/>
      <c r="AH74" s="2411">
        <v>0</v>
      </c>
      <c r="AI74" s="2411"/>
      <c r="AJ74" s="2411"/>
      <c r="AK74" s="2411"/>
      <c r="AL74" s="2411"/>
      <c r="AM74" s="2411"/>
      <c r="AN74" s="2411"/>
      <c r="AP74" s="109" t="s">
        <v>71</v>
      </c>
      <c r="AQ74" s="77"/>
      <c r="AR74" s="77"/>
      <c r="AS74" s="37"/>
      <c r="AT74" s="361"/>
      <c r="AU74" s="37"/>
      <c r="AV74" s="37"/>
      <c r="AW74" s="37"/>
      <c r="AX74" s="37"/>
      <c r="AY74" s="37"/>
      <c r="AZ74" s="37"/>
      <c r="BA74" s="37"/>
      <c r="BB74" s="37"/>
      <c r="BC74" s="37"/>
      <c r="BD74" s="37"/>
      <c r="BE74" s="37"/>
      <c r="BF74" s="2416"/>
      <c r="BG74" s="2416"/>
      <c r="BH74" s="2416"/>
      <c r="BI74" s="37"/>
      <c r="BJ74" s="2320"/>
      <c r="BK74" s="2320"/>
      <c r="BL74" s="2320"/>
      <c r="BM74" s="2320"/>
      <c r="BN74" s="2320"/>
      <c r="BO74" s="2320"/>
      <c r="BP74" s="2320"/>
      <c r="BQ74" s="37"/>
      <c r="BR74" s="2320"/>
      <c r="BS74" s="2320"/>
      <c r="BT74" s="2320"/>
      <c r="BU74" s="2320"/>
      <c r="BV74" s="2320"/>
      <c r="BW74" s="2320"/>
      <c r="BX74" s="2320"/>
      <c r="BY74" s="361"/>
      <c r="BZ74" s="93"/>
      <c r="CA74" s="93"/>
      <c r="CB74" s="297">
        <v>0</v>
      </c>
    </row>
    <row r="75" spans="2:80" s="360" customFormat="1" ht="15.95" customHeight="1">
      <c r="B75" s="374" t="s">
        <v>817</v>
      </c>
      <c r="C75" s="77"/>
      <c r="D75" s="77"/>
      <c r="E75" s="37"/>
      <c r="F75" s="361"/>
      <c r="G75" s="37"/>
      <c r="H75" s="37"/>
      <c r="I75" s="37"/>
      <c r="J75" s="37"/>
      <c r="K75" s="37"/>
      <c r="L75" s="37"/>
      <c r="M75" s="37"/>
      <c r="N75" s="37"/>
      <c r="O75" s="37"/>
      <c r="P75" s="37"/>
      <c r="Q75" s="37"/>
      <c r="R75" s="37"/>
      <c r="S75" s="363">
        <v>242</v>
      </c>
      <c r="T75" s="37"/>
      <c r="U75" s="37"/>
      <c r="V75" s="2437"/>
      <c r="W75" s="2416"/>
      <c r="X75" s="1040"/>
      <c r="Y75" s="37"/>
      <c r="Z75" s="2411">
        <v>54759920417</v>
      </c>
      <c r="AA75" s="2411"/>
      <c r="AB75" s="2411"/>
      <c r="AC75" s="2411"/>
      <c r="AD75" s="2411"/>
      <c r="AE75" s="2411"/>
      <c r="AF75" s="2411"/>
      <c r="AG75" s="907"/>
      <c r="AH75" s="2411">
        <v>55015872973</v>
      </c>
      <c r="AI75" s="2411"/>
      <c r="AJ75" s="2411"/>
      <c r="AK75" s="2411"/>
      <c r="AL75" s="2411"/>
      <c r="AM75" s="2411"/>
      <c r="AN75" s="2411"/>
      <c r="AP75" s="109" t="s">
        <v>101</v>
      </c>
      <c r="AQ75" s="77"/>
      <c r="AR75" s="77"/>
      <c r="AS75" s="37"/>
      <c r="AT75" s="361"/>
      <c r="AU75" s="37"/>
      <c r="AV75" s="37"/>
      <c r="AW75" s="37"/>
      <c r="AX75" s="37"/>
      <c r="AY75" s="37"/>
      <c r="AZ75" s="37"/>
      <c r="BA75" s="37"/>
      <c r="BB75" s="37"/>
      <c r="BC75" s="37"/>
      <c r="BD75" s="37"/>
      <c r="BE75" s="37"/>
      <c r="BF75" s="2416"/>
      <c r="BG75" s="2416"/>
      <c r="BH75" s="2416"/>
      <c r="BI75" s="37"/>
      <c r="BJ75" s="2320"/>
      <c r="BK75" s="2320"/>
      <c r="BL75" s="2320"/>
      <c r="BM75" s="2320"/>
      <c r="BN75" s="2320"/>
      <c r="BO75" s="2320"/>
      <c r="BP75" s="2320"/>
      <c r="BQ75" s="37"/>
      <c r="BR75" s="2320"/>
      <c r="BS75" s="2320"/>
      <c r="BT75" s="2320"/>
      <c r="BU75" s="2320"/>
      <c r="BV75" s="2320"/>
      <c r="BW75" s="2320"/>
      <c r="BX75" s="2320"/>
      <c r="BY75" s="361"/>
      <c r="BZ75" s="93"/>
      <c r="CA75" s="93"/>
      <c r="CB75" s="1380">
        <v>-255952556</v>
      </c>
    </row>
    <row r="76" spans="2:80" s="360" customFormat="1" ht="15.95" customHeight="1">
      <c r="B76" s="37"/>
      <c r="C76" s="77"/>
      <c r="D76" s="77"/>
      <c r="E76" s="37"/>
      <c r="F76" s="361"/>
      <c r="G76" s="37"/>
      <c r="H76" s="37"/>
      <c r="I76" s="37"/>
      <c r="J76" s="37"/>
      <c r="K76" s="37"/>
      <c r="L76" s="37"/>
      <c r="M76" s="37"/>
      <c r="N76" s="37"/>
      <c r="O76" s="37"/>
      <c r="P76" s="37"/>
      <c r="Q76" s="37"/>
      <c r="R76" s="37"/>
      <c r="S76" s="363"/>
      <c r="T76" s="37"/>
      <c r="U76" s="37"/>
      <c r="V76" s="2416"/>
      <c r="W76" s="2416"/>
      <c r="X76" s="1040"/>
      <c r="Y76" s="37"/>
      <c r="Z76" s="2411"/>
      <c r="AA76" s="2411"/>
      <c r="AB76" s="2411"/>
      <c r="AC76" s="2411"/>
      <c r="AD76" s="2411"/>
      <c r="AE76" s="2411"/>
      <c r="AF76" s="2411"/>
      <c r="AG76" s="907"/>
      <c r="AH76" s="2411"/>
      <c r="AI76" s="2411"/>
      <c r="AJ76" s="2411"/>
      <c r="AK76" s="2411"/>
      <c r="AL76" s="2411"/>
      <c r="AM76" s="2411"/>
      <c r="AN76" s="2411"/>
      <c r="AP76" s="37"/>
      <c r="AQ76" s="77"/>
      <c r="AR76" s="77"/>
      <c r="AS76" s="37"/>
      <c r="AT76" s="361"/>
      <c r="AU76" s="37"/>
      <c r="AV76" s="37"/>
      <c r="AW76" s="37"/>
      <c r="AX76" s="37"/>
      <c r="AY76" s="37"/>
      <c r="AZ76" s="37"/>
      <c r="BA76" s="37"/>
      <c r="BB76" s="37"/>
      <c r="BC76" s="37"/>
      <c r="BD76" s="37"/>
      <c r="BE76" s="37"/>
      <c r="BF76" s="2416"/>
      <c r="BG76" s="2416"/>
      <c r="BH76" s="2416"/>
      <c r="BI76" s="37"/>
      <c r="BJ76" s="2320"/>
      <c r="BK76" s="2320"/>
      <c r="BL76" s="2320"/>
      <c r="BM76" s="2320"/>
      <c r="BN76" s="2320"/>
      <c r="BO76" s="2320"/>
      <c r="BP76" s="2320"/>
      <c r="BQ76" s="37"/>
      <c r="BR76" s="2320"/>
      <c r="BS76" s="2320"/>
      <c r="BT76" s="2320"/>
      <c r="BU76" s="2320"/>
      <c r="BV76" s="2320"/>
      <c r="BW76" s="2320"/>
      <c r="BX76" s="2320"/>
      <c r="BY76" s="361"/>
      <c r="BZ76" s="93"/>
      <c r="CA76" s="93"/>
      <c r="CB76" s="297"/>
    </row>
    <row r="77" spans="2:80" s="10" customFormat="1" ht="15.95" customHeight="1">
      <c r="B77" s="59" t="s">
        <v>1550</v>
      </c>
      <c r="C77" s="77"/>
      <c r="D77" s="77"/>
      <c r="E77" s="37"/>
      <c r="F77" s="43"/>
      <c r="G77" s="37"/>
      <c r="H77" s="37"/>
      <c r="I77" s="37"/>
      <c r="J77" s="37"/>
      <c r="K77" s="37"/>
      <c r="L77" s="37"/>
      <c r="M77" s="37"/>
      <c r="N77" s="37"/>
      <c r="O77" s="37"/>
      <c r="P77" s="37"/>
      <c r="Q77" s="37"/>
      <c r="R77" s="37"/>
      <c r="S77" s="105">
        <v>250</v>
      </c>
      <c r="T77" s="37"/>
      <c r="U77" s="37"/>
      <c r="V77" s="1389" t="s">
        <v>2103</v>
      </c>
      <c r="W77" s="2417">
        <v>11</v>
      </c>
      <c r="X77" s="2417"/>
      <c r="Y77" s="37"/>
      <c r="Z77" s="2435">
        <v>304027509593</v>
      </c>
      <c r="AA77" s="2435"/>
      <c r="AB77" s="2435"/>
      <c r="AC77" s="2435"/>
      <c r="AD77" s="2435"/>
      <c r="AE77" s="2435"/>
      <c r="AF77" s="2435"/>
      <c r="AG77" s="907"/>
      <c r="AH77" s="2435">
        <v>149547509593</v>
      </c>
      <c r="AI77" s="2435"/>
      <c r="AJ77" s="2435"/>
      <c r="AK77" s="2435"/>
      <c r="AL77" s="2435"/>
      <c r="AM77" s="2435"/>
      <c r="AN77" s="2435"/>
      <c r="AP77" s="59" t="s">
        <v>34</v>
      </c>
      <c r="AQ77" s="77"/>
      <c r="AR77" s="77"/>
      <c r="AS77" s="37"/>
      <c r="AT77" s="43"/>
      <c r="AU77" s="37"/>
      <c r="AV77" s="37"/>
      <c r="AW77" s="37"/>
      <c r="AX77" s="37"/>
      <c r="AY77" s="37"/>
      <c r="AZ77" s="37"/>
      <c r="BA77" s="37"/>
      <c r="BB77" s="37"/>
      <c r="BC77" s="37"/>
      <c r="BD77" s="37"/>
      <c r="BE77" s="37"/>
      <c r="BF77" s="2420">
        <v>11</v>
      </c>
      <c r="BG77" s="2420"/>
      <c r="BH77" s="2420"/>
      <c r="BI77" s="37"/>
      <c r="BJ77" s="2320"/>
      <c r="BK77" s="2320"/>
      <c r="BL77" s="2320"/>
      <c r="BM77" s="2320"/>
      <c r="BN77" s="2320"/>
      <c r="BO77" s="2320"/>
      <c r="BP77" s="2320"/>
      <c r="BQ77" s="37"/>
      <c r="BR77" s="2320"/>
      <c r="BS77" s="2320"/>
      <c r="BT77" s="2320"/>
      <c r="BU77" s="2320"/>
      <c r="BV77" s="2320"/>
      <c r="BW77" s="2320"/>
      <c r="BX77" s="2320"/>
      <c r="BY77" s="43"/>
      <c r="BZ77" s="93"/>
      <c r="CA77" s="93"/>
      <c r="CB77" s="297"/>
    </row>
    <row r="78" spans="2:80" s="10" customFormat="1" ht="15.95" customHeight="1">
      <c r="B78" s="101" t="s">
        <v>661</v>
      </c>
      <c r="C78" s="77"/>
      <c r="D78" s="77"/>
      <c r="E78" s="37"/>
      <c r="F78" s="43"/>
      <c r="G78" s="37"/>
      <c r="H78" s="37"/>
      <c r="I78" s="37"/>
      <c r="J78" s="37"/>
      <c r="K78" s="37"/>
      <c r="L78" s="37"/>
      <c r="M78" s="37"/>
      <c r="N78" s="37"/>
      <c r="O78" s="37"/>
      <c r="P78" s="37"/>
      <c r="Q78" s="37"/>
      <c r="R78" s="37"/>
      <c r="S78" s="91">
        <v>251</v>
      </c>
      <c r="T78" s="37"/>
      <c r="U78" s="37"/>
      <c r="V78" s="2437"/>
      <c r="W78" s="2416"/>
      <c r="X78" s="1040"/>
      <c r="Y78" s="37"/>
      <c r="Z78" s="2411">
        <v>142885833333</v>
      </c>
      <c r="AA78" s="2411"/>
      <c r="AB78" s="2411"/>
      <c r="AC78" s="2411"/>
      <c r="AD78" s="2411"/>
      <c r="AE78" s="2411"/>
      <c r="AF78" s="2411"/>
      <c r="AG78" s="907"/>
      <c r="AH78" s="2411">
        <v>140305833333</v>
      </c>
      <c r="AI78" s="2411"/>
      <c r="AJ78" s="2411"/>
      <c r="AK78" s="2411"/>
      <c r="AL78" s="2411"/>
      <c r="AM78" s="2411"/>
      <c r="AN78" s="2411"/>
      <c r="AP78" s="101" t="s">
        <v>35</v>
      </c>
      <c r="AQ78" s="77"/>
      <c r="AR78" s="77"/>
      <c r="AS78" s="37"/>
      <c r="AT78" s="43"/>
      <c r="AU78" s="37"/>
      <c r="AV78" s="37"/>
      <c r="AW78" s="37"/>
      <c r="AX78" s="37"/>
      <c r="AY78" s="37"/>
      <c r="AZ78" s="37"/>
      <c r="BA78" s="37"/>
      <c r="BB78" s="37"/>
      <c r="BC78" s="37"/>
      <c r="BD78" s="37"/>
      <c r="BE78" s="37"/>
      <c r="BF78" s="2416"/>
      <c r="BG78" s="2416"/>
      <c r="BH78" s="2416"/>
      <c r="BI78" s="37"/>
      <c r="BJ78" s="2320"/>
      <c r="BK78" s="2320"/>
      <c r="BL78" s="2320"/>
      <c r="BM78" s="2320"/>
      <c r="BN78" s="2320"/>
      <c r="BO78" s="2320"/>
      <c r="BP78" s="2320"/>
      <c r="BQ78" s="37"/>
      <c r="BR78" s="2320"/>
      <c r="BS78" s="2320"/>
      <c r="BT78" s="2320"/>
      <c r="BU78" s="2320"/>
      <c r="BV78" s="2320"/>
      <c r="BW78" s="2320"/>
      <c r="BX78" s="2320"/>
      <c r="BY78" s="43"/>
      <c r="BZ78" s="93"/>
      <c r="CA78" s="93"/>
      <c r="CB78" s="1380">
        <v>2580000000</v>
      </c>
    </row>
    <row r="79" spans="2:80" s="10" customFormat="1" ht="15.95" customHeight="1">
      <c r="B79" s="374" t="s">
        <v>1161</v>
      </c>
      <c r="C79" s="77"/>
      <c r="D79" s="77"/>
      <c r="E79" s="37"/>
      <c r="F79" s="43"/>
      <c r="G79" s="37"/>
      <c r="H79" s="37"/>
      <c r="I79" s="37"/>
      <c r="J79" s="37"/>
      <c r="K79" s="37"/>
      <c r="L79" s="37"/>
      <c r="M79" s="37"/>
      <c r="N79" s="37"/>
      <c r="O79" s="37"/>
      <c r="P79" s="37"/>
      <c r="Q79" s="37"/>
      <c r="R79" s="37"/>
      <c r="S79" s="91">
        <v>252</v>
      </c>
      <c r="T79" s="37"/>
      <c r="U79" s="37"/>
      <c r="V79" s="2437"/>
      <c r="W79" s="2416"/>
      <c r="X79" s="1040"/>
      <c r="Y79" s="37"/>
      <c r="Z79" s="2411">
        <v>0</v>
      </c>
      <c r="AA79" s="2411"/>
      <c r="AB79" s="2411"/>
      <c r="AC79" s="2411"/>
      <c r="AD79" s="2411"/>
      <c r="AE79" s="2411"/>
      <c r="AF79" s="2411"/>
      <c r="AG79" s="907"/>
      <c r="AH79" s="2411">
        <v>0</v>
      </c>
      <c r="AI79" s="2411"/>
      <c r="AJ79" s="2411"/>
      <c r="AK79" s="2411"/>
      <c r="AL79" s="2411"/>
      <c r="AM79" s="2411"/>
      <c r="AN79" s="2411"/>
      <c r="AP79" s="101" t="s">
        <v>36</v>
      </c>
      <c r="AQ79" s="77"/>
      <c r="AR79" s="77"/>
      <c r="AS79" s="37"/>
      <c r="AT79" s="43"/>
      <c r="AU79" s="37"/>
      <c r="AV79" s="37"/>
      <c r="AW79" s="37"/>
      <c r="AX79" s="37"/>
      <c r="AY79" s="37"/>
      <c r="AZ79" s="37"/>
      <c r="BA79" s="37"/>
      <c r="BB79" s="37"/>
      <c r="BC79" s="37"/>
      <c r="BD79" s="37"/>
      <c r="BE79" s="37"/>
      <c r="BF79" s="2416"/>
      <c r="BG79" s="2416"/>
      <c r="BH79" s="2416"/>
      <c r="BI79" s="37"/>
      <c r="BJ79" s="2320"/>
      <c r="BK79" s="2320"/>
      <c r="BL79" s="2320"/>
      <c r="BM79" s="2320"/>
      <c r="BN79" s="2320"/>
      <c r="BO79" s="2320"/>
      <c r="BP79" s="2320"/>
      <c r="BQ79" s="37"/>
      <c r="BR79" s="2320"/>
      <c r="BS79" s="2320"/>
      <c r="BT79" s="2320"/>
      <c r="BU79" s="2320"/>
      <c r="BV79" s="2320"/>
      <c r="BW79" s="2320"/>
      <c r="BX79" s="2320"/>
      <c r="BY79" s="43"/>
      <c r="BZ79" s="93"/>
      <c r="CA79" s="93"/>
      <c r="CB79" s="1380">
        <v>0</v>
      </c>
    </row>
    <row r="80" spans="2:80" s="10" customFormat="1" ht="15.95" customHeight="1">
      <c r="B80" s="374" t="s">
        <v>1162</v>
      </c>
      <c r="C80" s="77"/>
      <c r="D80" s="77"/>
      <c r="E80" s="37"/>
      <c r="F80" s="43"/>
      <c r="G80" s="37"/>
      <c r="H80" s="37"/>
      <c r="I80" s="37"/>
      <c r="J80" s="37"/>
      <c r="K80" s="37"/>
      <c r="L80" s="37"/>
      <c r="M80" s="37"/>
      <c r="N80" s="37"/>
      <c r="O80" s="37"/>
      <c r="P80" s="37"/>
      <c r="Q80" s="37"/>
      <c r="R80" s="37"/>
      <c r="S80" s="91">
        <v>253</v>
      </c>
      <c r="T80" s="37"/>
      <c r="U80" s="37"/>
      <c r="V80" s="2437"/>
      <c r="W80" s="2416"/>
      <c r="X80" s="1040"/>
      <c r="Y80" s="37"/>
      <c r="Z80" s="2411">
        <v>161141676260</v>
      </c>
      <c r="AA80" s="2411"/>
      <c r="AB80" s="2411"/>
      <c r="AC80" s="2411"/>
      <c r="AD80" s="2411"/>
      <c r="AE80" s="2411"/>
      <c r="AF80" s="2411"/>
      <c r="AG80" s="907"/>
      <c r="AH80" s="2411">
        <v>9241676260</v>
      </c>
      <c r="AI80" s="2411"/>
      <c r="AJ80" s="2411"/>
      <c r="AK80" s="2411"/>
      <c r="AL80" s="2411"/>
      <c r="AM80" s="2411"/>
      <c r="AN80" s="2411"/>
      <c r="AP80" s="101" t="s">
        <v>46</v>
      </c>
      <c r="AQ80" s="77"/>
      <c r="AR80" s="77"/>
      <c r="AS80" s="37"/>
      <c r="AT80" s="43"/>
      <c r="AU80" s="37"/>
      <c r="AV80" s="37"/>
      <c r="AW80" s="37"/>
      <c r="AX80" s="37"/>
      <c r="AY80" s="37"/>
      <c r="AZ80" s="37"/>
      <c r="BA80" s="37"/>
      <c r="BB80" s="37"/>
      <c r="BC80" s="37"/>
      <c r="BD80" s="37"/>
      <c r="BE80" s="37"/>
      <c r="BF80" s="2416"/>
      <c r="BG80" s="2416"/>
      <c r="BH80" s="2416"/>
      <c r="BI80" s="37"/>
      <c r="BJ80" s="2320"/>
      <c r="BK80" s="2320"/>
      <c r="BL80" s="2320"/>
      <c r="BM80" s="2320"/>
      <c r="BN80" s="2320"/>
      <c r="BO80" s="2320"/>
      <c r="BP80" s="2320"/>
      <c r="BQ80" s="37"/>
      <c r="BR80" s="2320"/>
      <c r="BS80" s="2320"/>
      <c r="BT80" s="2320"/>
      <c r="BU80" s="2320"/>
      <c r="BV80" s="2320"/>
      <c r="BW80" s="2320"/>
      <c r="BX80" s="2320"/>
      <c r="BY80" s="43"/>
      <c r="BZ80" s="93"/>
      <c r="CA80" s="93"/>
      <c r="CB80" s="297">
        <v>151900000000</v>
      </c>
    </row>
    <row r="81" spans="2:80" s="10" customFormat="1" ht="15.95" customHeight="1">
      <c r="B81" s="374" t="s">
        <v>818</v>
      </c>
      <c r="C81" s="77"/>
      <c r="D81" s="77"/>
      <c r="E81" s="37"/>
      <c r="F81" s="43"/>
      <c r="G81" s="37"/>
      <c r="H81" s="37"/>
      <c r="I81" s="37"/>
      <c r="J81" s="37"/>
      <c r="K81" s="37"/>
      <c r="L81" s="37"/>
      <c r="M81" s="37"/>
      <c r="N81" s="37"/>
      <c r="O81" s="37"/>
      <c r="P81" s="37"/>
      <c r="Q81" s="37"/>
      <c r="R81" s="37"/>
      <c r="S81" s="91">
        <v>254</v>
      </c>
      <c r="T81" s="37"/>
      <c r="U81" s="37"/>
      <c r="V81" s="2437"/>
      <c r="W81" s="2416"/>
      <c r="X81" s="1040"/>
      <c r="Y81" s="37"/>
      <c r="Z81" s="2411">
        <v>0</v>
      </c>
      <c r="AA81" s="2411"/>
      <c r="AB81" s="2411"/>
      <c r="AC81" s="2411"/>
      <c r="AD81" s="2411"/>
      <c r="AE81" s="2411"/>
      <c r="AF81" s="2411"/>
      <c r="AG81" s="907"/>
      <c r="AH81" s="2411">
        <v>0</v>
      </c>
      <c r="AI81" s="2411"/>
      <c r="AJ81" s="2411"/>
      <c r="AK81" s="2411"/>
      <c r="AL81" s="2411"/>
      <c r="AM81" s="2411"/>
      <c r="AN81" s="2411"/>
      <c r="AP81" s="101" t="s">
        <v>37</v>
      </c>
      <c r="AQ81" s="77"/>
      <c r="AR81" s="77"/>
      <c r="AS81" s="37"/>
      <c r="AT81" s="43"/>
      <c r="AU81" s="37"/>
      <c r="AV81" s="37"/>
      <c r="AW81" s="37"/>
      <c r="AX81" s="37"/>
      <c r="AY81" s="37"/>
      <c r="AZ81" s="37"/>
      <c r="BA81" s="37"/>
      <c r="BB81" s="37"/>
      <c r="BC81" s="37"/>
      <c r="BD81" s="37"/>
      <c r="BE81" s="37"/>
      <c r="BF81" s="2416"/>
      <c r="BG81" s="2416"/>
      <c r="BH81" s="2416"/>
      <c r="BI81" s="37"/>
      <c r="BJ81" s="2320"/>
      <c r="BK81" s="2320"/>
      <c r="BL81" s="2320"/>
      <c r="BM81" s="2320"/>
      <c r="BN81" s="2320"/>
      <c r="BO81" s="2320"/>
      <c r="BP81" s="2320"/>
      <c r="BQ81" s="37"/>
      <c r="BR81" s="2320"/>
      <c r="BS81" s="2320"/>
      <c r="BT81" s="2320"/>
      <c r="BU81" s="2320"/>
      <c r="BV81" s="2320"/>
      <c r="BW81" s="2320"/>
      <c r="BX81" s="2320"/>
      <c r="BY81" s="43"/>
      <c r="BZ81" s="93"/>
      <c r="CA81" s="93"/>
      <c r="CB81" s="297">
        <v>0</v>
      </c>
    </row>
    <row r="82" spans="2:80" s="10" customFormat="1" ht="15.95" customHeight="1">
      <c r="B82" s="374" t="s">
        <v>819</v>
      </c>
      <c r="C82" s="77"/>
      <c r="D82" s="77"/>
      <c r="E82" s="37"/>
      <c r="F82" s="43"/>
      <c r="G82" s="37"/>
      <c r="H82" s="37"/>
      <c r="I82" s="37"/>
      <c r="J82" s="37"/>
      <c r="K82" s="37"/>
      <c r="L82" s="37"/>
      <c r="M82" s="37"/>
      <c r="N82" s="37"/>
      <c r="O82" s="37"/>
      <c r="P82" s="37"/>
      <c r="Q82" s="37"/>
      <c r="R82" s="37"/>
      <c r="S82" s="91">
        <v>255</v>
      </c>
      <c r="T82" s="37"/>
      <c r="U82" s="37"/>
      <c r="V82" s="2437"/>
      <c r="W82" s="2416"/>
      <c r="X82" s="1040"/>
      <c r="Y82" s="37"/>
      <c r="Z82" s="2411">
        <v>0</v>
      </c>
      <c r="AA82" s="2411"/>
      <c r="AB82" s="2411"/>
      <c r="AC82" s="2411"/>
      <c r="AD82" s="2411"/>
      <c r="AE82" s="2411"/>
      <c r="AF82" s="2411"/>
      <c r="AG82" s="907"/>
      <c r="AH82" s="2411">
        <v>0</v>
      </c>
      <c r="AI82" s="2411"/>
      <c r="AJ82" s="2411"/>
      <c r="AK82" s="2411"/>
      <c r="AL82" s="2411"/>
      <c r="AM82" s="2411"/>
      <c r="AN82" s="2411"/>
      <c r="AP82" s="37" t="s">
        <v>70</v>
      </c>
      <c r="AQ82" s="77"/>
      <c r="AR82" s="77"/>
      <c r="AS82" s="37"/>
      <c r="AT82" s="43"/>
      <c r="AU82" s="37"/>
      <c r="AV82" s="37"/>
      <c r="AW82" s="37"/>
      <c r="AX82" s="37"/>
      <c r="AY82" s="37"/>
      <c r="AZ82" s="37"/>
      <c r="BA82" s="37"/>
      <c r="BB82" s="37"/>
      <c r="BC82" s="37"/>
      <c r="BD82" s="37"/>
      <c r="BE82" s="37"/>
      <c r="BF82" s="91"/>
      <c r="BG82" s="91"/>
      <c r="BH82" s="91"/>
      <c r="BI82" s="37"/>
      <c r="BJ82" s="43"/>
      <c r="BK82" s="43"/>
      <c r="BL82" s="43"/>
      <c r="BM82" s="43"/>
      <c r="BN82" s="43"/>
      <c r="BO82" s="43"/>
      <c r="BP82" s="43"/>
      <c r="BQ82" s="37"/>
      <c r="BR82" s="43"/>
      <c r="BS82" s="43"/>
      <c r="BT82" s="43"/>
      <c r="BU82" s="43"/>
      <c r="BV82" s="43"/>
      <c r="BW82" s="43"/>
      <c r="BX82" s="43"/>
      <c r="BY82" s="43"/>
      <c r="BZ82" s="93"/>
      <c r="CA82" s="93"/>
      <c r="CB82" s="297">
        <v>0</v>
      </c>
    </row>
    <row r="83" spans="2:80" s="10" customFormat="1" ht="15.95" customHeight="1">
      <c r="B83" s="464"/>
      <c r="C83" s="77"/>
      <c r="D83" s="77"/>
      <c r="E83" s="37"/>
      <c r="F83" s="43"/>
      <c r="G83" s="37"/>
      <c r="H83" s="37"/>
      <c r="I83" s="37"/>
      <c r="J83" s="37"/>
      <c r="K83" s="37"/>
      <c r="L83" s="37"/>
      <c r="M83" s="37"/>
      <c r="N83" s="37"/>
      <c r="O83" s="37"/>
      <c r="P83" s="37"/>
      <c r="Q83" s="37"/>
      <c r="R83" s="37"/>
      <c r="S83" s="91"/>
      <c r="T83" s="37"/>
      <c r="U83" s="37"/>
      <c r="V83" s="2416"/>
      <c r="W83" s="2416"/>
      <c r="X83" s="1040"/>
      <c r="Y83" s="37"/>
      <c r="Z83" s="2411"/>
      <c r="AA83" s="2411"/>
      <c r="AB83" s="2411"/>
      <c r="AC83" s="2411"/>
      <c r="AD83" s="2411"/>
      <c r="AE83" s="2411"/>
      <c r="AF83" s="2411"/>
      <c r="AG83" s="907"/>
      <c r="AH83" s="2411"/>
      <c r="AI83" s="2411"/>
      <c r="AJ83" s="2411"/>
      <c r="AK83" s="2411"/>
      <c r="AL83" s="2411"/>
      <c r="AM83" s="2411"/>
      <c r="AN83" s="2411"/>
      <c r="AQ83" s="77"/>
      <c r="AR83" s="77"/>
      <c r="AS83" s="37"/>
      <c r="AT83" s="43"/>
      <c r="AU83" s="37"/>
      <c r="AV83" s="37"/>
      <c r="AW83" s="37"/>
      <c r="AX83" s="37"/>
      <c r="AY83" s="37"/>
      <c r="AZ83" s="37"/>
      <c r="BA83" s="37"/>
      <c r="BB83" s="37"/>
      <c r="BC83" s="37"/>
      <c r="BD83" s="37"/>
      <c r="BE83" s="37"/>
      <c r="BF83" s="2416"/>
      <c r="BG83" s="2416"/>
      <c r="BH83" s="2416"/>
      <c r="BI83" s="37"/>
      <c r="BJ83" s="2320"/>
      <c r="BK83" s="2320"/>
      <c r="BL83" s="2320"/>
      <c r="BM83" s="2320"/>
      <c r="BN83" s="2320"/>
      <c r="BO83" s="2320"/>
      <c r="BP83" s="2320"/>
      <c r="BQ83" s="37"/>
      <c r="BR83" s="2320"/>
      <c r="BS83" s="2320"/>
      <c r="BT83" s="2320"/>
      <c r="BU83" s="2320"/>
      <c r="BV83" s="2320"/>
      <c r="BW83" s="2320"/>
      <c r="BX83" s="2320"/>
      <c r="BY83" s="43"/>
      <c r="BZ83" s="93"/>
      <c r="CA83" s="93"/>
      <c r="CB83" s="297"/>
    </row>
    <row r="84" spans="2:80" s="10" customFormat="1" ht="15.95" customHeight="1">
      <c r="B84" s="59" t="s">
        <v>1551</v>
      </c>
      <c r="C84" s="77"/>
      <c r="D84" s="77"/>
      <c r="E84" s="37"/>
      <c r="F84" s="43"/>
      <c r="G84" s="37"/>
      <c r="H84" s="37"/>
      <c r="I84" s="37"/>
      <c r="J84" s="37"/>
      <c r="K84" s="37"/>
      <c r="L84" s="37"/>
      <c r="M84" s="37"/>
      <c r="N84" s="37"/>
      <c r="O84" s="37"/>
      <c r="P84" s="37"/>
      <c r="Q84" s="37"/>
      <c r="R84" s="37"/>
      <c r="S84" s="105">
        <v>260</v>
      </c>
      <c r="T84" s="37"/>
      <c r="U84" s="37"/>
      <c r="V84" s="2416"/>
      <c r="W84" s="2416"/>
      <c r="X84" s="1040"/>
      <c r="Y84" s="37"/>
      <c r="Z84" s="2435">
        <v>894577657</v>
      </c>
      <c r="AA84" s="2435"/>
      <c r="AB84" s="2435"/>
      <c r="AC84" s="2435"/>
      <c r="AD84" s="2435"/>
      <c r="AE84" s="2435"/>
      <c r="AF84" s="2435"/>
      <c r="AG84" s="907"/>
      <c r="AH84" s="2435">
        <v>515423017</v>
      </c>
      <c r="AI84" s="2435"/>
      <c r="AJ84" s="2435"/>
      <c r="AK84" s="2435"/>
      <c r="AL84" s="2435"/>
      <c r="AM84" s="2435"/>
      <c r="AN84" s="2435"/>
      <c r="AP84" s="59" t="s">
        <v>38</v>
      </c>
      <c r="AQ84" s="77"/>
      <c r="AR84" s="77"/>
      <c r="AS84" s="37"/>
      <c r="AT84" s="43"/>
      <c r="AU84" s="37"/>
      <c r="AV84" s="37"/>
      <c r="AW84" s="37"/>
      <c r="AX84" s="37"/>
      <c r="AY84" s="37"/>
      <c r="AZ84" s="37"/>
      <c r="BA84" s="37"/>
      <c r="BB84" s="37"/>
      <c r="BC84" s="37"/>
      <c r="BD84" s="37"/>
      <c r="BE84" s="37"/>
      <c r="BF84" s="2416"/>
      <c r="BG84" s="2416"/>
      <c r="BH84" s="2416"/>
      <c r="BI84" s="37"/>
      <c r="BJ84" s="2320"/>
      <c r="BK84" s="2320"/>
      <c r="BL84" s="2320"/>
      <c r="BM84" s="2320"/>
      <c r="BN84" s="2320"/>
      <c r="BO84" s="2320"/>
      <c r="BP84" s="2320"/>
      <c r="BQ84" s="37"/>
      <c r="BR84" s="2320"/>
      <c r="BS84" s="2320"/>
      <c r="BT84" s="2320"/>
      <c r="BU84" s="2320"/>
      <c r="BV84" s="2320"/>
      <c r="BW84" s="2320"/>
      <c r="BX84" s="2320"/>
      <c r="BY84" s="43"/>
      <c r="BZ84" s="93"/>
      <c r="CA84" s="93"/>
      <c r="CB84" s="297"/>
    </row>
    <row r="85" spans="2:80" s="10" customFormat="1" ht="15.95" customHeight="1">
      <c r="B85" s="86" t="s">
        <v>673</v>
      </c>
      <c r="C85" s="77"/>
      <c r="D85" s="77"/>
      <c r="E85" s="37"/>
      <c r="F85" s="43"/>
      <c r="G85" s="37"/>
      <c r="H85" s="37"/>
      <c r="I85" s="37"/>
      <c r="J85" s="37"/>
      <c r="K85" s="37"/>
      <c r="L85" s="37"/>
      <c r="M85" s="37"/>
      <c r="N85" s="37"/>
      <c r="O85" s="37"/>
      <c r="P85" s="37"/>
      <c r="Q85" s="37"/>
      <c r="R85" s="37"/>
      <c r="S85" s="91">
        <v>261</v>
      </c>
      <c r="T85" s="37"/>
      <c r="U85" s="37"/>
      <c r="V85" s="1389" t="s">
        <v>2103</v>
      </c>
      <c r="W85" s="2417" t="s">
        <v>2099</v>
      </c>
      <c r="X85" s="2417"/>
      <c r="Y85" s="37"/>
      <c r="Z85" s="2411">
        <v>894577657</v>
      </c>
      <c r="AA85" s="2411"/>
      <c r="AB85" s="2411"/>
      <c r="AC85" s="2411"/>
      <c r="AD85" s="2411"/>
      <c r="AE85" s="2411"/>
      <c r="AF85" s="2411"/>
      <c r="AG85" s="907"/>
      <c r="AH85" s="2411">
        <v>515423017</v>
      </c>
      <c r="AI85" s="2411"/>
      <c r="AJ85" s="2411"/>
      <c r="AK85" s="2411"/>
      <c r="AL85" s="2411"/>
      <c r="AM85" s="2411"/>
      <c r="AN85" s="2411"/>
      <c r="AP85" s="86" t="s">
        <v>103</v>
      </c>
      <c r="AQ85" s="77"/>
      <c r="AR85" s="77"/>
      <c r="AS85" s="37"/>
      <c r="AT85" s="43"/>
      <c r="AU85" s="37"/>
      <c r="AV85" s="37"/>
      <c r="AW85" s="37"/>
      <c r="AX85" s="37"/>
      <c r="AY85" s="37"/>
      <c r="AZ85" s="37"/>
      <c r="BA85" s="37"/>
      <c r="BB85" s="37"/>
      <c r="BC85" s="37"/>
      <c r="BD85" s="37"/>
      <c r="BE85" s="37"/>
      <c r="BF85" s="2416"/>
      <c r="BG85" s="2416"/>
      <c r="BH85" s="2416"/>
      <c r="BI85" s="37"/>
      <c r="BJ85" s="2320"/>
      <c r="BK85" s="2320"/>
      <c r="BL85" s="2320"/>
      <c r="BM85" s="2320"/>
      <c r="BN85" s="2320"/>
      <c r="BO85" s="2320"/>
      <c r="BP85" s="2320"/>
      <c r="BQ85" s="37"/>
      <c r="BR85" s="2320"/>
      <c r="BS85" s="2320"/>
      <c r="BT85" s="2320"/>
      <c r="BU85" s="2320"/>
      <c r="BV85" s="2320"/>
      <c r="BW85" s="2320"/>
      <c r="BX85" s="2320"/>
      <c r="BY85" s="43"/>
      <c r="BZ85" s="93"/>
      <c r="CA85" s="93"/>
      <c r="CB85" s="1380">
        <v>379154640</v>
      </c>
    </row>
    <row r="86" spans="2:80" s="10" customFormat="1" ht="15.95" customHeight="1">
      <c r="B86" s="86" t="s">
        <v>674</v>
      </c>
      <c r="C86" s="77"/>
      <c r="D86" s="77"/>
      <c r="E86" s="37"/>
      <c r="F86" s="43"/>
      <c r="G86" s="37"/>
      <c r="H86" s="37"/>
      <c r="I86" s="37"/>
      <c r="J86" s="37"/>
      <c r="K86" s="37"/>
      <c r="L86" s="37"/>
      <c r="M86" s="37"/>
      <c r="N86" s="37"/>
      <c r="O86" s="37"/>
      <c r="P86" s="37"/>
      <c r="Q86" s="37"/>
      <c r="R86" s="37"/>
      <c r="S86" s="91">
        <v>262</v>
      </c>
      <c r="T86" s="37"/>
      <c r="U86" s="37"/>
      <c r="V86" s="59" t="s">
        <v>2115</v>
      </c>
      <c r="W86" s="108" t="s">
        <v>2115</v>
      </c>
      <c r="X86" s="1039"/>
      <c r="Y86" s="37"/>
      <c r="Z86" s="2411">
        <v>0</v>
      </c>
      <c r="AA86" s="2411"/>
      <c r="AB86" s="2411"/>
      <c r="AC86" s="2411"/>
      <c r="AD86" s="2411"/>
      <c r="AE86" s="2411"/>
      <c r="AF86" s="2411"/>
      <c r="AG86" s="907"/>
      <c r="AH86" s="2411">
        <v>0</v>
      </c>
      <c r="AI86" s="2411"/>
      <c r="AJ86" s="2411"/>
      <c r="AK86" s="2411"/>
      <c r="AL86" s="2411"/>
      <c r="AM86" s="2411"/>
      <c r="AN86" s="2411"/>
      <c r="AP86" s="86" t="s">
        <v>104</v>
      </c>
      <c r="AQ86" s="77"/>
      <c r="AR86" s="77"/>
      <c r="AS86" s="37"/>
      <c r="AT86" s="43"/>
      <c r="AU86" s="37"/>
      <c r="AV86" s="37"/>
      <c r="AW86" s="37"/>
      <c r="AX86" s="37"/>
      <c r="AY86" s="37"/>
      <c r="AZ86" s="37"/>
      <c r="BA86" s="37"/>
      <c r="BB86" s="37"/>
      <c r="BC86" s="37"/>
      <c r="BD86" s="37"/>
      <c r="BE86" s="37"/>
      <c r="BF86" s="2441">
        <v>12</v>
      </c>
      <c r="BG86" s="2441"/>
      <c r="BH86" s="2441"/>
      <c r="BI86" s="37"/>
      <c r="BJ86" s="2320"/>
      <c r="BK86" s="2320"/>
      <c r="BL86" s="2320"/>
      <c r="BM86" s="2320"/>
      <c r="BN86" s="2320"/>
      <c r="BO86" s="2320"/>
      <c r="BP86" s="2320"/>
      <c r="BQ86" s="37"/>
      <c r="BR86" s="2320"/>
      <c r="BS86" s="2320"/>
      <c r="BT86" s="2320"/>
      <c r="BU86" s="2320"/>
      <c r="BV86" s="2320"/>
      <c r="BW86" s="2320"/>
      <c r="BX86" s="2320"/>
      <c r="BY86" s="43"/>
      <c r="BZ86" s="93"/>
      <c r="CA86" s="93"/>
      <c r="CB86" s="297">
        <v>0</v>
      </c>
    </row>
    <row r="87" spans="2:80" s="510" customFormat="1" ht="15.95" customHeight="1">
      <c r="B87" s="474" t="s">
        <v>1165</v>
      </c>
      <c r="C87" s="77"/>
      <c r="D87" s="77"/>
      <c r="E87" s="37"/>
      <c r="F87" s="511"/>
      <c r="G87" s="37"/>
      <c r="H87" s="37"/>
      <c r="I87" s="37"/>
      <c r="J87" s="37"/>
      <c r="K87" s="37"/>
      <c r="L87" s="37"/>
      <c r="M87" s="37"/>
      <c r="N87" s="37"/>
      <c r="O87" s="37"/>
      <c r="P87" s="37"/>
      <c r="Q87" s="37"/>
      <c r="R87" s="37"/>
      <c r="S87" s="512">
        <v>263</v>
      </c>
      <c r="T87" s="37"/>
      <c r="U87" s="37"/>
      <c r="V87" s="2444"/>
      <c r="W87" s="2444"/>
      <c r="X87" s="1039"/>
      <c r="Y87" s="37"/>
      <c r="Z87" s="2411">
        <v>0</v>
      </c>
      <c r="AA87" s="2411"/>
      <c r="AB87" s="2411"/>
      <c r="AC87" s="2411"/>
      <c r="AD87" s="2411"/>
      <c r="AE87" s="2411"/>
      <c r="AF87" s="2411"/>
      <c r="AG87" s="907"/>
      <c r="AH87" s="2411">
        <v>0</v>
      </c>
      <c r="AI87" s="2411"/>
      <c r="AJ87" s="2411"/>
      <c r="AK87" s="2411"/>
      <c r="AL87" s="2411"/>
      <c r="AM87" s="2411"/>
      <c r="AN87" s="2411"/>
      <c r="AP87" s="86" t="s">
        <v>104</v>
      </c>
      <c r="AQ87" s="77"/>
      <c r="AR87" s="77"/>
      <c r="AS87" s="37"/>
      <c r="AT87" s="511"/>
      <c r="AU87" s="37"/>
      <c r="AV87" s="37"/>
      <c r="AW87" s="37"/>
      <c r="AX87" s="37"/>
      <c r="AY87" s="37"/>
      <c r="AZ87" s="37"/>
      <c r="BA87" s="37"/>
      <c r="BB87" s="37"/>
      <c r="BC87" s="37"/>
      <c r="BD87" s="37"/>
      <c r="BE87" s="37"/>
      <c r="BF87" s="2441">
        <v>12</v>
      </c>
      <c r="BG87" s="2441"/>
      <c r="BH87" s="2441"/>
      <c r="BI87" s="37"/>
      <c r="BJ87" s="2320"/>
      <c r="BK87" s="2320"/>
      <c r="BL87" s="2320"/>
      <c r="BM87" s="2320"/>
      <c r="BN87" s="2320"/>
      <c r="BO87" s="2320"/>
      <c r="BP87" s="2320"/>
      <c r="BQ87" s="37"/>
      <c r="BR87" s="2320"/>
      <c r="BS87" s="2320"/>
      <c r="BT87" s="2320"/>
      <c r="BU87" s="2320"/>
      <c r="BV87" s="2320"/>
      <c r="BW87" s="2320"/>
      <c r="BX87" s="2320"/>
      <c r="BY87" s="511"/>
      <c r="BZ87" s="93"/>
      <c r="CA87" s="93"/>
      <c r="CB87" s="297">
        <v>0</v>
      </c>
    </row>
    <row r="88" spans="2:80" s="10" customFormat="1" ht="15.95" customHeight="1">
      <c r="B88" s="474" t="s">
        <v>1166</v>
      </c>
      <c r="C88" s="77"/>
      <c r="D88" s="77"/>
      <c r="E88" s="37"/>
      <c r="F88" s="43"/>
      <c r="G88" s="37"/>
      <c r="H88" s="37"/>
      <c r="I88" s="37"/>
      <c r="J88" s="37"/>
      <c r="K88" s="37"/>
      <c r="L88" s="37"/>
      <c r="M88" s="37"/>
      <c r="N88" s="37"/>
      <c r="O88" s="37"/>
      <c r="P88" s="37"/>
      <c r="Q88" s="37"/>
      <c r="R88" s="37"/>
      <c r="S88" s="91">
        <v>268</v>
      </c>
      <c r="T88" s="37"/>
      <c r="U88" s="37"/>
      <c r="V88" s="59" t="s">
        <v>2115</v>
      </c>
      <c r="W88" s="108" t="s">
        <v>2115</v>
      </c>
      <c r="X88" s="1039"/>
      <c r="Y88" s="37"/>
      <c r="Z88" s="2411">
        <v>0</v>
      </c>
      <c r="AA88" s="2411"/>
      <c r="AB88" s="2411"/>
      <c r="AC88" s="2411"/>
      <c r="AD88" s="2411"/>
      <c r="AE88" s="2411"/>
      <c r="AF88" s="2411"/>
      <c r="AG88" s="907"/>
      <c r="AH88" s="2411">
        <v>0</v>
      </c>
      <c r="AI88" s="2411"/>
      <c r="AJ88" s="2411"/>
      <c r="AK88" s="2411"/>
      <c r="AL88" s="2411"/>
      <c r="AM88" s="2411"/>
      <c r="AN88" s="2411"/>
      <c r="AP88" s="86" t="s">
        <v>39</v>
      </c>
      <c r="AQ88" s="77"/>
      <c r="AR88" s="77"/>
      <c r="AS88" s="37"/>
      <c r="AT88" s="43"/>
      <c r="AU88" s="37"/>
      <c r="AV88" s="37"/>
      <c r="AW88" s="37"/>
      <c r="AX88" s="37"/>
      <c r="AY88" s="37"/>
      <c r="AZ88" s="37"/>
      <c r="BA88" s="37"/>
      <c r="BB88" s="37"/>
      <c r="BC88" s="37"/>
      <c r="BD88" s="37"/>
      <c r="BE88" s="37"/>
      <c r="BF88" s="2441">
        <v>13</v>
      </c>
      <c r="BG88" s="2441"/>
      <c r="BH88" s="2441"/>
      <c r="BI88" s="37"/>
      <c r="BJ88" s="2320"/>
      <c r="BK88" s="2320"/>
      <c r="BL88" s="2320"/>
      <c r="BM88" s="2320"/>
      <c r="BN88" s="2320"/>
      <c r="BO88" s="2320"/>
      <c r="BP88" s="2320"/>
      <c r="BQ88" s="37"/>
      <c r="BR88" s="2320"/>
      <c r="BS88" s="2320"/>
      <c r="BT88" s="2320"/>
      <c r="BU88" s="2320"/>
      <c r="BV88" s="2320"/>
      <c r="BW88" s="2320"/>
      <c r="BX88" s="2320"/>
      <c r="BY88" s="43"/>
      <c r="BZ88" s="93"/>
      <c r="CA88" s="93"/>
      <c r="CB88" s="297"/>
    </row>
    <row r="89" spans="2:80" s="10" customFormat="1" ht="11.25" customHeight="1">
      <c r="B89" s="86"/>
      <c r="C89" s="77"/>
      <c r="D89" s="77"/>
      <c r="E89" s="37"/>
      <c r="F89" s="43"/>
      <c r="G89" s="37"/>
      <c r="H89" s="37"/>
      <c r="I89" s="37"/>
      <c r="J89" s="37"/>
      <c r="K89" s="37"/>
      <c r="L89" s="37"/>
      <c r="M89" s="37"/>
      <c r="N89" s="37"/>
      <c r="O89" s="37"/>
      <c r="P89" s="37"/>
      <c r="Q89" s="37"/>
      <c r="R89" s="37"/>
      <c r="S89" s="91"/>
      <c r="T89" s="37"/>
      <c r="U89" s="37"/>
      <c r="V89" s="2444"/>
      <c r="W89" s="2444"/>
      <c r="X89" s="1039"/>
      <c r="Y89" s="37"/>
      <c r="Z89" s="2411"/>
      <c r="AA89" s="2411"/>
      <c r="AB89" s="2411"/>
      <c r="AC89" s="2411"/>
      <c r="AD89" s="2411"/>
      <c r="AE89" s="2411"/>
      <c r="AF89" s="2411"/>
      <c r="AG89" s="907"/>
      <c r="AH89" s="2411"/>
      <c r="AI89" s="2411"/>
      <c r="AJ89" s="2411"/>
      <c r="AK89" s="2411"/>
      <c r="AL89" s="2411"/>
      <c r="AM89" s="2411"/>
      <c r="AN89" s="2411"/>
      <c r="AP89" s="86"/>
      <c r="AQ89" s="77"/>
      <c r="AR89" s="77"/>
      <c r="AS89" s="37"/>
      <c r="AT89" s="43"/>
      <c r="AU89" s="37"/>
      <c r="AV89" s="37"/>
      <c r="AW89" s="37"/>
      <c r="AX89" s="37"/>
      <c r="AY89" s="37"/>
      <c r="AZ89" s="37"/>
      <c r="BA89" s="37"/>
      <c r="BB89" s="37"/>
      <c r="BC89" s="37"/>
      <c r="BD89" s="37"/>
      <c r="BE89" s="37"/>
      <c r="BF89" s="2416"/>
      <c r="BG89" s="2416"/>
      <c r="BH89" s="2416"/>
      <c r="BI89" s="37"/>
      <c r="BJ89" s="2320"/>
      <c r="BK89" s="2320"/>
      <c r="BL89" s="2320"/>
      <c r="BM89" s="2320"/>
      <c r="BN89" s="2320"/>
      <c r="BO89" s="2320"/>
      <c r="BP89" s="2320"/>
      <c r="BQ89" s="37"/>
      <c r="BR89" s="2320"/>
      <c r="BS89" s="2320"/>
      <c r="BT89" s="2320"/>
      <c r="BU89" s="2320"/>
      <c r="BV89" s="2320"/>
      <c r="BW89" s="2320"/>
      <c r="BX89" s="2320"/>
      <c r="BY89" s="43"/>
      <c r="BZ89" s="93"/>
      <c r="CA89" s="93"/>
      <c r="CB89" s="297"/>
    </row>
    <row r="90" spans="2:80" s="10" customFormat="1" ht="17.100000000000001" customHeight="1" thickBot="1">
      <c r="B90" s="59" t="s">
        <v>458</v>
      </c>
      <c r="C90" s="78"/>
      <c r="D90" s="78"/>
      <c r="E90" s="37"/>
      <c r="F90" s="61"/>
      <c r="G90" s="37"/>
      <c r="H90" s="37"/>
      <c r="I90" s="37"/>
      <c r="J90" s="37"/>
      <c r="K90" s="37"/>
      <c r="L90" s="37"/>
      <c r="M90" s="37"/>
      <c r="N90" s="37"/>
      <c r="O90" s="37"/>
      <c r="P90" s="37"/>
      <c r="Q90" s="37"/>
      <c r="R90" s="37"/>
      <c r="S90" s="105">
        <v>270</v>
      </c>
      <c r="T90" s="37"/>
      <c r="U90" s="37"/>
      <c r="V90" s="2444"/>
      <c r="W90" s="2444"/>
      <c r="X90" s="1039"/>
      <c r="Y90" s="37"/>
      <c r="Z90" s="2439">
        <v>1481109399605</v>
      </c>
      <c r="AA90" s="2439"/>
      <c r="AB90" s="2439"/>
      <c r="AC90" s="2439"/>
      <c r="AD90" s="2439"/>
      <c r="AE90" s="2439"/>
      <c r="AF90" s="2439"/>
      <c r="AG90" s="907"/>
      <c r="AH90" s="2439">
        <v>1240476071689</v>
      </c>
      <c r="AI90" s="2439"/>
      <c r="AJ90" s="2439"/>
      <c r="AK90" s="2439"/>
      <c r="AL90" s="2439"/>
      <c r="AM90" s="2439"/>
      <c r="AN90" s="2439"/>
      <c r="AP90" s="59" t="s">
        <v>40</v>
      </c>
      <c r="AQ90" s="78"/>
      <c r="AR90" s="78"/>
      <c r="AS90" s="37"/>
      <c r="AT90" s="61"/>
      <c r="AU90" s="37"/>
      <c r="AV90" s="37"/>
      <c r="AW90" s="37"/>
      <c r="AX90" s="37"/>
      <c r="AY90" s="37"/>
      <c r="AZ90" s="37"/>
      <c r="BA90" s="37"/>
      <c r="BB90" s="37"/>
      <c r="BC90" s="37"/>
      <c r="BD90" s="37"/>
      <c r="BE90" s="37"/>
      <c r="BF90" s="2416"/>
      <c r="BG90" s="2416"/>
      <c r="BH90" s="2416"/>
      <c r="BI90" s="37"/>
      <c r="BJ90" s="2326"/>
      <c r="BK90" s="2326"/>
      <c r="BL90" s="2326"/>
      <c r="BM90" s="2326"/>
      <c r="BN90" s="2326"/>
      <c r="BO90" s="2326"/>
      <c r="BP90" s="2326"/>
      <c r="BQ90" s="37"/>
      <c r="BR90" s="2326"/>
      <c r="BS90" s="2326"/>
      <c r="BT90" s="2326"/>
      <c r="BU90" s="2326"/>
      <c r="BV90" s="2326"/>
      <c r="BW90" s="2326"/>
      <c r="BX90" s="2326"/>
      <c r="BY90" s="61"/>
      <c r="BZ90" s="96"/>
      <c r="CA90" s="96"/>
      <c r="CB90" s="298"/>
    </row>
    <row r="91" spans="2:80" s="10" customFormat="1" ht="9.75" customHeight="1" thickTop="1">
      <c r="B91" s="37"/>
      <c r="C91" s="37"/>
      <c r="D91" s="37"/>
      <c r="E91" s="37"/>
      <c r="F91" s="43"/>
      <c r="G91" s="37"/>
      <c r="H91" s="37"/>
      <c r="I91" s="37"/>
      <c r="J91" s="37"/>
      <c r="K91" s="37"/>
      <c r="L91" s="37"/>
      <c r="M91" s="37"/>
      <c r="N91" s="37"/>
      <c r="O91" s="37"/>
      <c r="P91" s="37"/>
      <c r="Q91" s="37"/>
      <c r="R91" s="37"/>
      <c r="S91" s="37"/>
      <c r="T91" s="37"/>
      <c r="U91" s="37"/>
      <c r="V91" s="37"/>
      <c r="W91" s="37"/>
      <c r="X91" s="37"/>
      <c r="Y91" s="37"/>
      <c r="Z91" s="37"/>
      <c r="AA91" s="37"/>
      <c r="AB91" s="900"/>
      <c r="AC91" s="37"/>
      <c r="AD91" s="37"/>
      <c r="AE91" s="37"/>
      <c r="AF91" s="37"/>
      <c r="AG91" s="37"/>
      <c r="AH91" s="37"/>
      <c r="AI91" s="900"/>
      <c r="AJ91" s="37"/>
      <c r="AK91" s="37"/>
      <c r="AL91" s="37"/>
      <c r="AM91" s="37"/>
      <c r="AN91" s="37"/>
      <c r="AP91" s="37"/>
      <c r="AQ91" s="37"/>
      <c r="AR91" s="37"/>
      <c r="AS91" s="37"/>
      <c r="AT91" s="43"/>
      <c r="AU91" s="37"/>
      <c r="AV91" s="37"/>
      <c r="AW91" s="37"/>
      <c r="AX91" s="37"/>
      <c r="AY91" s="37"/>
      <c r="AZ91" s="37"/>
      <c r="BA91" s="37"/>
      <c r="BB91" s="37"/>
      <c r="BC91" s="37"/>
      <c r="BD91" s="37"/>
      <c r="BE91" s="37"/>
      <c r="BF91" s="37"/>
      <c r="BG91" s="37"/>
      <c r="BH91" s="37"/>
      <c r="BI91" s="37"/>
      <c r="BJ91" s="37"/>
      <c r="BK91" s="37"/>
      <c r="BL91" s="43"/>
      <c r="BM91" s="37"/>
      <c r="BN91" s="37"/>
      <c r="BO91" s="37"/>
      <c r="BP91" s="37"/>
      <c r="BQ91" s="37"/>
      <c r="BR91" s="37"/>
      <c r="BS91" s="43"/>
      <c r="BT91" s="37"/>
      <c r="BU91" s="37"/>
      <c r="BV91" s="37"/>
      <c r="BW91" s="37"/>
      <c r="BX91" s="37"/>
      <c r="BY91" s="37"/>
      <c r="BZ91" s="93"/>
      <c r="CA91" s="93"/>
      <c r="CB91" s="297"/>
    </row>
    <row r="92" spans="2:80" s="10" customFormat="1" ht="19.5" customHeight="1">
      <c r="B92" s="2431" t="s">
        <v>2114</v>
      </c>
      <c r="C92" s="2431"/>
      <c r="D92" s="2431"/>
      <c r="E92" s="2431"/>
      <c r="F92" s="2431"/>
      <c r="G92" s="2431"/>
      <c r="H92" s="2431"/>
      <c r="I92" s="2431"/>
      <c r="J92" s="2431"/>
      <c r="K92" s="2431"/>
      <c r="L92" s="2431"/>
      <c r="M92" s="2431"/>
      <c r="N92" s="2431"/>
      <c r="O92" s="2431"/>
      <c r="P92" s="2431"/>
      <c r="Q92" s="2431"/>
      <c r="R92" s="2431"/>
      <c r="S92" s="2431"/>
      <c r="T92" s="2431"/>
      <c r="U92" s="2431"/>
      <c r="V92" s="2431"/>
      <c r="W92" s="2431"/>
      <c r="X92" s="2431"/>
      <c r="Y92" s="2431"/>
      <c r="Z92" s="2431"/>
      <c r="AA92" s="2431"/>
      <c r="AB92" s="2431"/>
      <c r="AC92" s="2431"/>
      <c r="AD92" s="2431"/>
      <c r="AE92" s="2431"/>
      <c r="AF92" s="2431"/>
      <c r="AG92" s="2431"/>
      <c r="AH92" s="2431"/>
      <c r="AI92" s="2431"/>
      <c r="AJ92" s="2431"/>
      <c r="AK92" s="2431"/>
      <c r="AL92" s="2431"/>
      <c r="AM92" s="2431"/>
      <c r="AN92" s="2431"/>
      <c r="AP92" s="104" t="s">
        <v>59</v>
      </c>
      <c r="AQ92" s="70"/>
      <c r="AR92" s="70"/>
      <c r="AS92" s="70"/>
      <c r="AT92" s="72"/>
      <c r="AU92" s="70"/>
      <c r="AV92" s="70"/>
      <c r="AW92" s="70"/>
      <c r="AX92" s="70"/>
      <c r="AY92" s="70"/>
      <c r="AZ92" s="70"/>
      <c r="BA92" s="70"/>
      <c r="BB92" s="70"/>
      <c r="BC92" s="70"/>
      <c r="BD92" s="70"/>
      <c r="BE92" s="70"/>
      <c r="BF92" s="70"/>
      <c r="BG92" s="70"/>
      <c r="BH92" s="70"/>
      <c r="BI92" s="70"/>
      <c r="BJ92" s="70"/>
      <c r="BK92" s="70"/>
      <c r="BL92" s="72"/>
      <c r="BM92" s="70"/>
      <c r="BN92" s="70"/>
      <c r="BO92" s="70"/>
      <c r="BP92" s="70"/>
      <c r="BQ92" s="70"/>
      <c r="BR92" s="70"/>
      <c r="BS92" s="72"/>
      <c r="BT92" s="70"/>
      <c r="BU92" s="70"/>
      <c r="BV92" s="70"/>
      <c r="BW92" s="70"/>
      <c r="BX92" s="70"/>
      <c r="BY92" s="70"/>
      <c r="BZ92" s="93"/>
      <c r="CA92" s="93"/>
      <c r="CB92" s="297"/>
    </row>
    <row r="93" spans="2:80" s="10" customFormat="1">
      <c r="B93" s="2436" t="s">
        <v>2033</v>
      </c>
      <c r="C93" s="2436"/>
      <c r="D93" s="2436"/>
      <c r="E93" s="2436"/>
      <c r="F93" s="2436"/>
      <c r="G93" s="2436"/>
      <c r="H93" s="2436"/>
      <c r="I93" s="2436"/>
      <c r="J93" s="2436"/>
      <c r="K93" s="2436"/>
      <c r="L93" s="2436"/>
      <c r="M93" s="2436"/>
      <c r="N93" s="2436"/>
      <c r="O93" s="2436"/>
      <c r="P93" s="2436"/>
      <c r="Q93" s="2436"/>
      <c r="R93" s="2436"/>
      <c r="S93" s="2436"/>
      <c r="T93" s="2436"/>
      <c r="U93" s="2436"/>
      <c r="V93" s="2436"/>
      <c r="W93" s="2436"/>
      <c r="X93" s="2436"/>
      <c r="Y93" s="2436"/>
      <c r="Z93" s="2436"/>
      <c r="AA93" s="2436"/>
      <c r="AB93" s="2436"/>
      <c r="AC93" s="2436"/>
      <c r="AD93" s="2436"/>
      <c r="AE93" s="2436"/>
      <c r="AF93" s="2436"/>
      <c r="AG93" s="2436"/>
      <c r="AH93" s="2436"/>
      <c r="AI93" s="2436"/>
      <c r="AJ93" s="2436"/>
      <c r="AK93" s="2436"/>
      <c r="AL93" s="2436"/>
      <c r="AM93" s="2436"/>
      <c r="AN93" s="2436"/>
      <c r="AP93" s="73" t="s">
        <v>60</v>
      </c>
      <c r="AQ93" s="70"/>
      <c r="AR93" s="70"/>
      <c r="AS93" s="70"/>
      <c r="AT93" s="72"/>
      <c r="AU93" s="70"/>
      <c r="AV93" s="70"/>
      <c r="AW93" s="70"/>
      <c r="AX93" s="70"/>
      <c r="AY93" s="70"/>
      <c r="AZ93" s="70"/>
      <c r="BA93" s="70"/>
      <c r="BB93" s="70"/>
      <c r="BC93" s="70"/>
      <c r="BD93" s="70"/>
      <c r="BE93" s="70"/>
      <c r="BF93" s="70"/>
      <c r="BG93" s="70"/>
      <c r="BH93" s="70"/>
      <c r="BI93" s="70"/>
      <c r="BJ93" s="70"/>
      <c r="BK93" s="70"/>
      <c r="BL93" s="72"/>
      <c r="BM93" s="70"/>
      <c r="BN93" s="70"/>
      <c r="BO93" s="70"/>
      <c r="BP93" s="70"/>
      <c r="BQ93" s="70"/>
      <c r="BR93" s="70"/>
      <c r="BS93" s="72"/>
      <c r="BT93" s="70"/>
      <c r="BU93" s="70"/>
      <c r="BV93" s="70"/>
      <c r="BW93" s="70"/>
      <c r="BX93" s="70"/>
      <c r="BY93" s="70"/>
      <c r="BZ93" s="93"/>
      <c r="CA93" s="93"/>
      <c r="CB93" s="297"/>
    </row>
    <row r="94" spans="2:80" s="10" customFormat="1">
      <c r="B94" s="2436" t="s">
        <v>664</v>
      </c>
      <c r="C94" s="2436"/>
      <c r="D94" s="2436"/>
      <c r="E94" s="2436"/>
      <c r="F94" s="2436"/>
      <c r="G94" s="2436"/>
      <c r="H94" s="2436"/>
      <c r="I94" s="2436"/>
      <c r="J94" s="2436"/>
      <c r="K94" s="2436"/>
      <c r="L94" s="2436"/>
      <c r="M94" s="2436"/>
      <c r="N94" s="2436"/>
      <c r="O94" s="2436"/>
      <c r="P94" s="2436"/>
      <c r="Q94" s="2436"/>
      <c r="R94" s="2436"/>
      <c r="S94" s="2436"/>
      <c r="T94" s="2436"/>
      <c r="U94" s="2436"/>
      <c r="V94" s="2436"/>
      <c r="W94" s="2436"/>
      <c r="X94" s="2436"/>
      <c r="Y94" s="2436"/>
      <c r="Z94" s="2436"/>
      <c r="AA94" s="2436"/>
      <c r="AB94" s="2436"/>
      <c r="AC94" s="2436"/>
      <c r="AD94" s="2436"/>
      <c r="AE94" s="2436"/>
      <c r="AF94" s="2436"/>
      <c r="AG94" s="2436"/>
      <c r="AH94" s="2436"/>
      <c r="AI94" s="2436"/>
      <c r="AJ94" s="2436"/>
      <c r="AK94" s="2436"/>
      <c r="AL94" s="2436"/>
      <c r="AM94" s="2436"/>
      <c r="AN94" s="2436"/>
      <c r="AP94" s="37"/>
      <c r="AQ94" s="37"/>
      <c r="AR94" s="37"/>
      <c r="AS94" s="37"/>
      <c r="AT94" s="43"/>
      <c r="AU94" s="37"/>
      <c r="AV94" s="37"/>
      <c r="AW94" s="37"/>
      <c r="AX94" s="37"/>
      <c r="AY94" s="37"/>
      <c r="AZ94" s="37"/>
      <c r="BA94" s="37"/>
      <c r="BB94" s="37"/>
      <c r="BC94" s="37"/>
      <c r="BD94" s="37"/>
      <c r="BE94" s="37"/>
      <c r="BF94" s="37"/>
      <c r="BG94" s="37"/>
      <c r="BH94" s="37"/>
      <c r="BI94" s="37"/>
      <c r="BJ94" s="37"/>
      <c r="BK94" s="37"/>
      <c r="BL94" s="43"/>
      <c r="BM94" s="37"/>
      <c r="BN94" s="37"/>
      <c r="BO94" s="37"/>
      <c r="BP94" s="37"/>
      <c r="BQ94" s="37"/>
      <c r="BR94" s="37"/>
      <c r="BS94" s="43"/>
      <c r="BT94" s="37"/>
      <c r="BU94" s="37"/>
      <c r="BV94" s="37"/>
      <c r="BW94" s="37"/>
      <c r="BX94" s="37"/>
      <c r="BY94" s="37"/>
      <c r="BZ94" s="93"/>
      <c r="CA94" s="93"/>
      <c r="CB94" s="297"/>
    </row>
    <row r="95" spans="2:80" s="10" customFormat="1" ht="13.5" customHeight="1">
      <c r="B95" s="466"/>
      <c r="C95" s="105"/>
      <c r="D95" s="105"/>
      <c r="E95" s="105"/>
      <c r="F95" s="105"/>
      <c r="G95" s="105"/>
      <c r="H95" s="105"/>
      <c r="I95" s="105"/>
      <c r="J95" s="105"/>
      <c r="K95" s="105"/>
      <c r="L95" s="105"/>
      <c r="M95" s="105"/>
      <c r="N95" s="105"/>
      <c r="O95" s="105"/>
      <c r="P95" s="105"/>
      <c r="Q95" s="105"/>
      <c r="R95" s="105"/>
      <c r="S95" s="105"/>
      <c r="T95" s="105"/>
      <c r="U95" s="1043"/>
      <c r="V95" s="105"/>
      <c r="W95" s="105"/>
      <c r="X95" s="1043"/>
      <c r="Y95" s="105"/>
      <c r="Z95" s="903"/>
      <c r="AA95" s="903"/>
      <c r="AB95" s="903"/>
      <c r="AC95" s="903"/>
      <c r="AD95" s="903"/>
      <c r="AE95" s="903"/>
      <c r="AF95" s="903"/>
      <c r="AG95" s="903"/>
      <c r="AH95" s="903"/>
      <c r="AI95" s="903"/>
      <c r="AJ95" s="37"/>
      <c r="AK95" s="37"/>
      <c r="AL95" s="904" t="s">
        <v>390</v>
      </c>
      <c r="AM95" s="903"/>
      <c r="AN95" s="903"/>
      <c r="AP95" s="37"/>
      <c r="AQ95" s="37"/>
      <c r="AR95" s="37"/>
      <c r="AS95" s="37"/>
      <c r="AT95" s="43"/>
      <c r="AU95" s="37"/>
      <c r="AV95" s="37"/>
      <c r="AW95" s="37"/>
      <c r="AX95" s="37"/>
      <c r="AY95" s="37"/>
      <c r="AZ95" s="37"/>
      <c r="BA95" s="37"/>
      <c r="BB95" s="37"/>
      <c r="BC95" s="37"/>
      <c r="BD95" s="37"/>
      <c r="BE95" s="37"/>
      <c r="BF95" s="37"/>
      <c r="BG95" s="37"/>
      <c r="BH95" s="37"/>
      <c r="BI95" s="37"/>
      <c r="BJ95" s="37"/>
      <c r="BK95" s="37"/>
      <c r="BL95" s="43"/>
      <c r="BM95" s="37"/>
      <c r="BN95" s="37"/>
      <c r="BO95" s="37"/>
      <c r="BP95" s="37"/>
      <c r="BQ95" s="37"/>
      <c r="BR95" s="37"/>
      <c r="BS95" s="43"/>
      <c r="BT95" s="37"/>
      <c r="BU95" s="37"/>
      <c r="BV95" s="37"/>
      <c r="BW95" s="37"/>
      <c r="BX95" s="37"/>
      <c r="BY95" s="37"/>
      <c r="BZ95" s="93"/>
      <c r="CA95" s="93"/>
      <c r="CB95" s="297"/>
    </row>
    <row r="96" spans="2:80" s="10" customFormat="1" ht="27" customHeight="1">
      <c r="B96" s="131" t="s">
        <v>457</v>
      </c>
      <c r="C96" s="39"/>
      <c r="D96" s="40"/>
      <c r="E96" s="39"/>
      <c r="F96" s="84"/>
      <c r="G96" s="39"/>
      <c r="H96" s="39"/>
      <c r="I96" s="39"/>
      <c r="J96" s="39"/>
      <c r="K96" s="39"/>
      <c r="L96" s="39"/>
      <c r="M96" s="39"/>
      <c r="N96" s="39"/>
      <c r="O96" s="39"/>
      <c r="P96" s="39"/>
      <c r="Q96" s="39"/>
      <c r="R96" s="37"/>
      <c r="S96" s="129" t="s">
        <v>344</v>
      </c>
      <c r="T96" s="37"/>
      <c r="U96" s="2491" t="s">
        <v>84</v>
      </c>
      <c r="V96" s="2491"/>
      <c r="W96" s="2491"/>
      <c r="X96" s="2491"/>
      <c r="Y96" s="37"/>
      <c r="Z96" s="2490" t="s">
        <v>512</v>
      </c>
      <c r="AA96" s="2490"/>
      <c r="AB96" s="2490"/>
      <c r="AC96" s="2490"/>
      <c r="AD96" s="2490"/>
      <c r="AE96" s="2490"/>
      <c r="AF96" s="2490"/>
      <c r="AG96" s="266"/>
      <c r="AH96" s="2493" t="s">
        <v>513</v>
      </c>
      <c r="AI96" s="2490"/>
      <c r="AJ96" s="2490"/>
      <c r="AK96" s="2490"/>
      <c r="AL96" s="2490"/>
      <c r="AM96" s="2490"/>
      <c r="AN96" s="2490"/>
      <c r="AP96" s="61" t="s">
        <v>41</v>
      </c>
      <c r="AQ96" s="37"/>
      <c r="AR96" s="38"/>
      <c r="AS96" s="37"/>
      <c r="AT96" s="43"/>
      <c r="AU96" s="37"/>
      <c r="AV96" s="37"/>
      <c r="AW96" s="37"/>
      <c r="AX96" s="37"/>
      <c r="AY96" s="37"/>
      <c r="AZ96" s="37"/>
      <c r="BA96" s="37"/>
      <c r="BB96" s="37"/>
      <c r="BC96" s="37"/>
      <c r="BD96" s="37"/>
      <c r="BE96" s="37"/>
      <c r="BF96" s="2488" t="s">
        <v>61</v>
      </c>
      <c r="BG96" s="2436"/>
      <c r="BH96" s="2436"/>
      <c r="BI96" s="37"/>
      <c r="BJ96" s="2319" t="s">
        <v>62</v>
      </c>
      <c r="BK96" s="2319"/>
      <c r="BL96" s="2319"/>
      <c r="BM96" s="2319"/>
      <c r="BN96" s="2319"/>
      <c r="BO96" s="2319"/>
      <c r="BP96" s="2319"/>
      <c r="BQ96" s="37"/>
      <c r="BR96" s="2319" t="s">
        <v>63</v>
      </c>
      <c r="BS96" s="2319"/>
      <c r="BT96" s="2319"/>
      <c r="BU96" s="2319"/>
      <c r="BV96" s="2319"/>
      <c r="BW96" s="2319"/>
      <c r="BX96" s="2319"/>
      <c r="BY96" s="116"/>
      <c r="BZ96" s="93"/>
      <c r="CA96" s="93"/>
      <c r="CB96" s="297"/>
    </row>
    <row r="97" spans="2:87" s="10" customFormat="1" ht="3.75" customHeight="1">
      <c r="B97" s="37"/>
      <c r="C97" s="77"/>
      <c r="D97" s="77"/>
      <c r="E97" s="37"/>
      <c r="F97" s="43"/>
      <c r="G97" s="37"/>
      <c r="H97" s="37"/>
      <c r="I97" s="37"/>
      <c r="J97" s="37"/>
      <c r="K97" s="37"/>
      <c r="L97" s="37"/>
      <c r="M97" s="37"/>
      <c r="N97" s="37"/>
      <c r="O97" s="37"/>
      <c r="P97" s="37"/>
      <c r="Q97" s="37"/>
      <c r="R97" s="37"/>
      <c r="S97" s="37"/>
      <c r="T97" s="37"/>
      <c r="U97" s="37"/>
      <c r="V97" s="2416"/>
      <c r="W97" s="2416"/>
      <c r="X97" s="1040"/>
      <c r="Y97" s="37"/>
      <c r="Z97" s="2446"/>
      <c r="AA97" s="2446"/>
      <c r="AB97" s="2446"/>
      <c r="AC97" s="2446"/>
      <c r="AD97" s="2446"/>
      <c r="AE97" s="2446"/>
      <c r="AF97" s="2446"/>
      <c r="AG97" s="37"/>
      <c r="AH97" s="2446"/>
      <c r="AI97" s="2446"/>
      <c r="AJ97" s="2446"/>
      <c r="AK97" s="2446"/>
      <c r="AL97" s="2446"/>
      <c r="AM97" s="2446"/>
      <c r="AN97" s="2446"/>
      <c r="AP97" s="37"/>
      <c r="AQ97" s="77"/>
      <c r="AR97" s="77"/>
      <c r="AS97" s="37"/>
      <c r="AT97" s="43"/>
      <c r="AU97" s="37"/>
      <c r="AV97" s="37"/>
      <c r="AW97" s="37"/>
      <c r="AX97" s="37"/>
      <c r="AY97" s="37"/>
      <c r="AZ97" s="37"/>
      <c r="BA97" s="37"/>
      <c r="BB97" s="37"/>
      <c r="BC97" s="37"/>
      <c r="BD97" s="37"/>
      <c r="BE97" s="37"/>
      <c r="BF97" s="2416"/>
      <c r="BG97" s="2416"/>
      <c r="BH97" s="2416"/>
      <c r="BI97" s="37"/>
      <c r="BJ97" s="2446"/>
      <c r="BK97" s="2446"/>
      <c r="BL97" s="2446"/>
      <c r="BM97" s="2446"/>
      <c r="BN97" s="2446"/>
      <c r="BO97" s="2446"/>
      <c r="BP97" s="2446"/>
      <c r="BQ97" s="37"/>
      <c r="BR97" s="2446"/>
      <c r="BS97" s="2446"/>
      <c r="BT97" s="2446"/>
      <c r="BU97" s="2446"/>
      <c r="BV97" s="2446"/>
      <c r="BW97" s="2446"/>
      <c r="BX97" s="2446"/>
      <c r="BY97" s="43"/>
      <c r="BZ97" s="93"/>
      <c r="CA97" s="93"/>
      <c r="CB97" s="297"/>
    </row>
    <row r="98" spans="2:87" s="10" customFormat="1" ht="16.5" customHeight="1">
      <c r="B98" s="465" t="s">
        <v>820</v>
      </c>
      <c r="C98" s="77"/>
      <c r="D98" s="77"/>
      <c r="E98" s="37"/>
      <c r="F98" s="43"/>
      <c r="G98" s="37"/>
      <c r="H98" s="37"/>
      <c r="I98" s="37"/>
      <c r="J98" s="37"/>
      <c r="K98" s="37"/>
      <c r="L98" s="37"/>
      <c r="M98" s="37"/>
      <c r="N98" s="37"/>
      <c r="O98" s="37"/>
      <c r="P98" s="37"/>
      <c r="Q98" s="37"/>
      <c r="R98" s="37"/>
      <c r="S98" s="105">
        <v>300</v>
      </c>
      <c r="T98" s="37"/>
      <c r="U98" s="37"/>
      <c r="V98" s="2459"/>
      <c r="W98" s="2459"/>
      <c r="X98" s="1038"/>
      <c r="Y98" s="37"/>
      <c r="Z98" s="2435">
        <v>1039575248465</v>
      </c>
      <c r="AA98" s="2435"/>
      <c r="AB98" s="2435"/>
      <c r="AC98" s="2435"/>
      <c r="AD98" s="2435"/>
      <c r="AE98" s="2435"/>
      <c r="AF98" s="2435"/>
      <c r="AG98" s="907"/>
      <c r="AH98" s="2435">
        <v>801200761611</v>
      </c>
      <c r="AI98" s="2435"/>
      <c r="AJ98" s="2435"/>
      <c r="AK98" s="2435"/>
      <c r="AL98" s="2435"/>
      <c r="AM98" s="2435"/>
      <c r="AN98" s="2435"/>
      <c r="AP98" s="57" t="s">
        <v>42</v>
      </c>
      <c r="AQ98" s="77"/>
      <c r="AR98" s="77"/>
      <c r="AS98" s="37"/>
      <c r="AT98" s="43"/>
      <c r="AU98" s="37"/>
      <c r="AV98" s="37"/>
      <c r="AW98" s="37"/>
      <c r="AX98" s="37"/>
      <c r="AY98" s="37"/>
      <c r="AZ98" s="37"/>
      <c r="BA98" s="37"/>
      <c r="BB98" s="37"/>
      <c r="BC98" s="37"/>
      <c r="BD98" s="37"/>
      <c r="BE98" s="37"/>
      <c r="BF98" s="2459"/>
      <c r="BG98" s="2459"/>
      <c r="BH98" s="2459"/>
      <c r="BI98" s="37"/>
      <c r="BJ98" s="2320"/>
      <c r="BK98" s="2320"/>
      <c r="BL98" s="2320"/>
      <c r="BM98" s="2320"/>
      <c r="BN98" s="2320"/>
      <c r="BO98" s="2320"/>
      <c r="BP98" s="2320"/>
      <c r="BQ98" s="37"/>
      <c r="BR98" s="2320"/>
      <c r="BS98" s="2320"/>
      <c r="BT98" s="2320"/>
      <c r="BU98" s="2320"/>
      <c r="BV98" s="2320"/>
      <c r="BW98" s="2320"/>
      <c r="BX98" s="2320"/>
      <c r="BY98" s="43"/>
      <c r="BZ98" s="93"/>
      <c r="CA98" s="93"/>
      <c r="CB98" s="297"/>
    </row>
    <row r="99" spans="2:87" s="10" customFormat="1" ht="2.25" customHeight="1">
      <c r="B99" s="37"/>
      <c r="C99" s="77"/>
      <c r="D99" s="77"/>
      <c r="E99" s="37"/>
      <c r="F99" s="43"/>
      <c r="G99" s="37"/>
      <c r="H99" s="37"/>
      <c r="I99" s="37"/>
      <c r="J99" s="37"/>
      <c r="K99" s="37"/>
      <c r="L99" s="37"/>
      <c r="M99" s="37"/>
      <c r="N99" s="37"/>
      <c r="O99" s="37"/>
      <c r="P99" s="37"/>
      <c r="Q99" s="37"/>
      <c r="R99" s="37"/>
      <c r="S99" s="91"/>
      <c r="T99" s="37"/>
      <c r="U99" s="37"/>
      <c r="V99" s="2421"/>
      <c r="W99" s="2421"/>
      <c r="X99" s="1044"/>
      <c r="Y99" s="37"/>
      <c r="Z99" s="2411"/>
      <c r="AA99" s="2411"/>
      <c r="AB99" s="2411"/>
      <c r="AC99" s="2411"/>
      <c r="AD99" s="2411"/>
      <c r="AE99" s="2411"/>
      <c r="AF99" s="2411"/>
      <c r="AG99" s="907"/>
      <c r="AH99" s="2411"/>
      <c r="AI99" s="2411"/>
      <c r="AJ99" s="2411"/>
      <c r="AK99" s="2411"/>
      <c r="AL99" s="2411"/>
      <c r="AM99" s="2411"/>
      <c r="AN99" s="2411"/>
      <c r="AP99" s="37"/>
      <c r="AQ99" s="77"/>
      <c r="AR99" s="77"/>
      <c r="AS99" s="37"/>
      <c r="AT99" s="43"/>
      <c r="AU99" s="37"/>
      <c r="AV99" s="37"/>
      <c r="AW99" s="37"/>
      <c r="AX99" s="37"/>
      <c r="AY99" s="37"/>
      <c r="AZ99" s="37"/>
      <c r="BA99" s="37"/>
      <c r="BB99" s="37"/>
      <c r="BC99" s="37"/>
      <c r="BD99" s="37"/>
      <c r="BE99" s="37"/>
      <c r="BF99" s="2421"/>
      <c r="BG99" s="2421"/>
      <c r="BH99" s="2421"/>
      <c r="BI99" s="37"/>
      <c r="BJ99" s="2320"/>
      <c r="BK99" s="2320"/>
      <c r="BL99" s="2320"/>
      <c r="BM99" s="2320"/>
      <c r="BN99" s="2320"/>
      <c r="BO99" s="2320"/>
      <c r="BP99" s="2320"/>
      <c r="BQ99" s="37"/>
      <c r="BR99" s="2320"/>
      <c r="BS99" s="2320"/>
      <c r="BT99" s="2320"/>
      <c r="BU99" s="2320"/>
      <c r="BV99" s="2320"/>
      <c r="BW99" s="2320"/>
      <c r="BX99" s="2320"/>
      <c r="BY99" s="43"/>
      <c r="BZ99" s="93"/>
      <c r="CA99" s="93"/>
      <c r="CB99" s="297"/>
    </row>
    <row r="100" spans="2:87" s="10" customFormat="1">
      <c r="B100" s="59" t="s">
        <v>455</v>
      </c>
      <c r="C100" s="77"/>
      <c r="D100" s="77"/>
      <c r="E100" s="37"/>
      <c r="F100" s="43"/>
      <c r="G100" s="37"/>
      <c r="H100" s="37"/>
      <c r="I100" s="37"/>
      <c r="J100" s="37"/>
      <c r="K100" s="37"/>
      <c r="L100" s="37"/>
      <c r="M100" s="37"/>
      <c r="N100" s="37"/>
      <c r="O100" s="37"/>
      <c r="P100" s="37"/>
      <c r="Q100" s="37"/>
      <c r="R100" s="37"/>
      <c r="S100" s="105">
        <v>310</v>
      </c>
      <c r="T100" s="37"/>
      <c r="U100" s="37"/>
      <c r="V100" s="2420"/>
      <c r="W100" s="2420"/>
      <c r="X100" s="1037"/>
      <c r="Y100" s="37"/>
      <c r="Z100" s="2435">
        <v>1030983796907</v>
      </c>
      <c r="AA100" s="2435"/>
      <c r="AB100" s="2435"/>
      <c r="AC100" s="2435"/>
      <c r="AD100" s="2435"/>
      <c r="AE100" s="2435"/>
      <c r="AF100" s="2435"/>
      <c r="AG100" s="907"/>
      <c r="AH100" s="2435">
        <v>797083160775</v>
      </c>
      <c r="AI100" s="2435"/>
      <c r="AJ100" s="2435"/>
      <c r="AK100" s="2435"/>
      <c r="AL100" s="2435"/>
      <c r="AM100" s="2435"/>
      <c r="AN100" s="2435"/>
      <c r="AP100" s="59" t="s">
        <v>43</v>
      </c>
      <c r="AQ100" s="77"/>
      <c r="AR100" s="77"/>
      <c r="AS100" s="37"/>
      <c r="AT100" s="43"/>
      <c r="AU100" s="37"/>
      <c r="AV100" s="37"/>
      <c r="AW100" s="37"/>
      <c r="AX100" s="37"/>
      <c r="AY100" s="37"/>
      <c r="AZ100" s="37"/>
      <c r="BA100" s="37"/>
      <c r="BB100" s="37"/>
      <c r="BC100" s="37"/>
      <c r="BD100" s="37"/>
      <c r="BE100" s="37"/>
      <c r="BF100" s="2420"/>
      <c r="BG100" s="2420"/>
      <c r="BH100" s="2420"/>
      <c r="BI100" s="37"/>
      <c r="BJ100" s="2320"/>
      <c r="BK100" s="2320"/>
      <c r="BL100" s="2320"/>
      <c r="BM100" s="2320"/>
      <c r="BN100" s="2320"/>
      <c r="BO100" s="2320"/>
      <c r="BP100" s="2320"/>
      <c r="BQ100" s="37"/>
      <c r="BR100" s="2320"/>
      <c r="BS100" s="2320"/>
      <c r="BT100" s="2320"/>
      <c r="BU100" s="2320"/>
      <c r="BV100" s="2320"/>
      <c r="BW100" s="2320"/>
      <c r="BX100" s="2320"/>
      <c r="BY100" s="43"/>
      <c r="BZ100" s="93"/>
      <c r="CA100" s="93"/>
      <c r="CB100" s="297"/>
    </row>
    <row r="101" spans="2:87" s="10" customFormat="1">
      <c r="B101" s="374" t="s">
        <v>821</v>
      </c>
      <c r="C101" s="77"/>
      <c r="D101" s="77"/>
      <c r="E101" s="37"/>
      <c r="F101" s="43"/>
      <c r="G101" s="37"/>
      <c r="H101" s="37"/>
      <c r="I101" s="37"/>
      <c r="J101" s="37"/>
      <c r="K101" s="37"/>
      <c r="L101" s="37"/>
      <c r="M101" s="37"/>
      <c r="N101" s="37"/>
      <c r="O101" s="37"/>
      <c r="P101" s="37"/>
      <c r="Q101" s="37"/>
      <c r="R101" s="37"/>
      <c r="S101" s="91">
        <v>311</v>
      </c>
      <c r="T101" s="37"/>
      <c r="U101" s="37"/>
      <c r="V101" s="1389" t="s">
        <v>2103</v>
      </c>
      <c r="W101" s="2417">
        <v>14</v>
      </c>
      <c r="X101" s="2417"/>
      <c r="Y101" s="37"/>
      <c r="Z101" s="2411">
        <v>293582455593</v>
      </c>
      <c r="AA101" s="2411"/>
      <c r="AB101" s="2411"/>
      <c r="AC101" s="2411"/>
      <c r="AD101" s="2411"/>
      <c r="AE101" s="2411"/>
      <c r="AF101" s="2411"/>
      <c r="AG101" s="907"/>
      <c r="AH101" s="2411">
        <v>269179619089</v>
      </c>
      <c r="AI101" s="2411"/>
      <c r="AJ101" s="2411"/>
      <c r="AK101" s="2411"/>
      <c r="AL101" s="2411"/>
      <c r="AM101" s="2411"/>
      <c r="AN101" s="2411"/>
      <c r="AP101" s="101" t="s">
        <v>105</v>
      </c>
      <c r="AQ101" s="77"/>
      <c r="AR101" s="77"/>
      <c r="AS101" s="37"/>
      <c r="AT101" s="43"/>
      <c r="AU101" s="37"/>
      <c r="AV101" s="37"/>
      <c r="AW101" s="37"/>
      <c r="AX101" s="37"/>
      <c r="AY101" s="37"/>
      <c r="AZ101" s="37"/>
      <c r="BA101" s="37"/>
      <c r="BB101" s="37"/>
      <c r="BC101" s="37"/>
      <c r="BD101" s="37"/>
      <c r="BE101" s="37"/>
      <c r="BF101" s="2441">
        <v>14</v>
      </c>
      <c r="BG101" s="2441"/>
      <c r="BH101" s="2441"/>
      <c r="BI101" s="37"/>
      <c r="BJ101" s="2320"/>
      <c r="BK101" s="2320"/>
      <c r="BL101" s="2320"/>
      <c r="BM101" s="2320"/>
      <c r="BN101" s="2320"/>
      <c r="BO101" s="2320"/>
      <c r="BP101" s="2320"/>
      <c r="BQ101" s="37"/>
      <c r="BR101" s="2320"/>
      <c r="BS101" s="2320"/>
      <c r="BT101" s="2320"/>
      <c r="BU101" s="2320"/>
      <c r="BV101" s="2320"/>
      <c r="BW101" s="2320"/>
      <c r="BX101" s="2320"/>
      <c r="BY101" s="43"/>
      <c r="BZ101" s="93"/>
      <c r="CA101" s="93"/>
      <c r="CB101" s="1380">
        <v>24402836504</v>
      </c>
    </row>
    <row r="102" spans="2:87" s="10" customFormat="1">
      <c r="B102" s="374" t="s">
        <v>1167</v>
      </c>
      <c r="C102" s="77"/>
      <c r="D102" s="77"/>
      <c r="E102" s="37"/>
      <c r="F102" s="43"/>
      <c r="G102" s="37"/>
      <c r="H102" s="37"/>
      <c r="I102" s="37"/>
      <c r="J102" s="37"/>
      <c r="K102" s="37"/>
      <c r="L102" s="37"/>
      <c r="M102" s="37"/>
      <c r="N102" s="37"/>
      <c r="O102" s="37"/>
      <c r="P102" s="37"/>
      <c r="Q102" s="37"/>
      <c r="R102" s="37"/>
      <c r="S102" s="91">
        <v>312</v>
      </c>
      <c r="T102" s="37"/>
      <c r="U102" s="37"/>
      <c r="V102" s="2420"/>
      <c r="W102" s="2420"/>
      <c r="X102" s="1037"/>
      <c r="Y102" s="37"/>
      <c r="Z102" s="2411">
        <v>150377634012</v>
      </c>
      <c r="AA102" s="2411"/>
      <c r="AB102" s="2411"/>
      <c r="AC102" s="2411"/>
      <c r="AD102" s="2411"/>
      <c r="AE102" s="2411"/>
      <c r="AF102" s="2411"/>
      <c r="AG102" s="907"/>
      <c r="AH102" s="2460">
        <v>62962925247</v>
      </c>
      <c r="AI102" s="2460"/>
      <c r="AJ102" s="2460"/>
      <c r="AK102" s="2460"/>
      <c r="AL102" s="2460"/>
      <c r="AM102" s="2460"/>
      <c r="AN102" s="2460"/>
      <c r="AP102" s="101" t="s">
        <v>106</v>
      </c>
      <c r="AQ102" s="77"/>
      <c r="AR102" s="77"/>
      <c r="AS102" s="37"/>
      <c r="AT102" s="43"/>
      <c r="AU102" s="37"/>
      <c r="AV102" s="37"/>
      <c r="AW102" s="37"/>
      <c r="AX102" s="37"/>
      <c r="AY102" s="37"/>
      <c r="AZ102" s="37"/>
      <c r="BA102" s="37"/>
      <c r="BB102" s="37"/>
      <c r="BC102" s="37"/>
      <c r="BD102" s="37"/>
      <c r="BE102" s="37"/>
      <c r="BF102" s="2441">
        <v>15</v>
      </c>
      <c r="BG102" s="2441"/>
      <c r="BH102" s="2441"/>
      <c r="BI102" s="37"/>
      <c r="BJ102" s="2320"/>
      <c r="BK102" s="2320"/>
      <c r="BL102" s="2320"/>
      <c r="BM102" s="2320"/>
      <c r="BN102" s="2320"/>
      <c r="BO102" s="2320"/>
      <c r="BP102" s="2320"/>
      <c r="BQ102" s="37"/>
      <c r="BR102" s="2320"/>
      <c r="BS102" s="2320"/>
      <c r="BT102" s="2320"/>
      <c r="BU102" s="2320"/>
      <c r="BV102" s="2320"/>
      <c r="BW102" s="2320"/>
      <c r="BX102" s="2320"/>
      <c r="BY102" s="43"/>
      <c r="BZ102" s="93"/>
      <c r="CA102" s="93"/>
      <c r="CB102" s="1380">
        <v>87414708765</v>
      </c>
    </row>
    <row r="103" spans="2:87" s="10" customFormat="1">
      <c r="B103" s="374" t="s">
        <v>822</v>
      </c>
      <c r="C103" s="77"/>
      <c r="D103" s="77"/>
      <c r="E103" s="37"/>
      <c r="F103" s="43"/>
      <c r="G103" s="37"/>
      <c r="H103" s="37"/>
      <c r="I103" s="37"/>
      <c r="J103" s="37"/>
      <c r="K103" s="37"/>
      <c r="L103" s="37"/>
      <c r="M103" s="37"/>
      <c r="N103" s="37"/>
      <c r="O103" s="37"/>
      <c r="P103" s="37"/>
      <c r="Q103" s="37"/>
      <c r="R103" s="37"/>
      <c r="S103" s="91">
        <v>313</v>
      </c>
      <c r="T103" s="37"/>
      <c r="U103" s="37"/>
      <c r="V103" s="1389" t="s">
        <v>2103</v>
      </c>
      <c r="W103" s="2417">
        <v>15</v>
      </c>
      <c r="X103" s="2417"/>
      <c r="Y103" s="37"/>
      <c r="Z103" s="2411">
        <v>4265873115</v>
      </c>
      <c r="AA103" s="2411"/>
      <c r="AB103" s="2411"/>
      <c r="AC103" s="2411"/>
      <c r="AD103" s="2411"/>
      <c r="AE103" s="2411"/>
      <c r="AF103" s="2411"/>
      <c r="AG103" s="907"/>
      <c r="AH103" s="2411">
        <v>2809278910</v>
      </c>
      <c r="AI103" s="2411"/>
      <c r="AJ103" s="2411"/>
      <c r="AK103" s="2411"/>
      <c r="AL103" s="2411"/>
      <c r="AM103" s="2411"/>
      <c r="AN103" s="2411"/>
      <c r="AP103" s="101" t="s">
        <v>44</v>
      </c>
      <c r="AQ103" s="77"/>
      <c r="AR103" s="77"/>
      <c r="AS103" s="37"/>
      <c r="AT103" s="43"/>
      <c r="AU103" s="37"/>
      <c r="AV103" s="37"/>
      <c r="AW103" s="37"/>
      <c r="AX103" s="37"/>
      <c r="AY103" s="37"/>
      <c r="AZ103" s="37"/>
      <c r="BA103" s="37"/>
      <c r="BB103" s="37"/>
      <c r="BC103" s="37"/>
      <c r="BD103" s="37"/>
      <c r="BE103" s="37"/>
      <c r="BF103" s="2441">
        <v>15</v>
      </c>
      <c r="BG103" s="2441"/>
      <c r="BH103" s="2441"/>
      <c r="BI103" s="37"/>
      <c r="BJ103" s="2320"/>
      <c r="BK103" s="2320"/>
      <c r="BL103" s="2320"/>
      <c r="BM103" s="2320"/>
      <c r="BN103" s="2320"/>
      <c r="BO103" s="2320"/>
      <c r="BP103" s="2320"/>
      <c r="BQ103" s="37"/>
      <c r="BR103" s="2320"/>
      <c r="BS103" s="2320"/>
      <c r="BT103" s="2320"/>
      <c r="BU103" s="2320"/>
      <c r="BV103" s="2320"/>
      <c r="BW103" s="2320"/>
      <c r="BX103" s="2320"/>
      <c r="BY103" s="43"/>
      <c r="BZ103" s="93"/>
      <c r="CA103" s="93"/>
      <c r="CB103" s="1380">
        <v>1456594205</v>
      </c>
    </row>
    <row r="104" spans="2:87" s="10" customFormat="1">
      <c r="B104" s="374" t="s">
        <v>823</v>
      </c>
      <c r="C104" s="77"/>
      <c r="D104" s="77"/>
      <c r="E104" s="37"/>
      <c r="F104" s="43"/>
      <c r="G104" s="37"/>
      <c r="H104" s="37"/>
      <c r="I104" s="37"/>
      <c r="J104" s="37"/>
      <c r="K104" s="37"/>
      <c r="L104" s="37"/>
      <c r="M104" s="37"/>
      <c r="N104" s="37"/>
      <c r="O104" s="37"/>
      <c r="P104" s="37"/>
      <c r="Q104" s="37"/>
      <c r="R104" s="37"/>
      <c r="S104" s="91">
        <v>314</v>
      </c>
      <c r="T104" s="37"/>
      <c r="U104" s="37"/>
      <c r="V104" s="2444"/>
      <c r="W104" s="2444"/>
      <c r="X104" s="1039"/>
      <c r="Y104" s="37"/>
      <c r="Z104" s="2411">
        <v>3225913152</v>
      </c>
      <c r="AA104" s="2411"/>
      <c r="AB104" s="2411"/>
      <c r="AC104" s="2411"/>
      <c r="AD104" s="2411"/>
      <c r="AE104" s="2411"/>
      <c r="AF104" s="2411"/>
      <c r="AG104" s="907"/>
      <c r="AH104" s="2411">
        <v>6253935706</v>
      </c>
      <c r="AI104" s="2411"/>
      <c r="AJ104" s="2411"/>
      <c r="AK104" s="2411"/>
      <c r="AL104" s="2411"/>
      <c r="AM104" s="2411"/>
      <c r="AN104" s="2411"/>
      <c r="AP104" s="101" t="s">
        <v>45</v>
      </c>
      <c r="AQ104" s="77"/>
      <c r="AR104" s="77"/>
      <c r="AS104" s="37"/>
      <c r="AT104" s="43"/>
      <c r="AU104" s="37"/>
      <c r="AV104" s="37"/>
      <c r="AW104" s="37"/>
      <c r="AX104" s="37"/>
      <c r="AY104" s="37"/>
      <c r="AZ104" s="37"/>
      <c r="BA104" s="37"/>
      <c r="BB104" s="37"/>
      <c r="BC104" s="37"/>
      <c r="BD104" s="37"/>
      <c r="BE104" s="37"/>
      <c r="BF104" s="2441">
        <v>16</v>
      </c>
      <c r="BG104" s="2441"/>
      <c r="BH104" s="2441"/>
      <c r="BI104" s="37"/>
      <c r="BJ104" s="2320"/>
      <c r="BK104" s="2320"/>
      <c r="BL104" s="2320"/>
      <c r="BM104" s="2320"/>
      <c r="BN104" s="2320"/>
      <c r="BO104" s="2320"/>
      <c r="BP104" s="2320"/>
      <c r="BQ104" s="37"/>
      <c r="BR104" s="2320"/>
      <c r="BS104" s="2320"/>
      <c r="BT104" s="2320"/>
      <c r="BU104" s="2320"/>
      <c r="BV104" s="2320"/>
      <c r="BW104" s="2320"/>
      <c r="BX104" s="2320"/>
      <c r="BY104" s="43"/>
      <c r="BZ104" s="93"/>
      <c r="CA104" s="93"/>
      <c r="CB104" s="1380">
        <v>-3028022554</v>
      </c>
    </row>
    <row r="105" spans="2:87" s="10" customFormat="1">
      <c r="B105" s="374" t="s">
        <v>824</v>
      </c>
      <c r="C105" s="77"/>
      <c r="D105" s="77"/>
      <c r="E105" s="37"/>
      <c r="F105" s="43"/>
      <c r="G105" s="37"/>
      <c r="H105" s="37"/>
      <c r="I105" s="37"/>
      <c r="J105" s="37"/>
      <c r="K105" s="37"/>
      <c r="L105" s="37"/>
      <c r="M105" s="37"/>
      <c r="N105" s="37"/>
      <c r="O105" s="37"/>
      <c r="P105" s="37"/>
      <c r="Q105" s="37"/>
      <c r="R105" s="37"/>
      <c r="S105" s="91">
        <v>315</v>
      </c>
      <c r="T105" s="37"/>
      <c r="U105" s="37"/>
      <c r="V105" s="1389" t="s">
        <v>2103</v>
      </c>
      <c r="W105" s="2417">
        <v>16</v>
      </c>
      <c r="X105" s="2417"/>
      <c r="Y105" s="37"/>
      <c r="Z105" s="2411">
        <v>58214153390</v>
      </c>
      <c r="AA105" s="2411"/>
      <c r="AB105" s="2411"/>
      <c r="AC105" s="2411"/>
      <c r="AD105" s="2411"/>
      <c r="AE105" s="2411"/>
      <c r="AF105" s="2411"/>
      <c r="AG105" s="907"/>
      <c r="AH105" s="2411">
        <v>46559502199</v>
      </c>
      <c r="AI105" s="2411"/>
      <c r="AJ105" s="2411"/>
      <c r="AK105" s="2411"/>
      <c r="AL105" s="2411"/>
      <c r="AM105" s="2411"/>
      <c r="AN105" s="2411"/>
      <c r="AP105" s="101" t="s">
        <v>107</v>
      </c>
      <c r="AQ105" s="77"/>
      <c r="AR105" s="77"/>
      <c r="AS105" s="37"/>
      <c r="AT105" s="43"/>
      <c r="AU105" s="37"/>
      <c r="AV105" s="37"/>
      <c r="AW105" s="37"/>
      <c r="AX105" s="37"/>
      <c r="AY105" s="37"/>
      <c r="AZ105" s="37"/>
      <c r="BA105" s="37"/>
      <c r="BB105" s="37"/>
      <c r="BC105" s="37"/>
      <c r="BD105" s="37"/>
      <c r="BE105" s="37"/>
      <c r="BF105" s="2441"/>
      <c r="BG105" s="2441"/>
      <c r="BH105" s="2441"/>
      <c r="BI105" s="37"/>
      <c r="BJ105" s="2320"/>
      <c r="BK105" s="2320"/>
      <c r="BL105" s="2320"/>
      <c r="BM105" s="2320"/>
      <c r="BN105" s="2320"/>
      <c r="BO105" s="2320"/>
      <c r="BP105" s="2320"/>
      <c r="BQ105" s="37"/>
      <c r="BR105" s="2320"/>
      <c r="BS105" s="2320"/>
      <c r="BT105" s="2320"/>
      <c r="BU105" s="2320"/>
      <c r="BV105" s="2320"/>
      <c r="BW105" s="2320"/>
      <c r="BX105" s="2320"/>
      <c r="BY105" s="43"/>
      <c r="BZ105" s="93"/>
      <c r="CA105" s="93"/>
      <c r="CB105" s="1380">
        <v>11654651191</v>
      </c>
    </row>
    <row r="106" spans="2:87" s="10" customFormat="1">
      <c r="B106" s="374" t="s">
        <v>825</v>
      </c>
      <c r="C106" s="77"/>
      <c r="D106" s="77"/>
      <c r="E106" s="37"/>
      <c r="F106" s="43"/>
      <c r="G106" s="37"/>
      <c r="H106" s="37"/>
      <c r="I106" s="37"/>
      <c r="J106" s="37"/>
      <c r="K106" s="37"/>
      <c r="L106" s="37"/>
      <c r="M106" s="37"/>
      <c r="N106" s="37"/>
      <c r="O106" s="37"/>
      <c r="P106" s="37"/>
      <c r="Q106" s="37"/>
      <c r="R106" s="37"/>
      <c r="S106" s="91">
        <v>316</v>
      </c>
      <c r="T106" s="37"/>
      <c r="U106" s="37"/>
      <c r="V106" s="1389" t="s">
        <v>2103</v>
      </c>
      <c r="W106" s="2417">
        <v>17</v>
      </c>
      <c r="X106" s="2417"/>
      <c r="Y106" s="37"/>
      <c r="Z106" s="2411">
        <v>28808460</v>
      </c>
      <c r="AA106" s="2411"/>
      <c r="AB106" s="2411"/>
      <c r="AC106" s="2411"/>
      <c r="AD106" s="2411"/>
      <c r="AE106" s="2411"/>
      <c r="AF106" s="2411"/>
      <c r="AG106" s="907"/>
      <c r="AH106" s="2411">
        <v>28808460</v>
      </c>
      <c r="AI106" s="2411"/>
      <c r="AJ106" s="2411"/>
      <c r="AK106" s="2411"/>
      <c r="AL106" s="2411"/>
      <c r="AM106" s="2411"/>
      <c r="AN106" s="2411"/>
      <c r="AP106" s="101" t="s">
        <v>108</v>
      </c>
      <c r="AQ106" s="77"/>
      <c r="AR106" s="77"/>
      <c r="AS106" s="37"/>
      <c r="AT106" s="43"/>
      <c r="AU106" s="37"/>
      <c r="AV106" s="37"/>
      <c r="AW106" s="37"/>
      <c r="AX106" s="37"/>
      <c r="AY106" s="37"/>
      <c r="AZ106" s="37"/>
      <c r="BA106" s="37"/>
      <c r="BB106" s="37"/>
      <c r="BC106" s="37"/>
      <c r="BD106" s="37"/>
      <c r="BE106" s="37"/>
      <c r="BF106" s="2441">
        <v>17</v>
      </c>
      <c r="BG106" s="2441"/>
      <c r="BH106" s="2441"/>
      <c r="BI106" s="37"/>
      <c r="BJ106" s="2320"/>
      <c r="BK106" s="2320"/>
      <c r="BL106" s="2320"/>
      <c r="BM106" s="2320"/>
      <c r="BN106" s="2320"/>
      <c r="BO106" s="2320"/>
      <c r="BP106" s="2320"/>
      <c r="BQ106" s="37"/>
      <c r="BR106" s="2320"/>
      <c r="BS106" s="2320"/>
      <c r="BT106" s="2320"/>
      <c r="BU106" s="2320"/>
      <c r="BV106" s="2320"/>
      <c r="BW106" s="2320"/>
      <c r="BX106" s="2320"/>
      <c r="BY106" s="43"/>
      <c r="BZ106" s="93"/>
      <c r="CA106" s="93"/>
      <c r="CB106" s="1380">
        <v>0</v>
      </c>
      <c r="CI106" s="2203" t="e">
        <v>#VALUE!</v>
      </c>
    </row>
    <row r="107" spans="2:87" s="10" customFormat="1">
      <c r="B107" s="374" t="s">
        <v>833</v>
      </c>
      <c r="C107" s="77"/>
      <c r="D107" s="77"/>
      <c r="E107" s="37"/>
      <c r="F107" s="43"/>
      <c r="G107" s="37"/>
      <c r="H107" s="37"/>
      <c r="I107" s="37"/>
      <c r="J107" s="37"/>
      <c r="K107" s="37"/>
      <c r="L107" s="37"/>
      <c r="M107" s="37"/>
      <c r="N107" s="37"/>
      <c r="O107" s="37"/>
      <c r="P107" s="37"/>
      <c r="Q107" s="37"/>
      <c r="R107" s="37"/>
      <c r="S107" s="91">
        <v>317</v>
      </c>
      <c r="T107" s="37"/>
      <c r="U107" s="37"/>
      <c r="V107" s="2420"/>
      <c r="W107" s="2420"/>
      <c r="X107" s="1037"/>
      <c r="Y107" s="37"/>
      <c r="Z107" s="2411">
        <v>0</v>
      </c>
      <c r="AA107" s="2411"/>
      <c r="AB107" s="2411"/>
      <c r="AC107" s="2411"/>
      <c r="AD107" s="2411"/>
      <c r="AE107" s="2411"/>
      <c r="AF107" s="2411"/>
      <c r="AG107" s="907"/>
      <c r="AH107" s="2411">
        <v>0</v>
      </c>
      <c r="AI107" s="2411"/>
      <c r="AJ107" s="2411"/>
      <c r="AK107" s="2411"/>
      <c r="AL107" s="2411"/>
      <c r="AM107" s="2411"/>
      <c r="AN107" s="2411"/>
      <c r="AP107" s="101" t="s">
        <v>109</v>
      </c>
      <c r="AQ107" s="77"/>
      <c r="AR107" s="77"/>
      <c r="AS107" s="37"/>
      <c r="AT107" s="43"/>
      <c r="AU107" s="37"/>
      <c r="AV107" s="37"/>
      <c r="AW107" s="37"/>
      <c r="AX107" s="37"/>
      <c r="AY107" s="37"/>
      <c r="AZ107" s="37"/>
      <c r="BA107" s="37"/>
      <c r="BB107" s="37"/>
      <c r="BC107" s="37"/>
      <c r="BD107" s="37"/>
      <c r="BE107" s="37"/>
      <c r="BF107" s="2441"/>
      <c r="BG107" s="2441"/>
      <c r="BH107" s="2441"/>
      <c r="BI107" s="37"/>
      <c r="BJ107" s="2320"/>
      <c r="BK107" s="2320"/>
      <c r="BL107" s="2320"/>
      <c r="BM107" s="2320"/>
      <c r="BN107" s="2320"/>
      <c r="BO107" s="2320"/>
      <c r="BP107" s="2320"/>
      <c r="BQ107" s="37"/>
      <c r="BR107" s="2320"/>
      <c r="BS107" s="2320"/>
      <c r="BT107" s="2320"/>
      <c r="BU107" s="2320"/>
      <c r="BV107" s="2320"/>
      <c r="BW107" s="2320"/>
      <c r="BX107" s="2320"/>
      <c r="BY107" s="43"/>
      <c r="BZ107" s="93"/>
      <c r="CA107" s="93"/>
      <c r="CB107" s="297">
        <v>0</v>
      </c>
    </row>
    <row r="108" spans="2:87" s="10" customFormat="1">
      <c r="B108" s="374" t="s">
        <v>826</v>
      </c>
      <c r="C108" s="77"/>
      <c r="D108" s="77"/>
      <c r="E108" s="37"/>
      <c r="F108" s="43"/>
      <c r="G108" s="37"/>
      <c r="H108" s="37"/>
      <c r="I108" s="37"/>
      <c r="J108" s="37"/>
      <c r="K108" s="37"/>
      <c r="L108" s="37"/>
      <c r="M108" s="37"/>
      <c r="N108" s="37"/>
      <c r="O108" s="37"/>
      <c r="P108" s="37"/>
      <c r="Q108" s="37"/>
      <c r="R108" s="37"/>
      <c r="S108" s="91">
        <v>318</v>
      </c>
      <c r="T108" s="37"/>
      <c r="U108" s="37"/>
      <c r="V108" s="1389" t="s">
        <v>2103</v>
      </c>
      <c r="W108" s="2417">
        <v>19</v>
      </c>
      <c r="X108" s="2417"/>
      <c r="Y108" s="37"/>
      <c r="Z108" s="2411">
        <v>1208233043</v>
      </c>
      <c r="AA108" s="2411"/>
      <c r="AB108" s="2411"/>
      <c r="AC108" s="2411"/>
      <c r="AD108" s="2411"/>
      <c r="AE108" s="2411"/>
      <c r="AF108" s="2411"/>
      <c r="AG108" s="907"/>
      <c r="AH108" s="2411">
        <v>1885538873</v>
      </c>
      <c r="AI108" s="2411"/>
      <c r="AJ108" s="2411"/>
      <c r="AK108" s="2411"/>
      <c r="AL108" s="2411"/>
      <c r="AM108" s="2411"/>
      <c r="AN108" s="2411"/>
      <c r="AP108" s="101" t="s">
        <v>2</v>
      </c>
      <c r="AQ108" s="77"/>
      <c r="AR108" s="77"/>
      <c r="AS108" s="37"/>
      <c r="AT108" s="43"/>
      <c r="AU108" s="37"/>
      <c r="AV108" s="37"/>
      <c r="AW108" s="37"/>
      <c r="AX108" s="37"/>
      <c r="AY108" s="37"/>
      <c r="AZ108" s="37"/>
      <c r="BA108" s="37"/>
      <c r="BB108" s="37"/>
      <c r="BC108" s="37"/>
      <c r="BD108" s="37"/>
      <c r="BE108" s="37"/>
      <c r="BF108" s="2441"/>
      <c r="BG108" s="2441"/>
      <c r="BH108" s="2441"/>
      <c r="BI108" s="37"/>
      <c r="BJ108" s="2320"/>
      <c r="BK108" s="2320"/>
      <c r="BL108" s="2320"/>
      <c r="BM108" s="2320"/>
      <c r="BN108" s="2320"/>
      <c r="BO108" s="2320"/>
      <c r="BP108" s="2320"/>
      <c r="BQ108" s="37"/>
      <c r="BR108" s="2320"/>
      <c r="BS108" s="2320"/>
      <c r="BT108" s="2320"/>
      <c r="BU108" s="2320"/>
      <c r="BV108" s="2320"/>
      <c r="BW108" s="2320"/>
      <c r="BX108" s="2320"/>
      <c r="BY108" s="43"/>
      <c r="BZ108" s="93"/>
      <c r="CA108" s="93"/>
      <c r="CB108" s="1380">
        <v>-677305830</v>
      </c>
    </row>
    <row r="109" spans="2:87" s="10" customFormat="1">
      <c r="B109" s="374" t="s">
        <v>832</v>
      </c>
      <c r="C109" s="77"/>
      <c r="D109" s="77"/>
      <c r="E109" s="37"/>
      <c r="F109" s="43"/>
      <c r="G109" s="37"/>
      <c r="H109" s="37"/>
      <c r="I109" s="37"/>
      <c r="J109" s="37"/>
      <c r="K109" s="37"/>
      <c r="L109" s="37"/>
      <c r="M109" s="37"/>
      <c r="N109" s="37"/>
      <c r="O109" s="37"/>
      <c r="P109" s="37"/>
      <c r="Q109" s="37"/>
      <c r="R109" s="37"/>
      <c r="S109" s="91">
        <v>319</v>
      </c>
      <c r="T109" s="37"/>
      <c r="U109" s="37"/>
      <c r="V109" s="1389" t="s">
        <v>2103</v>
      </c>
      <c r="W109" s="2417" t="s">
        <v>2101</v>
      </c>
      <c r="X109" s="2417"/>
      <c r="Y109" s="37"/>
      <c r="Z109" s="2411">
        <v>84921870348</v>
      </c>
      <c r="AA109" s="2411"/>
      <c r="AB109" s="2411"/>
      <c r="AC109" s="2411"/>
      <c r="AD109" s="2411"/>
      <c r="AE109" s="2411"/>
      <c r="AF109" s="2411"/>
      <c r="AG109" s="907"/>
      <c r="AH109" s="2411">
        <v>14649119929</v>
      </c>
      <c r="AI109" s="2411"/>
      <c r="AJ109" s="2411"/>
      <c r="AK109" s="2411"/>
      <c r="AL109" s="2411"/>
      <c r="AM109" s="2411"/>
      <c r="AN109" s="2411"/>
      <c r="AP109" s="101"/>
      <c r="AQ109" s="77"/>
      <c r="AR109" s="77"/>
      <c r="AS109" s="37"/>
      <c r="AT109" s="43"/>
      <c r="AU109" s="37"/>
      <c r="AV109" s="37"/>
      <c r="AW109" s="37"/>
      <c r="AX109" s="37"/>
      <c r="AY109" s="37"/>
      <c r="AZ109" s="37"/>
      <c r="BA109" s="37"/>
      <c r="BB109" s="37"/>
      <c r="BC109" s="37"/>
      <c r="BD109" s="37"/>
      <c r="BE109" s="37"/>
      <c r="BF109" s="102"/>
      <c r="BG109" s="102"/>
      <c r="BH109" s="102"/>
      <c r="BI109" s="37"/>
      <c r="BJ109" s="43"/>
      <c r="BK109" s="43"/>
      <c r="BL109" s="43"/>
      <c r="BM109" s="43"/>
      <c r="BN109" s="43"/>
      <c r="BO109" s="43"/>
      <c r="BP109" s="43"/>
      <c r="BQ109" s="37"/>
      <c r="BR109" s="43"/>
      <c r="BS109" s="43"/>
      <c r="BT109" s="43"/>
      <c r="BU109" s="43"/>
      <c r="BV109" s="43"/>
      <c r="BW109" s="43"/>
      <c r="BX109" s="43"/>
      <c r="BY109" s="43"/>
      <c r="BZ109" s="93"/>
      <c r="CA109" s="93"/>
      <c r="CB109" s="1380">
        <v>70272750419</v>
      </c>
    </row>
    <row r="110" spans="2:87" s="360" customFormat="1">
      <c r="B110" s="374" t="s">
        <v>827</v>
      </c>
      <c r="C110" s="77"/>
      <c r="D110" s="77"/>
      <c r="E110" s="37"/>
      <c r="F110" s="361"/>
      <c r="G110" s="37"/>
      <c r="H110" s="37"/>
      <c r="I110" s="37"/>
      <c r="J110" s="37"/>
      <c r="K110" s="37"/>
      <c r="L110" s="37"/>
      <c r="M110" s="37"/>
      <c r="N110" s="37"/>
      <c r="O110" s="37"/>
      <c r="P110" s="37"/>
      <c r="Q110" s="37"/>
      <c r="R110" s="37"/>
      <c r="S110" s="363">
        <v>320</v>
      </c>
      <c r="T110" s="37"/>
      <c r="U110" s="37"/>
      <c r="V110" s="1389" t="s">
        <v>2103</v>
      </c>
      <c r="W110" s="2417" t="s">
        <v>2102</v>
      </c>
      <c r="X110" s="2417"/>
      <c r="Y110" s="37"/>
      <c r="Z110" s="2411">
        <v>433574829750</v>
      </c>
      <c r="AA110" s="2411"/>
      <c r="AB110" s="2411"/>
      <c r="AC110" s="2411"/>
      <c r="AD110" s="2411"/>
      <c r="AE110" s="2411"/>
      <c r="AF110" s="2411"/>
      <c r="AG110" s="907"/>
      <c r="AH110" s="2411">
        <v>391295946732</v>
      </c>
      <c r="AI110" s="2411"/>
      <c r="AJ110" s="2411"/>
      <c r="AK110" s="2411"/>
      <c r="AL110" s="2411"/>
      <c r="AM110" s="2411"/>
      <c r="AN110" s="2411"/>
      <c r="AP110" s="101"/>
      <c r="AQ110" s="77"/>
      <c r="AR110" s="77"/>
      <c r="AS110" s="37"/>
      <c r="AT110" s="361"/>
      <c r="AU110" s="37"/>
      <c r="AV110" s="37"/>
      <c r="AW110" s="37"/>
      <c r="AX110" s="37"/>
      <c r="AY110" s="37"/>
      <c r="AZ110" s="37"/>
      <c r="BA110" s="37"/>
      <c r="BB110" s="37"/>
      <c r="BC110" s="37"/>
      <c r="BD110" s="37"/>
      <c r="BE110" s="37"/>
      <c r="BF110" s="362"/>
      <c r="BG110" s="362"/>
      <c r="BH110" s="362"/>
      <c r="BI110" s="37"/>
      <c r="BJ110" s="361"/>
      <c r="BK110" s="361"/>
      <c r="BL110" s="361"/>
      <c r="BM110" s="361"/>
      <c r="BN110" s="361"/>
      <c r="BO110" s="361"/>
      <c r="BP110" s="361"/>
      <c r="BQ110" s="37"/>
      <c r="BR110" s="361"/>
      <c r="BS110" s="361"/>
      <c r="BT110" s="361"/>
      <c r="BU110" s="361"/>
      <c r="BV110" s="361"/>
      <c r="BW110" s="361"/>
      <c r="BX110" s="361"/>
      <c r="BY110" s="361"/>
      <c r="BZ110" s="93"/>
      <c r="CA110" s="93"/>
      <c r="CB110" s="1380">
        <v>42278883018</v>
      </c>
    </row>
    <row r="111" spans="2:87" s="360" customFormat="1">
      <c r="B111" s="374" t="s">
        <v>828</v>
      </c>
      <c r="C111" s="77"/>
      <c r="D111" s="77"/>
      <c r="E111" s="37"/>
      <c r="F111" s="361"/>
      <c r="G111" s="37"/>
      <c r="H111" s="37"/>
      <c r="I111" s="37"/>
      <c r="J111" s="37"/>
      <c r="K111" s="37"/>
      <c r="L111" s="37"/>
      <c r="M111" s="37"/>
      <c r="N111" s="37"/>
      <c r="O111" s="37"/>
      <c r="P111" s="37"/>
      <c r="Q111" s="37"/>
      <c r="R111" s="37"/>
      <c r="S111" s="363">
        <v>321</v>
      </c>
      <c r="T111" s="37"/>
      <c r="U111" s="37"/>
      <c r="V111" s="59" t="s">
        <v>2115</v>
      </c>
      <c r="W111" s="2417" t="s">
        <v>2115</v>
      </c>
      <c r="X111" s="2417"/>
      <c r="Y111" s="37"/>
      <c r="Z111" s="2411">
        <v>0</v>
      </c>
      <c r="AA111" s="2411"/>
      <c r="AB111" s="2411"/>
      <c r="AC111" s="2411"/>
      <c r="AD111" s="2411"/>
      <c r="AE111" s="2411"/>
      <c r="AF111" s="2411"/>
      <c r="AG111" s="907"/>
      <c r="AH111" s="2411">
        <v>0</v>
      </c>
      <c r="AI111" s="2411"/>
      <c r="AJ111" s="2411"/>
      <c r="AK111" s="2411"/>
      <c r="AL111" s="2411"/>
      <c r="AM111" s="2411"/>
      <c r="AN111" s="2411"/>
      <c r="AP111" s="101" t="s">
        <v>47</v>
      </c>
      <c r="AQ111" s="77"/>
      <c r="AR111" s="77"/>
      <c r="AS111" s="37"/>
      <c r="AT111" s="361"/>
      <c r="AU111" s="37"/>
      <c r="AV111" s="37"/>
      <c r="AW111" s="37"/>
      <c r="AX111" s="37"/>
      <c r="AY111" s="37"/>
      <c r="AZ111" s="37"/>
      <c r="BA111" s="37"/>
      <c r="BB111" s="37"/>
      <c r="BC111" s="37"/>
      <c r="BD111" s="37"/>
      <c r="BE111" s="37"/>
      <c r="BF111" s="362">
        <v>18</v>
      </c>
      <c r="BG111" s="362"/>
      <c r="BH111" s="362"/>
      <c r="BI111" s="37"/>
      <c r="BJ111" s="361"/>
      <c r="BK111" s="361"/>
      <c r="BL111" s="361"/>
      <c r="BM111" s="361"/>
      <c r="BN111" s="361"/>
      <c r="BO111" s="361"/>
      <c r="BP111" s="361"/>
      <c r="BQ111" s="37"/>
      <c r="BR111" s="361"/>
      <c r="BS111" s="361"/>
      <c r="BT111" s="361"/>
      <c r="BU111" s="361"/>
      <c r="BV111" s="361"/>
      <c r="BW111" s="361"/>
      <c r="BX111" s="361"/>
      <c r="BY111" s="361"/>
      <c r="BZ111" s="93"/>
      <c r="CA111" s="93"/>
      <c r="CB111" s="297">
        <v>0</v>
      </c>
    </row>
    <row r="112" spans="2:87" s="360" customFormat="1">
      <c r="B112" s="374" t="s">
        <v>829</v>
      </c>
      <c r="C112" s="77"/>
      <c r="D112" s="77"/>
      <c r="E112" s="37"/>
      <c r="F112" s="361"/>
      <c r="G112" s="37"/>
      <c r="H112" s="37"/>
      <c r="I112" s="37"/>
      <c r="J112" s="37"/>
      <c r="K112" s="37"/>
      <c r="L112" s="37"/>
      <c r="M112" s="37"/>
      <c r="N112" s="37"/>
      <c r="O112" s="37"/>
      <c r="P112" s="37"/>
      <c r="Q112" s="37"/>
      <c r="R112" s="37"/>
      <c r="S112" s="363">
        <v>322</v>
      </c>
      <c r="T112" s="37"/>
      <c r="U112" s="37"/>
      <c r="V112" s="2444"/>
      <c r="W112" s="2444"/>
      <c r="X112" s="1039"/>
      <c r="Y112" s="37"/>
      <c r="Z112" s="2411">
        <v>1584026044</v>
      </c>
      <c r="AA112" s="2411"/>
      <c r="AB112" s="2411"/>
      <c r="AC112" s="2411"/>
      <c r="AD112" s="2411"/>
      <c r="AE112" s="2411"/>
      <c r="AF112" s="2411"/>
      <c r="AG112" s="907"/>
      <c r="AH112" s="2411">
        <v>1458485630</v>
      </c>
      <c r="AI112" s="2411"/>
      <c r="AJ112" s="2411"/>
      <c r="AK112" s="2411"/>
      <c r="AL112" s="2411"/>
      <c r="AM112" s="2411"/>
      <c r="AN112" s="2411"/>
      <c r="AP112" s="101"/>
      <c r="AQ112" s="77"/>
      <c r="AR112" s="77"/>
      <c r="AS112" s="37"/>
      <c r="AT112" s="361"/>
      <c r="AU112" s="37"/>
      <c r="AV112" s="37"/>
      <c r="AW112" s="37"/>
      <c r="AX112" s="37"/>
      <c r="AY112" s="37"/>
      <c r="AZ112" s="37"/>
      <c r="BA112" s="37"/>
      <c r="BB112" s="37"/>
      <c r="BC112" s="37"/>
      <c r="BD112" s="37"/>
      <c r="BE112" s="37"/>
      <c r="BF112" s="362"/>
      <c r="BG112" s="362"/>
      <c r="BH112" s="362"/>
      <c r="BI112" s="37"/>
      <c r="BJ112" s="361"/>
      <c r="BK112" s="361"/>
      <c r="BL112" s="361"/>
      <c r="BM112" s="361"/>
      <c r="BN112" s="361"/>
      <c r="BO112" s="361"/>
      <c r="BP112" s="361"/>
      <c r="BQ112" s="37"/>
      <c r="BR112" s="361"/>
      <c r="BS112" s="361"/>
      <c r="BT112" s="361"/>
      <c r="BU112" s="361"/>
      <c r="BV112" s="361"/>
      <c r="BW112" s="361"/>
      <c r="BX112" s="361"/>
      <c r="BY112" s="361"/>
      <c r="BZ112" s="93"/>
      <c r="CA112" s="93"/>
      <c r="CB112" s="1380">
        <v>125540414</v>
      </c>
    </row>
    <row r="113" spans="2:80" s="360" customFormat="1" ht="16.5" hidden="1" customHeight="1">
      <c r="B113" s="374" t="s">
        <v>830</v>
      </c>
      <c r="C113" s="77"/>
      <c r="D113" s="77"/>
      <c r="E113" s="37"/>
      <c r="F113" s="361"/>
      <c r="G113" s="37"/>
      <c r="H113" s="37"/>
      <c r="I113" s="37"/>
      <c r="J113" s="37"/>
      <c r="K113" s="37"/>
      <c r="L113" s="37"/>
      <c r="M113" s="37"/>
      <c r="N113" s="37"/>
      <c r="O113" s="37"/>
      <c r="P113" s="37"/>
      <c r="Q113" s="37"/>
      <c r="R113" s="37"/>
      <c r="S113" s="363">
        <v>323</v>
      </c>
      <c r="T113" s="37"/>
      <c r="U113" s="37"/>
      <c r="V113" s="2444"/>
      <c r="W113" s="2444"/>
      <c r="X113" s="1039"/>
      <c r="Y113" s="37"/>
      <c r="Z113" s="2411">
        <v>0</v>
      </c>
      <c r="AA113" s="2411"/>
      <c r="AB113" s="2411"/>
      <c r="AC113" s="2411"/>
      <c r="AD113" s="2411"/>
      <c r="AE113" s="2411"/>
      <c r="AF113" s="2411"/>
      <c r="AG113" s="907"/>
      <c r="AH113" s="2411">
        <v>0</v>
      </c>
      <c r="AI113" s="2411"/>
      <c r="AJ113" s="2411"/>
      <c r="AK113" s="2411"/>
      <c r="AL113" s="2411"/>
      <c r="AM113" s="2411"/>
      <c r="AN113" s="2411"/>
      <c r="AP113" s="101"/>
      <c r="AQ113" s="77"/>
      <c r="AR113" s="77"/>
      <c r="AS113" s="37"/>
      <c r="AT113" s="361"/>
      <c r="AU113" s="37"/>
      <c r="AV113" s="37"/>
      <c r="AW113" s="37"/>
      <c r="AX113" s="37"/>
      <c r="AY113" s="37"/>
      <c r="AZ113" s="37"/>
      <c r="BA113" s="37"/>
      <c r="BB113" s="37"/>
      <c r="BC113" s="37"/>
      <c r="BD113" s="37"/>
      <c r="BE113" s="37"/>
      <c r="BF113" s="362"/>
      <c r="BG113" s="362"/>
      <c r="BH113" s="362"/>
      <c r="BI113" s="37"/>
      <c r="BJ113" s="361"/>
      <c r="BK113" s="361"/>
      <c r="BL113" s="361"/>
      <c r="BM113" s="361"/>
      <c r="BN113" s="361"/>
      <c r="BO113" s="361"/>
      <c r="BP113" s="361"/>
      <c r="BQ113" s="37"/>
      <c r="BR113" s="361"/>
      <c r="BS113" s="361"/>
      <c r="BT113" s="361"/>
      <c r="BU113" s="361"/>
      <c r="BV113" s="361"/>
      <c r="BW113" s="361"/>
      <c r="BX113" s="361"/>
      <c r="BY113" s="361"/>
      <c r="BZ113" s="93"/>
      <c r="CA113" s="93"/>
      <c r="CB113" s="297">
        <v>0</v>
      </c>
    </row>
    <row r="114" spans="2:80" s="360" customFormat="1" ht="16.5" hidden="1" customHeight="1">
      <c r="B114" s="374" t="s">
        <v>831</v>
      </c>
      <c r="C114" s="77"/>
      <c r="D114" s="77"/>
      <c r="E114" s="37"/>
      <c r="F114" s="361"/>
      <c r="G114" s="37"/>
      <c r="H114" s="37"/>
      <c r="I114" s="37"/>
      <c r="J114" s="37"/>
      <c r="K114" s="37"/>
      <c r="L114" s="37"/>
      <c r="M114" s="37"/>
      <c r="N114" s="37"/>
      <c r="O114" s="37"/>
      <c r="P114" s="37"/>
      <c r="Q114" s="37"/>
      <c r="R114" s="37"/>
      <c r="S114" s="363">
        <v>324</v>
      </c>
      <c r="T114" s="37"/>
      <c r="U114" s="37"/>
      <c r="V114" s="2444"/>
      <c r="W114" s="2444"/>
      <c r="X114" s="1039"/>
      <c r="Y114" s="37"/>
      <c r="Z114" s="2411">
        <v>0</v>
      </c>
      <c r="AA114" s="2411"/>
      <c r="AB114" s="2411"/>
      <c r="AC114" s="2411"/>
      <c r="AD114" s="2411"/>
      <c r="AE114" s="2411"/>
      <c r="AF114" s="2411"/>
      <c r="AG114" s="907"/>
      <c r="AH114" s="2411">
        <v>0</v>
      </c>
      <c r="AI114" s="2411"/>
      <c r="AJ114" s="2411"/>
      <c r="AK114" s="2411"/>
      <c r="AL114" s="2411"/>
      <c r="AM114" s="2411"/>
      <c r="AN114" s="2411"/>
      <c r="AP114" s="101"/>
      <c r="AQ114" s="77"/>
      <c r="AR114" s="77"/>
      <c r="AS114" s="37"/>
      <c r="AT114" s="361"/>
      <c r="AU114" s="37"/>
      <c r="AV114" s="37"/>
      <c r="AW114" s="37"/>
      <c r="AX114" s="37"/>
      <c r="AY114" s="37"/>
      <c r="AZ114" s="37"/>
      <c r="BA114" s="37"/>
      <c r="BB114" s="37"/>
      <c r="BC114" s="37"/>
      <c r="BD114" s="37"/>
      <c r="BE114" s="37"/>
      <c r="BF114" s="362"/>
      <c r="BG114" s="362"/>
      <c r="BH114" s="362"/>
      <c r="BI114" s="37"/>
      <c r="BJ114" s="361"/>
      <c r="BK114" s="361"/>
      <c r="BL114" s="361"/>
      <c r="BM114" s="361"/>
      <c r="BN114" s="361"/>
      <c r="BO114" s="361"/>
      <c r="BP114" s="361"/>
      <c r="BQ114" s="37"/>
      <c r="BR114" s="361"/>
      <c r="BS114" s="361"/>
      <c r="BT114" s="361"/>
      <c r="BU114" s="361"/>
      <c r="BV114" s="361"/>
      <c r="BW114" s="361"/>
      <c r="BX114" s="361"/>
      <c r="BY114" s="361"/>
      <c r="BZ114" s="93"/>
      <c r="CA114" s="93"/>
      <c r="CB114" s="297">
        <v>0</v>
      </c>
    </row>
    <row r="115" spans="2:80" s="10" customFormat="1" ht="7.5" customHeight="1">
      <c r="B115" s="37"/>
      <c r="C115" s="77"/>
      <c r="D115" s="77"/>
      <c r="E115" s="37"/>
      <c r="F115" s="43"/>
      <c r="G115" s="37"/>
      <c r="H115" s="37"/>
      <c r="I115" s="37"/>
      <c r="J115" s="37"/>
      <c r="K115" s="37"/>
      <c r="L115" s="37"/>
      <c r="M115" s="37"/>
      <c r="N115" s="37"/>
      <c r="O115" s="37"/>
      <c r="P115" s="37"/>
      <c r="Q115" s="37"/>
      <c r="R115" s="37"/>
      <c r="S115" s="91"/>
      <c r="T115" s="37"/>
      <c r="U115" s="37"/>
      <c r="V115" s="2421"/>
      <c r="W115" s="2421"/>
      <c r="X115" s="1044"/>
      <c r="Y115" s="37"/>
      <c r="Z115" s="2411"/>
      <c r="AA115" s="2411"/>
      <c r="AB115" s="2411"/>
      <c r="AC115" s="2411"/>
      <c r="AD115" s="2411"/>
      <c r="AE115" s="2411"/>
      <c r="AF115" s="2411"/>
      <c r="AG115" s="907"/>
      <c r="AH115" s="2411"/>
      <c r="AI115" s="2411"/>
      <c r="AJ115" s="2411"/>
      <c r="AK115" s="2411"/>
      <c r="AL115" s="2411"/>
      <c r="AM115" s="2411"/>
      <c r="AN115" s="2411"/>
      <c r="AP115" s="37"/>
      <c r="AQ115" s="77"/>
      <c r="AR115" s="77"/>
      <c r="AS115" s="37"/>
      <c r="AT115" s="43"/>
      <c r="AU115" s="37"/>
      <c r="AV115" s="37"/>
      <c r="AW115" s="37"/>
      <c r="AX115" s="37"/>
      <c r="AY115" s="37"/>
      <c r="AZ115" s="37"/>
      <c r="BA115" s="37"/>
      <c r="BB115" s="37"/>
      <c r="BC115" s="37"/>
      <c r="BD115" s="37"/>
      <c r="BE115" s="37"/>
      <c r="BF115" s="2421"/>
      <c r="BG115" s="2421"/>
      <c r="BH115" s="2421"/>
      <c r="BI115" s="37"/>
      <c r="BJ115" s="2320"/>
      <c r="BK115" s="2320"/>
      <c r="BL115" s="2320"/>
      <c r="BM115" s="2320"/>
      <c r="BN115" s="2320"/>
      <c r="BO115" s="2320"/>
      <c r="BP115" s="2320"/>
      <c r="BQ115" s="37"/>
      <c r="BR115" s="2320"/>
      <c r="BS115" s="2320"/>
      <c r="BT115" s="2320"/>
      <c r="BU115" s="2320"/>
      <c r="BV115" s="2320"/>
      <c r="BW115" s="2320"/>
      <c r="BX115" s="2320"/>
      <c r="BY115" s="43"/>
      <c r="BZ115" s="93"/>
      <c r="CA115" s="93"/>
      <c r="CB115" s="297">
        <v>0</v>
      </c>
    </row>
    <row r="116" spans="2:80" s="10" customFormat="1">
      <c r="B116" s="59" t="s">
        <v>445</v>
      </c>
      <c r="C116" s="77"/>
      <c r="D116" s="77"/>
      <c r="E116" s="37"/>
      <c r="F116" s="43"/>
      <c r="G116" s="37"/>
      <c r="H116" s="37"/>
      <c r="I116" s="37"/>
      <c r="J116" s="37"/>
      <c r="K116" s="37"/>
      <c r="L116" s="37"/>
      <c r="M116" s="37"/>
      <c r="N116" s="37"/>
      <c r="O116" s="37"/>
      <c r="P116" s="37"/>
      <c r="Q116" s="37"/>
      <c r="R116" s="37"/>
      <c r="S116" s="105">
        <v>330</v>
      </c>
      <c r="T116" s="37"/>
      <c r="U116" s="37"/>
      <c r="V116" s="2420"/>
      <c r="W116" s="2420"/>
      <c r="X116" s="1037"/>
      <c r="Y116" s="37"/>
      <c r="Z116" s="2435">
        <v>8591451558</v>
      </c>
      <c r="AA116" s="2435"/>
      <c r="AB116" s="2435"/>
      <c r="AC116" s="2435"/>
      <c r="AD116" s="2435"/>
      <c r="AE116" s="2435"/>
      <c r="AF116" s="2435"/>
      <c r="AG116" s="907"/>
      <c r="AH116" s="2435">
        <v>4117600836</v>
      </c>
      <c r="AI116" s="2435"/>
      <c r="AJ116" s="2435"/>
      <c r="AK116" s="2435"/>
      <c r="AL116" s="2435"/>
      <c r="AM116" s="2435"/>
      <c r="AN116" s="2435"/>
      <c r="AP116" s="59" t="s">
        <v>48</v>
      </c>
      <c r="AQ116" s="77"/>
      <c r="AR116" s="77"/>
      <c r="AS116" s="37"/>
      <c r="AT116" s="43"/>
      <c r="AU116" s="37"/>
      <c r="AV116" s="37"/>
      <c r="AW116" s="37"/>
      <c r="AX116" s="37"/>
      <c r="AY116" s="37"/>
      <c r="AZ116" s="37"/>
      <c r="BA116" s="37"/>
      <c r="BB116" s="37"/>
      <c r="BC116" s="37"/>
      <c r="BD116" s="37"/>
      <c r="BE116" s="37"/>
      <c r="BF116" s="2420"/>
      <c r="BG116" s="2420"/>
      <c r="BH116" s="2420"/>
      <c r="BI116" s="37"/>
      <c r="BJ116" s="2320"/>
      <c r="BK116" s="2320"/>
      <c r="BL116" s="2320"/>
      <c r="BM116" s="2320"/>
      <c r="BN116" s="2320"/>
      <c r="BO116" s="2320"/>
      <c r="BP116" s="2320"/>
      <c r="BQ116" s="37"/>
      <c r="BR116" s="2320"/>
      <c r="BS116" s="2320"/>
      <c r="BT116" s="2320"/>
      <c r="BU116" s="2320"/>
      <c r="BV116" s="2320"/>
      <c r="BW116" s="2320"/>
      <c r="BX116" s="2320"/>
      <c r="BY116" s="43"/>
      <c r="BZ116" s="93"/>
      <c r="CA116" s="93"/>
      <c r="CB116" s="297"/>
    </row>
    <row r="117" spans="2:80" s="10" customFormat="1">
      <c r="B117" s="374" t="s">
        <v>1168</v>
      </c>
      <c r="C117" s="77"/>
      <c r="D117" s="77"/>
      <c r="E117" s="37"/>
      <c r="F117" s="43"/>
      <c r="G117" s="37"/>
      <c r="H117" s="37"/>
      <c r="I117" s="37"/>
      <c r="J117" s="37"/>
      <c r="K117" s="37"/>
      <c r="L117" s="37"/>
      <c r="M117" s="37"/>
      <c r="N117" s="37"/>
      <c r="O117" s="37"/>
      <c r="P117" s="37"/>
      <c r="Q117" s="37"/>
      <c r="R117" s="37"/>
      <c r="S117" s="91">
        <v>331</v>
      </c>
      <c r="T117" s="37"/>
      <c r="U117" s="37"/>
      <c r="V117" s="59" t="s">
        <v>2115</v>
      </c>
      <c r="W117" s="2445" t="s">
        <v>2115</v>
      </c>
      <c r="X117" s="2445"/>
      <c r="Y117" s="37"/>
      <c r="Z117" s="2411">
        <v>0</v>
      </c>
      <c r="AA117" s="2411"/>
      <c r="AB117" s="2411"/>
      <c r="AC117" s="2411"/>
      <c r="AD117" s="2411"/>
      <c r="AE117" s="2411"/>
      <c r="AF117" s="2411"/>
      <c r="AG117" s="907"/>
      <c r="AH117" s="2411">
        <v>0</v>
      </c>
      <c r="AI117" s="2411"/>
      <c r="AJ117" s="2411"/>
      <c r="AK117" s="2411"/>
      <c r="AL117" s="2411"/>
      <c r="AM117" s="2411"/>
      <c r="AN117" s="2411"/>
      <c r="AP117" s="101" t="s">
        <v>110</v>
      </c>
      <c r="AQ117" s="77"/>
      <c r="AR117" s="77"/>
      <c r="AS117" s="37"/>
      <c r="AT117" s="43"/>
      <c r="AU117" s="37"/>
      <c r="AV117" s="37"/>
      <c r="AW117" s="37"/>
      <c r="AX117" s="37"/>
      <c r="AY117" s="37"/>
      <c r="AZ117" s="37"/>
      <c r="BA117" s="37"/>
      <c r="BB117" s="37"/>
      <c r="BC117" s="37"/>
      <c r="BD117" s="37"/>
      <c r="BE117" s="37"/>
      <c r="BF117" s="2441"/>
      <c r="BG117" s="2441"/>
      <c r="BH117" s="2441"/>
      <c r="BI117" s="37"/>
      <c r="BJ117" s="2320"/>
      <c r="BK117" s="2320"/>
      <c r="BL117" s="2320"/>
      <c r="BM117" s="2320"/>
      <c r="BN117" s="2320"/>
      <c r="BO117" s="2320"/>
      <c r="BP117" s="2320"/>
      <c r="BQ117" s="37"/>
      <c r="BR117" s="2320"/>
      <c r="BS117" s="2320"/>
      <c r="BT117" s="2320"/>
      <c r="BU117" s="2320"/>
      <c r="BV117" s="2320"/>
      <c r="BW117" s="2320"/>
      <c r="BX117" s="2320"/>
      <c r="BY117" s="43"/>
      <c r="BZ117" s="93"/>
      <c r="CA117" s="93"/>
      <c r="CB117" s="297">
        <v>0</v>
      </c>
    </row>
    <row r="118" spans="2:80" s="510" customFormat="1">
      <c r="B118" s="374" t="s">
        <v>1169</v>
      </c>
      <c r="C118" s="77"/>
      <c r="D118" s="77"/>
      <c r="E118" s="37"/>
      <c r="F118" s="511"/>
      <c r="G118" s="37"/>
      <c r="H118" s="37"/>
      <c r="I118" s="37"/>
      <c r="J118" s="37"/>
      <c r="K118" s="37"/>
      <c r="L118" s="37"/>
      <c r="M118" s="37"/>
      <c r="N118" s="37"/>
      <c r="O118" s="37"/>
      <c r="P118" s="37"/>
      <c r="Q118" s="37"/>
      <c r="R118" s="37"/>
      <c r="S118" s="512">
        <v>332</v>
      </c>
      <c r="T118" s="37"/>
      <c r="U118" s="37"/>
      <c r="V118" s="2420"/>
      <c r="W118" s="2420"/>
      <c r="X118" s="1037"/>
      <c r="Y118" s="37"/>
      <c r="Z118" s="2411">
        <v>0</v>
      </c>
      <c r="AA118" s="2411"/>
      <c r="AB118" s="2411"/>
      <c r="AC118" s="2411"/>
      <c r="AD118" s="2411"/>
      <c r="AE118" s="2411"/>
      <c r="AF118" s="2411"/>
      <c r="AG118" s="907"/>
      <c r="AH118" s="2411">
        <v>0</v>
      </c>
      <c r="AI118" s="2411"/>
      <c r="AJ118" s="2411"/>
      <c r="AK118" s="2411"/>
      <c r="AL118" s="2411"/>
      <c r="AM118" s="2411"/>
      <c r="AN118" s="2411"/>
      <c r="AP118" s="101"/>
      <c r="AQ118" s="77"/>
      <c r="AR118" s="77"/>
      <c r="AS118" s="37"/>
      <c r="AT118" s="511"/>
      <c r="AU118" s="37"/>
      <c r="AV118" s="37"/>
      <c r="AW118" s="37"/>
      <c r="AX118" s="37"/>
      <c r="AY118" s="37"/>
      <c r="AZ118" s="37"/>
      <c r="BA118" s="37"/>
      <c r="BB118" s="37"/>
      <c r="BC118" s="37"/>
      <c r="BD118" s="37"/>
      <c r="BE118" s="37"/>
      <c r="BF118" s="513"/>
      <c r="BG118" s="513"/>
      <c r="BH118" s="513"/>
      <c r="BI118" s="37"/>
      <c r="BJ118" s="511"/>
      <c r="BK118" s="511"/>
      <c r="BL118" s="511"/>
      <c r="BM118" s="511"/>
      <c r="BN118" s="511"/>
      <c r="BO118" s="511"/>
      <c r="BP118" s="511"/>
      <c r="BQ118" s="37"/>
      <c r="BR118" s="511"/>
      <c r="BS118" s="511"/>
      <c r="BT118" s="511"/>
      <c r="BU118" s="511"/>
      <c r="BV118" s="511"/>
      <c r="BW118" s="511"/>
      <c r="BX118" s="511"/>
      <c r="BY118" s="511"/>
      <c r="BZ118" s="93"/>
      <c r="CA118" s="93"/>
      <c r="CB118" s="297">
        <v>0</v>
      </c>
    </row>
    <row r="119" spans="2:80" s="360" customFormat="1">
      <c r="B119" s="374" t="s">
        <v>1170</v>
      </c>
      <c r="C119" s="77"/>
      <c r="D119" s="77"/>
      <c r="E119" s="37"/>
      <c r="F119" s="361"/>
      <c r="G119" s="37"/>
      <c r="H119" s="37"/>
      <c r="I119" s="37"/>
      <c r="J119" s="37"/>
      <c r="K119" s="37"/>
      <c r="L119" s="37"/>
      <c r="M119" s="37"/>
      <c r="N119" s="37"/>
      <c r="O119" s="37"/>
      <c r="P119" s="37"/>
      <c r="Q119" s="37"/>
      <c r="R119" s="37"/>
      <c r="S119" s="512">
        <v>333</v>
      </c>
      <c r="T119" s="37"/>
      <c r="U119" s="37"/>
      <c r="V119" s="59" t="s">
        <v>2115</v>
      </c>
      <c r="W119" s="2445" t="s">
        <v>2115</v>
      </c>
      <c r="X119" s="2445"/>
      <c r="Y119" s="37"/>
      <c r="Z119" s="2411">
        <v>0</v>
      </c>
      <c r="AA119" s="2411"/>
      <c r="AB119" s="2411"/>
      <c r="AC119" s="2411"/>
      <c r="AD119" s="2411"/>
      <c r="AE119" s="2411"/>
      <c r="AF119" s="2411"/>
      <c r="AG119" s="907"/>
      <c r="AH119" s="2411">
        <v>0</v>
      </c>
      <c r="AI119" s="2411"/>
      <c r="AJ119" s="2411"/>
      <c r="AK119" s="2411"/>
      <c r="AL119" s="2411"/>
      <c r="AM119" s="2411"/>
      <c r="AN119" s="2411"/>
      <c r="AP119" s="101"/>
      <c r="AQ119" s="77"/>
      <c r="AR119" s="77"/>
      <c r="AS119" s="37"/>
      <c r="AT119" s="361"/>
      <c r="AU119" s="37"/>
      <c r="AV119" s="37"/>
      <c r="AW119" s="37"/>
      <c r="AX119" s="37"/>
      <c r="AY119" s="37"/>
      <c r="AZ119" s="37"/>
      <c r="BA119" s="37"/>
      <c r="BB119" s="37"/>
      <c r="BC119" s="37"/>
      <c r="BD119" s="37"/>
      <c r="BE119" s="37"/>
      <c r="BF119" s="362"/>
      <c r="BG119" s="362"/>
      <c r="BH119" s="362"/>
      <c r="BI119" s="37"/>
      <c r="BJ119" s="361"/>
      <c r="BK119" s="361"/>
      <c r="BL119" s="361"/>
      <c r="BM119" s="361"/>
      <c r="BN119" s="361"/>
      <c r="BO119" s="361"/>
      <c r="BP119" s="361"/>
      <c r="BQ119" s="37"/>
      <c r="BR119" s="361"/>
      <c r="BS119" s="361"/>
      <c r="BT119" s="361"/>
      <c r="BU119" s="361"/>
      <c r="BV119" s="361"/>
      <c r="BW119" s="361"/>
      <c r="BX119" s="361"/>
      <c r="BY119" s="361"/>
      <c r="BZ119" s="93"/>
      <c r="CA119" s="93"/>
      <c r="CB119" s="297">
        <v>0</v>
      </c>
    </row>
    <row r="120" spans="2:80" s="10" customFormat="1" hidden="1">
      <c r="B120" s="374" t="s">
        <v>1171</v>
      </c>
      <c r="C120" s="77"/>
      <c r="D120" s="77"/>
      <c r="E120" s="37"/>
      <c r="F120" s="43"/>
      <c r="G120" s="37"/>
      <c r="H120" s="37"/>
      <c r="I120" s="37"/>
      <c r="J120" s="37"/>
      <c r="K120" s="37"/>
      <c r="L120" s="37"/>
      <c r="M120" s="37"/>
      <c r="N120" s="37"/>
      <c r="O120" s="37"/>
      <c r="P120" s="37"/>
      <c r="Q120" s="37"/>
      <c r="R120" s="37"/>
      <c r="S120" s="512">
        <v>334</v>
      </c>
      <c r="T120" s="37"/>
      <c r="U120" s="37"/>
      <c r="V120" s="2444"/>
      <c r="W120" s="2444"/>
      <c r="X120" s="1039"/>
      <c r="Y120" s="37"/>
      <c r="Z120" s="2411">
        <v>0</v>
      </c>
      <c r="AA120" s="2411"/>
      <c r="AB120" s="2411"/>
      <c r="AC120" s="2411"/>
      <c r="AD120" s="2411"/>
      <c r="AE120" s="2411"/>
      <c r="AF120" s="2411"/>
      <c r="AG120" s="907"/>
      <c r="AH120" s="2411">
        <v>0</v>
      </c>
      <c r="AI120" s="2411"/>
      <c r="AJ120" s="2411"/>
      <c r="AK120" s="2411"/>
      <c r="AL120" s="2411"/>
      <c r="AM120" s="2411"/>
      <c r="AN120" s="2411"/>
      <c r="AP120" s="101" t="s">
        <v>111</v>
      </c>
      <c r="AQ120" s="77"/>
      <c r="AR120" s="77"/>
      <c r="AS120" s="37"/>
      <c r="AT120" s="43"/>
      <c r="AU120" s="37"/>
      <c r="AV120" s="37"/>
      <c r="AW120" s="37"/>
      <c r="AX120" s="37"/>
      <c r="AY120" s="37"/>
      <c r="AZ120" s="37"/>
      <c r="BA120" s="37"/>
      <c r="BB120" s="37"/>
      <c r="BC120" s="37"/>
      <c r="BD120" s="37"/>
      <c r="BE120" s="37"/>
      <c r="BF120" s="2441">
        <v>19</v>
      </c>
      <c r="BG120" s="2441"/>
      <c r="BH120" s="2441"/>
      <c r="BI120" s="37"/>
      <c r="BJ120" s="2320"/>
      <c r="BK120" s="2320"/>
      <c r="BL120" s="2320"/>
      <c r="BM120" s="2320"/>
      <c r="BN120" s="2320"/>
      <c r="BO120" s="2320"/>
      <c r="BP120" s="2320"/>
      <c r="BQ120" s="37"/>
      <c r="BR120" s="2320"/>
      <c r="BS120" s="2320"/>
      <c r="BT120" s="2320"/>
      <c r="BU120" s="2320"/>
      <c r="BV120" s="2320"/>
      <c r="BW120" s="2320"/>
      <c r="BX120" s="2320"/>
      <c r="BY120" s="43"/>
      <c r="BZ120" s="93"/>
      <c r="CA120" s="93"/>
      <c r="CB120" s="297">
        <v>0</v>
      </c>
    </row>
    <row r="121" spans="2:80" s="10" customFormat="1" hidden="1">
      <c r="B121" s="374" t="s">
        <v>1172</v>
      </c>
      <c r="C121" s="77"/>
      <c r="D121" s="77"/>
      <c r="E121" s="37"/>
      <c r="F121" s="43"/>
      <c r="G121" s="37"/>
      <c r="H121" s="37"/>
      <c r="I121" s="37"/>
      <c r="J121" s="37"/>
      <c r="K121" s="37"/>
      <c r="L121" s="37"/>
      <c r="M121" s="37"/>
      <c r="N121" s="37"/>
      <c r="O121" s="37"/>
      <c r="P121" s="37"/>
      <c r="Q121" s="37"/>
      <c r="R121" s="37"/>
      <c r="S121" s="512">
        <v>335</v>
      </c>
      <c r="T121" s="37"/>
      <c r="U121" s="37"/>
      <c r="V121" s="2420"/>
      <c r="W121" s="2420"/>
      <c r="X121" s="1037"/>
      <c r="Y121" s="37"/>
      <c r="Z121" s="2411">
        <v>0</v>
      </c>
      <c r="AA121" s="2411"/>
      <c r="AB121" s="2411"/>
      <c r="AC121" s="2411"/>
      <c r="AD121" s="2411"/>
      <c r="AE121" s="2411"/>
      <c r="AF121" s="2411"/>
      <c r="AG121" s="907"/>
      <c r="AH121" s="2411">
        <v>0</v>
      </c>
      <c r="AI121" s="2411"/>
      <c r="AJ121" s="2411"/>
      <c r="AK121" s="2411"/>
      <c r="AL121" s="2411"/>
      <c r="AM121" s="2411"/>
      <c r="AN121" s="2411"/>
      <c r="AP121" s="101" t="s">
        <v>112</v>
      </c>
      <c r="AQ121" s="77"/>
      <c r="AR121" s="77"/>
      <c r="AS121" s="37"/>
      <c r="AT121" s="43"/>
      <c r="AU121" s="37"/>
      <c r="AV121" s="37"/>
      <c r="AW121" s="37"/>
      <c r="AX121" s="37"/>
      <c r="AY121" s="37"/>
      <c r="AZ121" s="37"/>
      <c r="BA121" s="37"/>
      <c r="BB121" s="37"/>
      <c r="BC121" s="37"/>
      <c r="BD121" s="37"/>
      <c r="BE121" s="37"/>
      <c r="BF121" s="2441"/>
      <c r="BG121" s="2441"/>
      <c r="BH121" s="2441"/>
      <c r="BI121" s="37"/>
      <c r="BJ121" s="2320"/>
      <c r="BK121" s="2320"/>
      <c r="BL121" s="2320"/>
      <c r="BM121" s="2320"/>
      <c r="BN121" s="2320"/>
      <c r="BO121" s="2320"/>
      <c r="BP121" s="2320"/>
      <c r="BQ121" s="37"/>
      <c r="BR121" s="2320"/>
      <c r="BS121" s="2320"/>
      <c r="BT121" s="2320"/>
      <c r="BU121" s="2320"/>
      <c r="BV121" s="2320"/>
      <c r="BW121" s="2320"/>
      <c r="BX121" s="2320"/>
      <c r="BY121" s="43"/>
      <c r="BZ121" s="93"/>
      <c r="CA121" s="93"/>
      <c r="CB121" s="297">
        <v>0</v>
      </c>
    </row>
    <row r="122" spans="2:80" s="10" customFormat="1">
      <c r="B122" s="374" t="s">
        <v>1173</v>
      </c>
      <c r="C122" s="77"/>
      <c r="D122" s="77"/>
      <c r="E122" s="37"/>
      <c r="F122" s="43"/>
      <c r="G122" s="37"/>
      <c r="H122" s="37"/>
      <c r="I122" s="37"/>
      <c r="J122" s="37"/>
      <c r="K122" s="37"/>
      <c r="L122" s="37"/>
      <c r="M122" s="37"/>
      <c r="N122" s="37"/>
      <c r="O122" s="37"/>
      <c r="P122" s="37"/>
      <c r="Q122" s="37"/>
      <c r="R122" s="37"/>
      <c r="S122" s="512">
        <v>336</v>
      </c>
      <c r="T122" s="37"/>
      <c r="U122" s="37"/>
      <c r="V122" s="59" t="s">
        <v>2115</v>
      </c>
      <c r="W122" s="2492" t="s">
        <v>2115</v>
      </c>
      <c r="X122" s="2492"/>
      <c r="Y122" s="37"/>
      <c r="Z122" s="2411">
        <v>0</v>
      </c>
      <c r="AA122" s="2411"/>
      <c r="AB122" s="2411"/>
      <c r="AC122" s="2411"/>
      <c r="AD122" s="2411"/>
      <c r="AE122" s="2411"/>
      <c r="AF122" s="2411"/>
      <c r="AG122" s="907"/>
      <c r="AH122" s="2411">
        <v>0</v>
      </c>
      <c r="AI122" s="2411"/>
      <c r="AJ122" s="2411"/>
      <c r="AK122" s="2411"/>
      <c r="AL122" s="2411"/>
      <c r="AM122" s="2411"/>
      <c r="AN122" s="2411"/>
      <c r="AP122" s="101" t="s">
        <v>113</v>
      </c>
      <c r="AQ122" s="77"/>
      <c r="AR122" s="77"/>
      <c r="AS122" s="37"/>
      <c r="AT122" s="43"/>
      <c r="AU122" s="37"/>
      <c r="AV122" s="37"/>
      <c r="AW122" s="37"/>
      <c r="AX122" s="37"/>
      <c r="AY122" s="37"/>
      <c r="AZ122" s="37"/>
      <c r="BA122" s="37"/>
      <c r="BB122" s="37"/>
      <c r="BC122" s="37"/>
      <c r="BD122" s="37"/>
      <c r="BE122" s="37"/>
      <c r="BF122" s="2441">
        <v>20</v>
      </c>
      <c r="BG122" s="2441"/>
      <c r="BH122" s="2441"/>
      <c r="BI122" s="37"/>
      <c r="BJ122" s="2320"/>
      <c r="BK122" s="2320"/>
      <c r="BL122" s="2320"/>
      <c r="BM122" s="2320"/>
      <c r="BN122" s="2320"/>
      <c r="BO122" s="2320"/>
      <c r="BP122" s="2320"/>
      <c r="BQ122" s="37"/>
      <c r="BR122" s="2320"/>
      <c r="BS122" s="2320"/>
      <c r="BT122" s="2320"/>
      <c r="BU122" s="2320"/>
      <c r="BV122" s="2320"/>
      <c r="BW122" s="2320"/>
      <c r="BX122" s="2320"/>
      <c r="BY122" s="43"/>
      <c r="BZ122" s="93"/>
      <c r="CA122" s="93"/>
      <c r="CB122" s="297">
        <v>0</v>
      </c>
    </row>
    <row r="123" spans="2:80" s="10" customFormat="1">
      <c r="B123" s="374" t="s">
        <v>1174</v>
      </c>
      <c r="C123" s="77"/>
      <c r="D123" s="77"/>
      <c r="E123" s="37"/>
      <c r="F123" s="43"/>
      <c r="G123" s="37"/>
      <c r="H123" s="37"/>
      <c r="I123" s="37"/>
      <c r="J123" s="37"/>
      <c r="K123" s="37"/>
      <c r="L123" s="37"/>
      <c r="M123" s="37"/>
      <c r="N123" s="37"/>
      <c r="O123" s="37"/>
      <c r="P123" s="37"/>
      <c r="Q123" s="37"/>
      <c r="R123" s="37"/>
      <c r="S123" s="512">
        <v>337</v>
      </c>
      <c r="T123" s="37"/>
      <c r="U123" s="37"/>
      <c r="V123" s="1389" t="s">
        <v>2103</v>
      </c>
      <c r="W123" s="2492" t="s">
        <v>2104</v>
      </c>
      <c r="X123" s="2492"/>
      <c r="Y123" s="37"/>
      <c r="Z123" s="2411">
        <v>1894313891</v>
      </c>
      <c r="AA123" s="2411"/>
      <c r="AB123" s="2411"/>
      <c r="AC123" s="2411"/>
      <c r="AD123" s="2411"/>
      <c r="AE123" s="2411"/>
      <c r="AF123" s="2411"/>
      <c r="AG123" s="907"/>
      <c r="AH123" s="2411">
        <v>2113737891</v>
      </c>
      <c r="AI123" s="2411"/>
      <c r="AJ123" s="2411"/>
      <c r="AK123" s="2411"/>
      <c r="AL123" s="2411"/>
      <c r="AM123" s="2411"/>
      <c r="AN123" s="2411"/>
      <c r="AP123" s="101"/>
      <c r="AQ123" s="77"/>
      <c r="AR123" s="77"/>
      <c r="AS123" s="37"/>
      <c r="AT123" s="43"/>
      <c r="AU123" s="37"/>
      <c r="AV123" s="37"/>
      <c r="AW123" s="37"/>
      <c r="AX123" s="37"/>
      <c r="AY123" s="37"/>
      <c r="AZ123" s="37"/>
      <c r="BA123" s="37"/>
      <c r="BB123" s="37"/>
      <c r="BC123" s="37"/>
      <c r="BD123" s="37"/>
      <c r="BE123" s="37"/>
      <c r="BF123" s="102"/>
      <c r="BG123" s="102"/>
      <c r="BH123" s="102"/>
      <c r="BI123" s="37"/>
      <c r="BJ123" s="43"/>
      <c r="BK123" s="43"/>
      <c r="BL123" s="43"/>
      <c r="BM123" s="43"/>
      <c r="BN123" s="43"/>
      <c r="BO123" s="43"/>
      <c r="BP123" s="43"/>
      <c r="BQ123" s="37"/>
      <c r="BR123" s="43"/>
      <c r="BS123" s="43"/>
      <c r="BT123" s="43"/>
      <c r="BU123" s="43"/>
      <c r="BV123" s="43"/>
      <c r="BW123" s="43"/>
      <c r="BX123" s="43"/>
      <c r="BY123" s="43"/>
      <c r="BZ123" s="93"/>
      <c r="CA123" s="93"/>
      <c r="CB123" s="1380">
        <v>-219424000</v>
      </c>
    </row>
    <row r="124" spans="2:80" s="10" customFormat="1">
      <c r="B124" s="374" t="s">
        <v>1175</v>
      </c>
      <c r="C124" s="77"/>
      <c r="D124" s="77"/>
      <c r="E124" s="37"/>
      <c r="F124" s="43"/>
      <c r="G124" s="37"/>
      <c r="H124" s="37"/>
      <c r="I124" s="37"/>
      <c r="J124" s="37"/>
      <c r="K124" s="37"/>
      <c r="L124" s="37"/>
      <c r="M124" s="37"/>
      <c r="N124" s="37"/>
      <c r="O124" s="37"/>
      <c r="P124" s="37"/>
      <c r="Q124" s="37"/>
      <c r="R124" s="37"/>
      <c r="S124" s="363">
        <v>338</v>
      </c>
      <c r="T124" s="37"/>
      <c r="U124" s="37"/>
      <c r="V124" s="1389" t="s">
        <v>2103</v>
      </c>
      <c r="W124" s="2492" t="s">
        <v>2105</v>
      </c>
      <c r="X124" s="2492"/>
      <c r="Y124" s="37"/>
      <c r="Z124" s="2411">
        <v>6697137667</v>
      </c>
      <c r="AA124" s="2411"/>
      <c r="AB124" s="2411"/>
      <c r="AC124" s="2411"/>
      <c r="AD124" s="2411"/>
      <c r="AE124" s="2411"/>
      <c r="AF124" s="2411"/>
      <c r="AG124" s="907"/>
      <c r="AH124" s="2411">
        <v>2003862945</v>
      </c>
      <c r="AI124" s="2411"/>
      <c r="AJ124" s="2411"/>
      <c r="AK124" s="2411"/>
      <c r="AL124" s="2411"/>
      <c r="AM124" s="2411"/>
      <c r="AN124" s="2411"/>
      <c r="AP124" s="101"/>
      <c r="AQ124" s="77"/>
      <c r="AR124" s="77"/>
      <c r="AS124" s="37"/>
      <c r="AT124" s="43"/>
      <c r="AU124" s="37"/>
      <c r="AV124" s="37"/>
      <c r="AW124" s="37"/>
      <c r="AX124" s="37"/>
      <c r="AY124" s="37"/>
      <c r="AZ124" s="37"/>
      <c r="BA124" s="37"/>
      <c r="BB124" s="37"/>
      <c r="BC124" s="37"/>
      <c r="BD124" s="37"/>
      <c r="BE124" s="37"/>
      <c r="BF124" s="102"/>
      <c r="BG124" s="102"/>
      <c r="BH124" s="102"/>
      <c r="BI124" s="37"/>
      <c r="BJ124" s="43"/>
      <c r="BK124" s="43"/>
      <c r="BL124" s="43"/>
      <c r="BM124" s="43"/>
      <c r="BN124" s="43"/>
      <c r="BO124" s="43"/>
      <c r="BP124" s="43"/>
      <c r="BQ124" s="37"/>
      <c r="BR124" s="43"/>
      <c r="BS124" s="43"/>
      <c r="BT124" s="43"/>
      <c r="BU124" s="43"/>
      <c r="BV124" s="43"/>
      <c r="BW124" s="43"/>
      <c r="BX124" s="43"/>
      <c r="BY124" s="43"/>
      <c r="BZ124" s="93"/>
      <c r="CA124" s="93"/>
      <c r="CB124" s="1380">
        <v>4693274722</v>
      </c>
    </row>
    <row r="125" spans="2:80" s="10" customFormat="1" hidden="1">
      <c r="B125" s="374" t="s">
        <v>1176</v>
      </c>
      <c r="C125" s="77"/>
      <c r="D125" s="77"/>
      <c r="E125" s="37"/>
      <c r="F125" s="43"/>
      <c r="G125" s="37"/>
      <c r="H125" s="37"/>
      <c r="I125" s="37"/>
      <c r="J125" s="37"/>
      <c r="K125" s="37"/>
      <c r="L125" s="37"/>
      <c r="M125" s="37"/>
      <c r="N125" s="37"/>
      <c r="O125" s="37"/>
      <c r="P125" s="37"/>
      <c r="Q125" s="37"/>
      <c r="R125" s="37"/>
      <c r="S125" s="363">
        <v>339</v>
      </c>
      <c r="T125" s="37"/>
      <c r="U125" s="37"/>
      <c r="V125" s="2420">
        <v>23</v>
      </c>
      <c r="W125" s="2420"/>
      <c r="X125" s="1037"/>
      <c r="Y125" s="37"/>
      <c r="Z125" s="2411">
        <v>0</v>
      </c>
      <c r="AA125" s="2411"/>
      <c r="AB125" s="2411"/>
      <c r="AC125" s="2411"/>
      <c r="AD125" s="2411"/>
      <c r="AE125" s="2411"/>
      <c r="AF125" s="2411"/>
      <c r="AG125" s="907"/>
      <c r="AH125" s="2411">
        <v>0</v>
      </c>
      <c r="AI125" s="2411"/>
      <c r="AJ125" s="2411"/>
      <c r="AK125" s="2411"/>
      <c r="AL125" s="2411"/>
      <c r="AM125" s="2411"/>
      <c r="AN125" s="2411"/>
      <c r="AP125" s="101"/>
      <c r="AQ125" s="77"/>
      <c r="AR125" s="77"/>
      <c r="AS125" s="37"/>
      <c r="AT125" s="43"/>
      <c r="AU125" s="37"/>
      <c r="AV125" s="37"/>
      <c r="AW125" s="37"/>
      <c r="AX125" s="37"/>
      <c r="AY125" s="37"/>
      <c r="AZ125" s="37"/>
      <c r="BA125" s="37"/>
      <c r="BB125" s="37"/>
      <c r="BC125" s="37"/>
      <c r="BD125" s="37"/>
      <c r="BE125" s="37"/>
      <c r="BF125" s="102"/>
      <c r="BG125" s="102"/>
      <c r="BH125" s="102"/>
      <c r="BI125" s="37"/>
      <c r="BJ125" s="43"/>
      <c r="BK125" s="43"/>
      <c r="BL125" s="43"/>
      <c r="BM125" s="43"/>
      <c r="BN125" s="43"/>
      <c r="BO125" s="43"/>
      <c r="BP125" s="43"/>
      <c r="BQ125" s="37"/>
      <c r="BR125" s="43"/>
      <c r="BS125" s="43"/>
      <c r="BT125" s="43"/>
      <c r="BU125" s="43"/>
      <c r="BV125" s="43"/>
      <c r="BW125" s="43"/>
      <c r="BX125" s="43"/>
      <c r="BY125" s="43"/>
      <c r="BZ125" s="93"/>
      <c r="CA125" s="93"/>
      <c r="CB125" s="297"/>
    </row>
    <row r="126" spans="2:80" s="10" customFormat="1" hidden="1">
      <c r="B126" s="374" t="s">
        <v>1177</v>
      </c>
      <c r="C126" s="77"/>
      <c r="D126" s="77"/>
      <c r="E126" s="37"/>
      <c r="F126" s="43"/>
      <c r="G126" s="37"/>
      <c r="H126" s="37"/>
      <c r="I126" s="37"/>
      <c r="J126" s="37"/>
      <c r="K126" s="37"/>
      <c r="L126" s="37"/>
      <c r="M126" s="37"/>
      <c r="N126" s="37"/>
      <c r="O126" s="37"/>
      <c r="P126" s="37"/>
      <c r="Q126" s="37"/>
      <c r="R126" s="37"/>
      <c r="S126" s="363">
        <v>340</v>
      </c>
      <c r="T126" s="37"/>
      <c r="U126" s="37"/>
      <c r="V126" s="2420">
        <v>24</v>
      </c>
      <c r="W126" s="2420"/>
      <c r="X126" s="1037"/>
      <c r="Y126" s="37"/>
      <c r="Z126" s="2411">
        <v>0</v>
      </c>
      <c r="AA126" s="2411"/>
      <c r="AB126" s="2411"/>
      <c r="AC126" s="2411"/>
      <c r="AD126" s="2411"/>
      <c r="AE126" s="2411"/>
      <c r="AF126" s="2411"/>
      <c r="AG126" s="907"/>
      <c r="AH126" s="2411">
        <v>0</v>
      </c>
      <c r="AI126" s="2411"/>
      <c r="AJ126" s="2411"/>
      <c r="AK126" s="2411"/>
      <c r="AL126" s="2411"/>
      <c r="AM126" s="2411"/>
      <c r="AN126" s="2411"/>
      <c r="AP126" s="101"/>
      <c r="AQ126" s="77"/>
      <c r="AR126" s="77"/>
      <c r="AS126" s="37"/>
      <c r="AT126" s="43"/>
      <c r="AU126" s="37"/>
      <c r="AV126" s="37"/>
      <c r="AW126" s="37"/>
      <c r="AX126" s="37"/>
      <c r="AY126" s="37"/>
      <c r="AZ126" s="37"/>
      <c r="BA126" s="37"/>
      <c r="BB126" s="37"/>
      <c r="BC126" s="37"/>
      <c r="BD126" s="37"/>
      <c r="BE126" s="37"/>
      <c r="BF126" s="102"/>
      <c r="BG126" s="102"/>
      <c r="BH126" s="102"/>
      <c r="BI126" s="37"/>
      <c r="BJ126" s="43"/>
      <c r="BK126" s="43"/>
      <c r="BL126" s="43"/>
      <c r="BM126" s="43"/>
      <c r="BN126" s="43"/>
      <c r="BO126" s="43"/>
      <c r="BP126" s="43"/>
      <c r="BQ126" s="37"/>
      <c r="BR126" s="43"/>
      <c r="BS126" s="43"/>
      <c r="BT126" s="43"/>
      <c r="BU126" s="43"/>
      <c r="BV126" s="43"/>
      <c r="BW126" s="43"/>
      <c r="BX126" s="43"/>
      <c r="BY126" s="43"/>
      <c r="BZ126" s="93"/>
      <c r="CA126" s="93"/>
      <c r="CB126" s="297"/>
    </row>
    <row r="127" spans="2:80" s="10" customFormat="1" hidden="1">
      <c r="B127" s="374" t="s">
        <v>1178</v>
      </c>
      <c r="C127" s="77"/>
      <c r="D127" s="77"/>
      <c r="E127" s="37"/>
      <c r="F127" s="43"/>
      <c r="G127" s="37"/>
      <c r="H127" s="37"/>
      <c r="I127" s="37"/>
      <c r="J127" s="37"/>
      <c r="K127" s="37"/>
      <c r="L127" s="37"/>
      <c r="M127" s="37"/>
      <c r="N127" s="37"/>
      <c r="O127" s="37"/>
      <c r="P127" s="37"/>
      <c r="Q127" s="37"/>
      <c r="R127" s="37"/>
      <c r="S127" s="91">
        <v>341</v>
      </c>
      <c r="T127" s="37"/>
      <c r="U127" s="37"/>
      <c r="V127" s="2420">
        <v>41</v>
      </c>
      <c r="W127" s="2420"/>
      <c r="X127" s="1037"/>
      <c r="Y127" s="37"/>
      <c r="Z127" s="2411">
        <v>0</v>
      </c>
      <c r="AA127" s="2411"/>
      <c r="AB127" s="2411"/>
      <c r="AC127" s="2411"/>
      <c r="AD127" s="2411"/>
      <c r="AE127" s="2411"/>
      <c r="AF127" s="2411"/>
      <c r="AG127" s="907"/>
      <c r="AH127" s="2411">
        <v>0</v>
      </c>
      <c r="AI127" s="2411"/>
      <c r="AJ127" s="2411"/>
      <c r="AK127" s="2411"/>
      <c r="AL127" s="2411"/>
      <c r="AM127" s="2411"/>
      <c r="AN127" s="2411"/>
      <c r="AP127" s="101" t="s">
        <v>49</v>
      </c>
      <c r="AQ127" s="77"/>
      <c r="AR127" s="77"/>
      <c r="AS127" s="37"/>
      <c r="AT127" s="43"/>
      <c r="AU127" s="37"/>
      <c r="AV127" s="37"/>
      <c r="AW127" s="37"/>
      <c r="AX127" s="37"/>
      <c r="AY127" s="37"/>
      <c r="AZ127" s="37"/>
      <c r="BA127" s="37"/>
      <c r="BB127" s="37"/>
      <c r="BC127" s="37"/>
      <c r="BD127" s="37"/>
      <c r="BE127" s="37"/>
      <c r="BF127" s="2441">
        <v>13</v>
      </c>
      <c r="BG127" s="2441"/>
      <c r="BH127" s="2441"/>
      <c r="BI127" s="37"/>
      <c r="BJ127" s="2320"/>
      <c r="BK127" s="2320"/>
      <c r="BL127" s="2320"/>
      <c r="BM127" s="2320"/>
      <c r="BN127" s="2320"/>
      <c r="BO127" s="2320"/>
      <c r="BP127" s="2320"/>
      <c r="BQ127" s="37"/>
      <c r="BR127" s="2320"/>
      <c r="BS127" s="2320"/>
      <c r="BT127" s="2320"/>
      <c r="BU127" s="2320"/>
      <c r="BV127" s="2320"/>
      <c r="BW127" s="2320"/>
      <c r="BX127" s="2320"/>
      <c r="BY127" s="43"/>
      <c r="BZ127" s="93"/>
      <c r="CA127" s="93"/>
      <c r="CB127" s="297"/>
    </row>
    <row r="128" spans="2:80" s="360" customFormat="1" hidden="1">
      <c r="B128" s="374" t="s">
        <v>1179</v>
      </c>
      <c r="C128" s="77"/>
      <c r="D128" s="77"/>
      <c r="E128" s="37"/>
      <c r="F128" s="361"/>
      <c r="G128" s="37"/>
      <c r="H128" s="37"/>
      <c r="I128" s="37"/>
      <c r="J128" s="37"/>
      <c r="K128" s="37"/>
      <c r="L128" s="37"/>
      <c r="M128" s="37"/>
      <c r="N128" s="37"/>
      <c r="O128" s="37"/>
      <c r="P128" s="37"/>
      <c r="Q128" s="37"/>
      <c r="R128" s="37"/>
      <c r="S128" s="363">
        <v>342</v>
      </c>
      <c r="T128" s="37"/>
      <c r="U128" s="37"/>
      <c r="V128" s="2420">
        <v>25</v>
      </c>
      <c r="W128" s="2420"/>
      <c r="X128" s="1037"/>
      <c r="Y128" s="37"/>
      <c r="Z128" s="2411">
        <v>0</v>
      </c>
      <c r="AA128" s="2411"/>
      <c r="AB128" s="2411"/>
      <c r="AC128" s="2411"/>
      <c r="AD128" s="2411"/>
      <c r="AE128" s="2411"/>
      <c r="AF128" s="2411"/>
      <c r="AG128" s="907"/>
      <c r="AH128" s="2411">
        <v>0</v>
      </c>
      <c r="AI128" s="2411"/>
      <c r="AJ128" s="2411"/>
      <c r="AK128" s="2411"/>
      <c r="AL128" s="2411"/>
      <c r="AM128" s="2411"/>
      <c r="AN128" s="2411"/>
      <c r="AP128" s="101"/>
      <c r="AQ128" s="77"/>
      <c r="AR128" s="77"/>
      <c r="AS128" s="37"/>
      <c r="AT128" s="361"/>
      <c r="AU128" s="37"/>
      <c r="AV128" s="37"/>
      <c r="AW128" s="37"/>
      <c r="AX128" s="37"/>
      <c r="AY128" s="37"/>
      <c r="AZ128" s="37"/>
      <c r="BA128" s="37"/>
      <c r="BB128" s="37"/>
      <c r="BC128" s="37"/>
      <c r="BD128" s="37"/>
      <c r="BE128" s="37"/>
      <c r="BF128" s="2441"/>
      <c r="BG128" s="2441"/>
      <c r="BH128" s="2441"/>
      <c r="BI128" s="37"/>
      <c r="BJ128" s="2320"/>
      <c r="BK128" s="2320"/>
      <c r="BL128" s="2320"/>
      <c r="BM128" s="2320"/>
      <c r="BN128" s="2320"/>
      <c r="BO128" s="2320"/>
      <c r="BP128" s="2320"/>
      <c r="BQ128" s="37"/>
      <c r="BR128" s="2320"/>
      <c r="BS128" s="2320"/>
      <c r="BT128" s="2320"/>
      <c r="BU128" s="2320"/>
      <c r="BV128" s="2320"/>
      <c r="BW128" s="2320"/>
      <c r="BX128" s="2320"/>
      <c r="BY128" s="361"/>
      <c r="BZ128" s="93"/>
      <c r="CA128" s="93"/>
      <c r="CB128" s="297"/>
    </row>
    <row r="129" spans="2:80" s="510" customFormat="1" hidden="1">
      <c r="B129" s="374" t="s">
        <v>1180</v>
      </c>
      <c r="C129" s="77"/>
      <c r="D129" s="77"/>
      <c r="E129" s="37"/>
      <c r="F129" s="511"/>
      <c r="G129" s="37"/>
      <c r="H129" s="37"/>
      <c r="I129" s="37"/>
      <c r="J129" s="37"/>
      <c r="K129" s="37"/>
      <c r="L129" s="37"/>
      <c r="M129" s="37"/>
      <c r="N129" s="37"/>
      <c r="O129" s="37"/>
      <c r="P129" s="37"/>
      <c r="Q129" s="37"/>
      <c r="R129" s="37"/>
      <c r="S129" s="512">
        <v>343</v>
      </c>
      <c r="T129" s="37"/>
      <c r="U129" s="37"/>
      <c r="V129" s="2420"/>
      <c r="W129" s="2420"/>
      <c r="X129" s="1037"/>
      <c r="Y129" s="37"/>
      <c r="Z129" s="2411">
        <v>0</v>
      </c>
      <c r="AA129" s="2411"/>
      <c r="AB129" s="2411"/>
      <c r="AC129" s="2411"/>
      <c r="AD129" s="2411"/>
      <c r="AE129" s="2411"/>
      <c r="AF129" s="2411"/>
      <c r="AG129" s="907"/>
      <c r="AH129" s="2411">
        <v>0</v>
      </c>
      <c r="AI129" s="2411"/>
      <c r="AJ129" s="2411"/>
      <c r="AK129" s="2411"/>
      <c r="AL129" s="2411"/>
      <c r="AM129" s="2411"/>
      <c r="AN129" s="2411"/>
      <c r="AP129" s="101"/>
      <c r="AQ129" s="77"/>
      <c r="AR129" s="77"/>
      <c r="AS129" s="37"/>
      <c r="AT129" s="511"/>
      <c r="AU129" s="37"/>
      <c r="AV129" s="37"/>
      <c r="AW129" s="37"/>
      <c r="AX129" s="37"/>
      <c r="AY129" s="37"/>
      <c r="AZ129" s="37"/>
      <c r="BA129" s="37"/>
      <c r="BB129" s="37"/>
      <c r="BC129" s="37"/>
      <c r="BD129" s="37"/>
      <c r="BE129" s="37"/>
      <c r="BF129" s="2441"/>
      <c r="BG129" s="2441"/>
      <c r="BH129" s="2441"/>
      <c r="BI129" s="37"/>
      <c r="BJ129" s="2320"/>
      <c r="BK129" s="2320"/>
      <c r="BL129" s="2320"/>
      <c r="BM129" s="2320"/>
      <c r="BN129" s="2320"/>
      <c r="BO129" s="2320"/>
      <c r="BP129" s="2320"/>
      <c r="BQ129" s="37"/>
      <c r="BR129" s="2320"/>
      <c r="BS129" s="2320"/>
      <c r="BT129" s="2320"/>
      <c r="BU129" s="2320"/>
      <c r="BV129" s="2320"/>
      <c r="BW129" s="2320"/>
      <c r="BX129" s="2320"/>
      <c r="BY129" s="511"/>
      <c r="BZ129" s="93"/>
      <c r="CA129" s="93"/>
      <c r="CB129" s="297"/>
    </row>
    <row r="130" spans="2:80" s="10" customFormat="1" ht="7.5" customHeight="1">
      <c r="B130" s="37"/>
      <c r="C130" s="77"/>
      <c r="D130" s="77"/>
      <c r="E130" s="37"/>
      <c r="F130" s="43"/>
      <c r="G130" s="37"/>
      <c r="H130" s="37"/>
      <c r="I130" s="37"/>
      <c r="J130" s="37"/>
      <c r="K130" s="37"/>
      <c r="L130" s="37"/>
      <c r="M130" s="37"/>
      <c r="N130" s="37"/>
      <c r="O130" s="37"/>
      <c r="P130" s="37"/>
      <c r="Q130" s="37"/>
      <c r="R130" s="37"/>
      <c r="S130" s="91"/>
      <c r="T130" s="37"/>
      <c r="U130" s="37"/>
      <c r="V130" s="2405"/>
      <c r="W130" s="2405"/>
      <c r="X130" s="1042"/>
      <c r="Y130" s="37"/>
      <c r="Z130" s="2411"/>
      <c r="AA130" s="2411"/>
      <c r="AB130" s="2411"/>
      <c r="AC130" s="2411"/>
      <c r="AD130" s="2411"/>
      <c r="AE130" s="2411"/>
      <c r="AF130" s="2411"/>
      <c r="AG130" s="907"/>
      <c r="AH130" s="2411"/>
      <c r="AI130" s="2411"/>
      <c r="AJ130" s="2411"/>
      <c r="AK130" s="2411"/>
      <c r="AL130" s="2411"/>
      <c r="AM130" s="2411"/>
      <c r="AN130" s="2411"/>
      <c r="AP130" s="37"/>
      <c r="AQ130" s="77"/>
      <c r="AR130" s="77"/>
      <c r="AS130" s="37"/>
      <c r="AT130" s="43"/>
      <c r="AU130" s="37"/>
      <c r="AV130" s="37"/>
      <c r="AW130" s="37"/>
      <c r="AX130" s="37"/>
      <c r="AY130" s="37"/>
      <c r="AZ130" s="37"/>
      <c r="BA130" s="37"/>
      <c r="BB130" s="37"/>
      <c r="BC130" s="37"/>
      <c r="BD130" s="37"/>
      <c r="BE130" s="37"/>
      <c r="BF130" s="2421"/>
      <c r="BG130" s="2421"/>
      <c r="BH130" s="2421"/>
      <c r="BI130" s="37"/>
      <c r="BJ130" s="2320"/>
      <c r="BK130" s="2320"/>
      <c r="BL130" s="2320"/>
      <c r="BM130" s="2320"/>
      <c r="BN130" s="2320"/>
      <c r="BO130" s="2320"/>
      <c r="BP130" s="2320"/>
      <c r="BQ130" s="37"/>
      <c r="BR130" s="2320"/>
      <c r="BS130" s="2320"/>
      <c r="BT130" s="2320"/>
      <c r="BU130" s="2320"/>
      <c r="BV130" s="2320"/>
      <c r="BW130" s="2320"/>
      <c r="BX130" s="2320"/>
      <c r="BY130" s="43"/>
      <c r="BZ130" s="93"/>
      <c r="CA130" s="93"/>
      <c r="CB130" s="297"/>
    </row>
    <row r="131" spans="2:80" s="10" customFormat="1" ht="16.5" customHeight="1">
      <c r="B131" s="59" t="s">
        <v>836</v>
      </c>
      <c r="C131" s="77"/>
      <c r="D131" s="77"/>
      <c r="E131" s="37"/>
      <c r="F131" s="43"/>
      <c r="G131" s="37"/>
      <c r="H131" s="37"/>
      <c r="I131" s="37"/>
      <c r="J131" s="37"/>
      <c r="K131" s="37"/>
      <c r="L131" s="37"/>
      <c r="M131" s="37"/>
      <c r="N131" s="37"/>
      <c r="O131" s="37"/>
      <c r="P131" s="37"/>
      <c r="Q131" s="37"/>
      <c r="R131" s="37"/>
      <c r="S131" s="105">
        <v>400</v>
      </c>
      <c r="T131" s="37"/>
      <c r="U131" s="37"/>
      <c r="V131" s="2420"/>
      <c r="W131" s="2420"/>
      <c r="X131" s="1037"/>
      <c r="Y131" s="37"/>
      <c r="Z131" s="2435">
        <v>441534151140</v>
      </c>
      <c r="AA131" s="2435"/>
      <c r="AB131" s="2435"/>
      <c r="AC131" s="2435"/>
      <c r="AD131" s="2435"/>
      <c r="AE131" s="2435"/>
      <c r="AF131" s="2435"/>
      <c r="AG131" s="907"/>
      <c r="AH131" s="2435">
        <v>439275310078</v>
      </c>
      <c r="AI131" s="2435"/>
      <c r="AJ131" s="2435"/>
      <c r="AK131" s="2435"/>
      <c r="AL131" s="2435"/>
      <c r="AM131" s="2435"/>
      <c r="AN131" s="2435"/>
      <c r="AP131" s="59" t="s">
        <v>50</v>
      </c>
      <c r="AQ131" s="77"/>
      <c r="AR131" s="77"/>
      <c r="AS131" s="37"/>
      <c r="AT131" s="43"/>
      <c r="AU131" s="37"/>
      <c r="AV131" s="37"/>
      <c r="AW131" s="37"/>
      <c r="AX131" s="37"/>
      <c r="AY131" s="37"/>
      <c r="AZ131" s="37"/>
      <c r="BA131" s="37"/>
      <c r="BB131" s="37"/>
      <c r="BC131" s="37"/>
      <c r="BD131" s="37"/>
      <c r="BE131" s="37"/>
      <c r="BF131" s="2420"/>
      <c r="BG131" s="2420"/>
      <c r="BH131" s="2420"/>
      <c r="BI131" s="37"/>
      <c r="BJ131" s="2320"/>
      <c r="BK131" s="2320"/>
      <c r="BL131" s="2320"/>
      <c r="BM131" s="2320"/>
      <c r="BN131" s="2320"/>
      <c r="BO131" s="2320"/>
      <c r="BP131" s="2320"/>
      <c r="BQ131" s="37"/>
      <c r="BR131" s="2320"/>
      <c r="BS131" s="2320"/>
      <c r="BT131" s="2320"/>
      <c r="BU131" s="2320"/>
      <c r="BV131" s="2320"/>
      <c r="BW131" s="2320"/>
      <c r="BX131" s="2320"/>
      <c r="BY131" s="43"/>
      <c r="BZ131" s="93"/>
      <c r="CA131" s="93"/>
      <c r="CB131" s="297"/>
    </row>
    <row r="132" spans="2:80" s="10" customFormat="1" ht="1.5" customHeight="1">
      <c r="B132" s="37"/>
      <c r="C132" s="77"/>
      <c r="D132" s="77"/>
      <c r="E132" s="37"/>
      <c r="F132" s="43"/>
      <c r="G132" s="37"/>
      <c r="H132" s="37"/>
      <c r="I132" s="37"/>
      <c r="J132" s="37"/>
      <c r="K132" s="37"/>
      <c r="L132" s="37"/>
      <c r="M132" s="37"/>
      <c r="N132" s="37"/>
      <c r="O132" s="37"/>
      <c r="P132" s="37"/>
      <c r="Q132" s="37"/>
      <c r="R132" s="37"/>
      <c r="S132" s="91"/>
      <c r="T132" s="37"/>
      <c r="U132" s="37"/>
      <c r="V132" s="2421"/>
      <c r="W132" s="2421"/>
      <c r="X132" s="1044"/>
      <c r="Y132" s="37"/>
      <c r="Z132" s="2411"/>
      <c r="AA132" s="2411"/>
      <c r="AB132" s="2411"/>
      <c r="AC132" s="2411"/>
      <c r="AD132" s="2411"/>
      <c r="AE132" s="2411"/>
      <c r="AF132" s="2411"/>
      <c r="AG132" s="907"/>
      <c r="AH132" s="2411"/>
      <c r="AI132" s="2411"/>
      <c r="AJ132" s="2411"/>
      <c r="AK132" s="2411"/>
      <c r="AL132" s="2411"/>
      <c r="AM132" s="2411"/>
      <c r="AN132" s="2411"/>
      <c r="AP132" s="37"/>
      <c r="AQ132" s="77"/>
      <c r="AR132" s="77"/>
      <c r="AS132" s="37"/>
      <c r="AT132" s="43"/>
      <c r="AU132" s="37"/>
      <c r="AV132" s="37"/>
      <c r="AW132" s="37"/>
      <c r="AX132" s="37"/>
      <c r="AY132" s="37"/>
      <c r="AZ132" s="37"/>
      <c r="BA132" s="37"/>
      <c r="BB132" s="37"/>
      <c r="BC132" s="37"/>
      <c r="BD132" s="37"/>
      <c r="BE132" s="37"/>
      <c r="BF132" s="2421"/>
      <c r="BG132" s="2421"/>
      <c r="BH132" s="2421"/>
      <c r="BI132" s="37"/>
      <c r="BJ132" s="2320"/>
      <c r="BK132" s="2320"/>
      <c r="BL132" s="2320"/>
      <c r="BM132" s="2320"/>
      <c r="BN132" s="2320"/>
      <c r="BO132" s="2320"/>
      <c r="BP132" s="2320"/>
      <c r="BQ132" s="37"/>
      <c r="BR132" s="2320"/>
      <c r="BS132" s="2320"/>
      <c r="BT132" s="2320"/>
      <c r="BU132" s="2320"/>
      <c r="BV132" s="2320"/>
      <c r="BW132" s="2320"/>
      <c r="BX132" s="2320"/>
      <c r="BY132" s="43"/>
      <c r="BZ132" s="93"/>
      <c r="CA132" s="93"/>
      <c r="CB132" s="297"/>
    </row>
    <row r="133" spans="2:80" s="10" customFormat="1" ht="16.5" customHeight="1">
      <c r="B133" s="59" t="s">
        <v>675</v>
      </c>
      <c r="C133" s="77"/>
      <c r="D133" s="77"/>
      <c r="E133" s="37"/>
      <c r="F133" s="43"/>
      <c r="G133" s="37"/>
      <c r="H133" s="37"/>
      <c r="I133" s="37"/>
      <c r="J133" s="37"/>
      <c r="K133" s="37"/>
      <c r="L133" s="37"/>
      <c r="M133" s="37"/>
      <c r="N133" s="37"/>
      <c r="O133" s="37"/>
      <c r="P133" s="37"/>
      <c r="Q133" s="37"/>
      <c r="R133" s="37"/>
      <c r="S133" s="105">
        <v>410</v>
      </c>
      <c r="T133" s="37"/>
      <c r="U133" s="37"/>
      <c r="V133" s="1389" t="s">
        <v>2103</v>
      </c>
      <c r="W133" s="2417">
        <v>20</v>
      </c>
      <c r="X133" s="2417"/>
      <c r="Y133" s="37"/>
      <c r="Z133" s="2435">
        <v>441534151140</v>
      </c>
      <c r="AA133" s="2435"/>
      <c r="AB133" s="2435"/>
      <c r="AC133" s="2435"/>
      <c r="AD133" s="2435"/>
      <c r="AE133" s="2435"/>
      <c r="AF133" s="2435"/>
      <c r="AG133" s="907"/>
      <c r="AH133" s="2435">
        <v>439275310078</v>
      </c>
      <c r="AI133" s="2435"/>
      <c r="AJ133" s="2435"/>
      <c r="AK133" s="2435"/>
      <c r="AL133" s="2435"/>
      <c r="AM133" s="2435"/>
      <c r="AN133" s="2435"/>
      <c r="AP133" s="59" t="s">
        <v>51</v>
      </c>
      <c r="AQ133" s="77"/>
      <c r="AR133" s="77"/>
      <c r="AS133" s="37"/>
      <c r="AT133" s="43"/>
      <c r="AU133" s="37"/>
      <c r="AV133" s="37"/>
      <c r="AW133" s="37"/>
      <c r="AX133" s="37"/>
      <c r="AY133" s="37"/>
      <c r="AZ133" s="37"/>
      <c r="BA133" s="37"/>
      <c r="BB133" s="37"/>
      <c r="BC133" s="37"/>
      <c r="BD133" s="37"/>
      <c r="BE133" s="37"/>
      <c r="BF133" s="2420"/>
      <c r="BG133" s="2420"/>
      <c r="BH133" s="2420"/>
      <c r="BI133" s="37"/>
      <c r="BJ133" s="2320"/>
      <c r="BK133" s="2320"/>
      <c r="BL133" s="2320"/>
      <c r="BM133" s="2320"/>
      <c r="BN133" s="2320"/>
      <c r="BO133" s="2320"/>
      <c r="BP133" s="2320"/>
      <c r="BQ133" s="37"/>
      <c r="BR133" s="2320"/>
      <c r="BS133" s="2320"/>
      <c r="BT133" s="2320"/>
      <c r="BU133" s="2320"/>
      <c r="BV133" s="2320"/>
      <c r="BW133" s="2320"/>
      <c r="BX133" s="2320"/>
      <c r="BY133" s="43"/>
      <c r="BZ133" s="93"/>
      <c r="CA133" s="93"/>
      <c r="CB133" s="297"/>
    </row>
    <row r="134" spans="2:80" s="10" customFormat="1" ht="16.5" customHeight="1">
      <c r="B134" s="374" t="s">
        <v>837</v>
      </c>
      <c r="C134" s="77"/>
      <c r="D134" s="77"/>
      <c r="E134" s="37"/>
      <c r="F134" s="43"/>
      <c r="G134" s="37"/>
      <c r="H134" s="37"/>
      <c r="I134" s="37"/>
      <c r="J134" s="37"/>
      <c r="K134" s="37"/>
      <c r="L134" s="37"/>
      <c r="M134" s="37"/>
      <c r="N134" s="37"/>
      <c r="O134" s="37"/>
      <c r="P134" s="37"/>
      <c r="Q134" s="37"/>
      <c r="R134" s="37"/>
      <c r="S134" s="91">
        <v>411</v>
      </c>
      <c r="T134" s="37"/>
      <c r="U134" s="37"/>
      <c r="V134" s="2441"/>
      <c r="W134" s="2441"/>
      <c r="X134" s="1036"/>
      <c r="Y134" s="37"/>
      <c r="Z134" s="2411">
        <v>435980320000</v>
      </c>
      <c r="AA134" s="2411"/>
      <c r="AB134" s="2411"/>
      <c r="AC134" s="2411"/>
      <c r="AD134" s="2411"/>
      <c r="AE134" s="2411"/>
      <c r="AF134" s="2411"/>
      <c r="AG134" s="907"/>
      <c r="AH134" s="2411">
        <v>435980320000</v>
      </c>
      <c r="AI134" s="2411"/>
      <c r="AJ134" s="2411"/>
      <c r="AK134" s="2411"/>
      <c r="AL134" s="2411"/>
      <c r="AM134" s="2411"/>
      <c r="AN134" s="2411"/>
      <c r="AP134" s="101" t="s">
        <v>52</v>
      </c>
      <c r="AQ134" s="77"/>
      <c r="AR134" s="77"/>
      <c r="AS134" s="37"/>
      <c r="AT134" s="43"/>
      <c r="AU134" s="37"/>
      <c r="AV134" s="37"/>
      <c r="AW134" s="37"/>
      <c r="AX134" s="37"/>
      <c r="AY134" s="37"/>
      <c r="AZ134" s="37"/>
      <c r="BA134" s="37"/>
      <c r="BB134" s="37"/>
      <c r="BC134" s="37"/>
      <c r="BD134" s="37"/>
      <c r="BE134" s="37"/>
      <c r="BF134" s="2441">
        <v>21</v>
      </c>
      <c r="BG134" s="2441"/>
      <c r="BH134" s="2441"/>
      <c r="BI134" s="37"/>
      <c r="BJ134" s="2320"/>
      <c r="BK134" s="2320"/>
      <c r="BL134" s="2320"/>
      <c r="BM134" s="2320"/>
      <c r="BN134" s="2320"/>
      <c r="BO134" s="2320"/>
      <c r="BP134" s="2320"/>
      <c r="BQ134" s="37"/>
      <c r="BR134" s="2320"/>
      <c r="BS134" s="2320"/>
      <c r="BT134" s="2320"/>
      <c r="BU134" s="2320"/>
      <c r="BV134" s="2320"/>
      <c r="BW134" s="2320"/>
      <c r="BX134" s="2320"/>
      <c r="BY134" s="43"/>
      <c r="BZ134" s="93"/>
      <c r="CA134" s="93"/>
      <c r="CB134" s="297"/>
    </row>
    <row r="135" spans="2:80" s="538" customFormat="1" ht="16.5" hidden="1" customHeight="1" outlineLevel="1">
      <c r="B135" s="109" t="s">
        <v>1643</v>
      </c>
      <c r="C135" s="80"/>
      <c r="D135" s="80"/>
      <c r="E135" s="81"/>
      <c r="F135" s="1142"/>
      <c r="G135" s="81"/>
      <c r="H135" s="81"/>
      <c r="I135" s="81"/>
      <c r="J135" s="81"/>
      <c r="K135" s="81"/>
      <c r="L135" s="81"/>
      <c r="M135" s="81"/>
      <c r="N135" s="81"/>
      <c r="O135" s="81"/>
      <c r="P135" s="81"/>
      <c r="Q135" s="81"/>
      <c r="R135" s="81"/>
      <c r="S135" s="92" t="s">
        <v>665</v>
      </c>
      <c r="T135" s="81"/>
      <c r="U135" s="81"/>
      <c r="V135" s="2494"/>
      <c r="W135" s="2494"/>
      <c r="X135" s="1144"/>
      <c r="Y135" s="81"/>
      <c r="Z135" s="2424">
        <v>0</v>
      </c>
      <c r="AA135" s="2424"/>
      <c r="AB135" s="2424"/>
      <c r="AC135" s="2424"/>
      <c r="AD135" s="2424"/>
      <c r="AE135" s="2424"/>
      <c r="AF135" s="2424"/>
      <c r="AG135" s="1143"/>
      <c r="AH135" s="2424">
        <v>0</v>
      </c>
      <c r="AI135" s="2424"/>
      <c r="AJ135" s="2424"/>
      <c r="AK135" s="2424"/>
      <c r="AL135" s="2424"/>
      <c r="AM135" s="2424"/>
      <c r="AN135" s="2424"/>
      <c r="AP135" s="109"/>
      <c r="AQ135" s="80"/>
      <c r="AR135" s="80"/>
      <c r="AS135" s="81"/>
      <c r="AT135" s="1142"/>
      <c r="AU135" s="81"/>
      <c r="AV135" s="81"/>
      <c r="AW135" s="81"/>
      <c r="AX135" s="81"/>
      <c r="AY135" s="81"/>
      <c r="AZ135" s="81"/>
      <c r="BA135" s="81"/>
      <c r="BB135" s="81"/>
      <c r="BC135" s="81"/>
      <c r="BD135" s="81"/>
      <c r="BE135" s="81"/>
      <c r="BF135" s="1144"/>
      <c r="BG135" s="1144"/>
      <c r="BH135" s="1144"/>
      <c r="BI135" s="81"/>
      <c r="BJ135" s="1142"/>
      <c r="BK135" s="1142"/>
      <c r="BL135" s="1142"/>
      <c r="BM135" s="1142"/>
      <c r="BN135" s="1142"/>
      <c r="BO135" s="1142"/>
      <c r="BP135" s="1142"/>
      <c r="BQ135" s="81"/>
      <c r="BR135" s="1142"/>
      <c r="BS135" s="1142"/>
      <c r="BT135" s="1142"/>
      <c r="BU135" s="1142"/>
      <c r="BV135" s="1142"/>
      <c r="BW135" s="1142"/>
      <c r="BX135" s="1142"/>
      <c r="BY135" s="1142"/>
      <c r="BZ135" s="1145"/>
      <c r="CA135" s="1145"/>
      <c r="CB135" s="297">
        <v>0</v>
      </c>
    </row>
    <row r="136" spans="2:80" s="538" customFormat="1" ht="16.5" hidden="1" customHeight="1" outlineLevel="1">
      <c r="B136" s="109" t="s">
        <v>1644</v>
      </c>
      <c r="C136" s="80"/>
      <c r="D136" s="80"/>
      <c r="E136" s="81"/>
      <c r="F136" s="1142"/>
      <c r="G136" s="81"/>
      <c r="H136" s="81"/>
      <c r="I136" s="81"/>
      <c r="J136" s="81"/>
      <c r="K136" s="81"/>
      <c r="L136" s="81"/>
      <c r="M136" s="81"/>
      <c r="N136" s="81"/>
      <c r="O136" s="81"/>
      <c r="P136" s="81"/>
      <c r="Q136" s="81"/>
      <c r="R136" s="81"/>
      <c r="S136" s="92" t="s">
        <v>666</v>
      </c>
      <c r="T136" s="81"/>
      <c r="U136" s="81"/>
      <c r="V136" s="2494"/>
      <c r="W136" s="2494"/>
      <c r="X136" s="1144"/>
      <c r="Y136" s="81"/>
      <c r="Z136" s="2424">
        <v>435980320000</v>
      </c>
      <c r="AA136" s="2424"/>
      <c r="AB136" s="2424"/>
      <c r="AC136" s="2424"/>
      <c r="AD136" s="2424"/>
      <c r="AE136" s="2424"/>
      <c r="AF136" s="2424"/>
      <c r="AG136" s="1143"/>
      <c r="AH136" s="2424">
        <v>435980320000</v>
      </c>
      <c r="AI136" s="2424"/>
      <c r="AJ136" s="2424"/>
      <c r="AK136" s="2424"/>
      <c r="AL136" s="2424"/>
      <c r="AM136" s="2424"/>
      <c r="AN136" s="2424"/>
      <c r="AP136" s="109"/>
      <c r="AQ136" s="80"/>
      <c r="AR136" s="80"/>
      <c r="AS136" s="81"/>
      <c r="AT136" s="1142"/>
      <c r="AU136" s="81"/>
      <c r="AV136" s="81"/>
      <c r="AW136" s="81"/>
      <c r="AX136" s="81"/>
      <c r="AY136" s="81"/>
      <c r="AZ136" s="81"/>
      <c r="BA136" s="81"/>
      <c r="BB136" s="81"/>
      <c r="BC136" s="81"/>
      <c r="BD136" s="81"/>
      <c r="BE136" s="81"/>
      <c r="BF136" s="1144"/>
      <c r="BG136" s="1144"/>
      <c r="BH136" s="1144"/>
      <c r="BI136" s="81"/>
      <c r="BJ136" s="1142"/>
      <c r="BK136" s="1142"/>
      <c r="BL136" s="1142"/>
      <c r="BM136" s="1142"/>
      <c r="BN136" s="1142"/>
      <c r="BO136" s="1142"/>
      <c r="BP136" s="1142"/>
      <c r="BQ136" s="81"/>
      <c r="BR136" s="1142"/>
      <c r="BS136" s="1142"/>
      <c r="BT136" s="1142"/>
      <c r="BU136" s="1142"/>
      <c r="BV136" s="1142"/>
      <c r="BW136" s="1142"/>
      <c r="BX136" s="1142"/>
      <c r="BY136" s="1142"/>
      <c r="BZ136" s="1145"/>
      <c r="CA136" s="1145"/>
      <c r="CB136" s="1146"/>
    </row>
    <row r="137" spans="2:80" s="10" customFormat="1" ht="16.5" customHeight="1">
      <c r="B137" s="101" t="s">
        <v>676</v>
      </c>
      <c r="C137" s="77"/>
      <c r="D137" s="77"/>
      <c r="E137" s="37"/>
      <c r="F137" s="43"/>
      <c r="G137" s="37"/>
      <c r="H137" s="37"/>
      <c r="I137" s="37"/>
      <c r="J137" s="37"/>
      <c r="K137" s="37"/>
      <c r="L137" s="37"/>
      <c r="M137" s="37"/>
      <c r="N137" s="37"/>
      <c r="O137" s="37"/>
      <c r="P137" s="37"/>
      <c r="Q137" s="37"/>
      <c r="R137" s="37"/>
      <c r="S137" s="91">
        <v>412</v>
      </c>
      <c r="T137" s="37"/>
      <c r="U137" s="37"/>
      <c r="V137" s="2441"/>
      <c r="W137" s="2441"/>
      <c r="X137" s="1036"/>
      <c r="Y137" s="37"/>
      <c r="Z137" s="2411">
        <v>-717950000</v>
      </c>
      <c r="AA137" s="2411"/>
      <c r="AB137" s="2411"/>
      <c r="AC137" s="2411"/>
      <c r="AD137" s="2411"/>
      <c r="AE137" s="2411"/>
      <c r="AF137" s="2411"/>
      <c r="AG137" s="907"/>
      <c r="AH137" s="2411">
        <v>-717950000</v>
      </c>
      <c r="AI137" s="2411"/>
      <c r="AJ137" s="2411"/>
      <c r="AK137" s="2411"/>
      <c r="AL137" s="2411"/>
      <c r="AM137" s="2411"/>
      <c r="AN137" s="2411"/>
      <c r="AP137" s="101" t="s">
        <v>53</v>
      </c>
      <c r="AQ137" s="77"/>
      <c r="AR137" s="77"/>
      <c r="AS137" s="37"/>
      <c r="AT137" s="43"/>
      <c r="AU137" s="37"/>
      <c r="AV137" s="37"/>
      <c r="AW137" s="37"/>
      <c r="AX137" s="37"/>
      <c r="AY137" s="37"/>
      <c r="AZ137" s="37"/>
      <c r="BA137" s="37"/>
      <c r="BB137" s="37"/>
      <c r="BC137" s="37"/>
      <c r="BD137" s="37"/>
      <c r="BE137" s="37"/>
      <c r="BF137" s="2441"/>
      <c r="BG137" s="2441"/>
      <c r="BH137" s="2441"/>
      <c r="BI137" s="37"/>
      <c r="BJ137" s="2320"/>
      <c r="BK137" s="2320"/>
      <c r="BL137" s="2320"/>
      <c r="BM137" s="2320"/>
      <c r="BN137" s="2320"/>
      <c r="BO137" s="2320"/>
      <c r="BP137" s="2320"/>
      <c r="BQ137" s="37"/>
      <c r="BR137" s="2320"/>
      <c r="BS137" s="2320"/>
      <c r="BT137" s="2320"/>
      <c r="BU137" s="2320"/>
      <c r="BV137" s="2320"/>
      <c r="BW137" s="2320"/>
      <c r="BX137" s="2320"/>
      <c r="BY137" s="43"/>
      <c r="BZ137" s="93"/>
      <c r="CA137" s="93"/>
      <c r="CB137" s="297">
        <v>0</v>
      </c>
    </row>
    <row r="138" spans="2:80" s="10" customFormat="1" ht="16.5" hidden="1" customHeight="1">
      <c r="B138" s="374" t="s">
        <v>838</v>
      </c>
      <c r="C138" s="77"/>
      <c r="D138" s="77"/>
      <c r="E138" s="37"/>
      <c r="F138" s="43"/>
      <c r="G138" s="37"/>
      <c r="H138" s="37"/>
      <c r="I138" s="37"/>
      <c r="J138" s="37"/>
      <c r="K138" s="37"/>
      <c r="L138" s="37"/>
      <c r="M138" s="37"/>
      <c r="N138" s="37"/>
      <c r="O138" s="37"/>
      <c r="P138" s="37"/>
      <c r="Q138" s="37"/>
      <c r="R138" s="37"/>
      <c r="S138" s="91">
        <v>413</v>
      </c>
      <c r="T138" s="37"/>
      <c r="U138" s="37"/>
      <c r="V138" s="2441"/>
      <c r="W138" s="2441"/>
      <c r="X138" s="1036"/>
      <c r="Y138" s="37"/>
      <c r="Z138" s="2411">
        <v>0</v>
      </c>
      <c r="AA138" s="2411"/>
      <c r="AB138" s="2411"/>
      <c r="AC138" s="2411"/>
      <c r="AD138" s="2411"/>
      <c r="AE138" s="2411"/>
      <c r="AF138" s="2411"/>
      <c r="AG138" s="907"/>
      <c r="AH138" s="2411">
        <v>0</v>
      </c>
      <c r="AI138" s="2411"/>
      <c r="AJ138" s="2411"/>
      <c r="AK138" s="2411"/>
      <c r="AL138" s="2411"/>
      <c r="AM138" s="2411"/>
      <c r="AN138" s="2411"/>
      <c r="AP138" s="101"/>
      <c r="AQ138" s="77"/>
      <c r="AR138" s="77"/>
      <c r="AS138" s="37"/>
      <c r="AT138" s="43"/>
      <c r="AU138" s="37"/>
      <c r="AV138" s="37"/>
      <c r="AW138" s="37"/>
      <c r="AX138" s="37"/>
      <c r="AY138" s="37"/>
      <c r="AZ138" s="37"/>
      <c r="BA138" s="37"/>
      <c r="BB138" s="37"/>
      <c r="BC138" s="37"/>
      <c r="BD138" s="37"/>
      <c r="BE138" s="37"/>
      <c r="BF138" s="102"/>
      <c r="BG138" s="102"/>
      <c r="BH138" s="102"/>
      <c r="BI138" s="37"/>
      <c r="BJ138" s="43"/>
      <c r="BK138" s="43"/>
      <c r="BL138" s="43"/>
      <c r="BM138" s="43"/>
      <c r="BN138" s="43"/>
      <c r="BO138" s="43"/>
      <c r="BP138" s="43"/>
      <c r="BQ138" s="37"/>
      <c r="BR138" s="43"/>
      <c r="BS138" s="43"/>
      <c r="BT138" s="43"/>
      <c r="BU138" s="43"/>
      <c r="BV138" s="43"/>
      <c r="BW138" s="43"/>
      <c r="BX138" s="43"/>
      <c r="BY138" s="43"/>
      <c r="BZ138" s="93"/>
      <c r="CA138" s="93"/>
      <c r="CB138" s="297"/>
    </row>
    <row r="139" spans="2:80" s="10" customFormat="1" ht="16.5" customHeight="1">
      <c r="B139" s="374" t="s">
        <v>839</v>
      </c>
      <c r="C139" s="77"/>
      <c r="D139" s="77"/>
      <c r="E139" s="37"/>
      <c r="F139" s="43"/>
      <c r="G139" s="37"/>
      <c r="H139" s="37"/>
      <c r="I139" s="37"/>
      <c r="J139" s="37"/>
      <c r="K139" s="37"/>
      <c r="L139" s="37"/>
      <c r="M139" s="37"/>
      <c r="N139" s="37"/>
      <c r="O139" s="37"/>
      <c r="P139" s="37"/>
      <c r="Q139" s="37"/>
      <c r="R139" s="37"/>
      <c r="S139" s="91">
        <v>414</v>
      </c>
      <c r="T139" s="37"/>
      <c r="U139" s="37"/>
      <c r="V139" s="2441"/>
      <c r="W139" s="2441"/>
      <c r="X139" s="1036"/>
      <c r="Y139" s="37"/>
      <c r="Z139" s="2411">
        <v>0</v>
      </c>
      <c r="AA139" s="2411"/>
      <c r="AB139" s="2411"/>
      <c r="AC139" s="2411"/>
      <c r="AD139" s="2411"/>
      <c r="AE139" s="2411"/>
      <c r="AF139" s="2411"/>
      <c r="AG139" s="907"/>
      <c r="AH139" s="2411">
        <v>0</v>
      </c>
      <c r="AI139" s="2411"/>
      <c r="AJ139" s="2411"/>
      <c r="AK139" s="2411"/>
      <c r="AL139" s="2411"/>
      <c r="AM139" s="2411"/>
      <c r="AN139" s="2411"/>
      <c r="AP139" s="101" t="s">
        <v>54</v>
      </c>
      <c r="AQ139" s="77"/>
      <c r="AR139" s="77"/>
      <c r="AS139" s="37"/>
      <c r="AT139" s="43"/>
      <c r="AU139" s="37"/>
      <c r="AV139" s="37"/>
      <c r="AW139" s="37"/>
      <c r="AX139" s="37"/>
      <c r="AY139" s="37"/>
      <c r="AZ139" s="37"/>
      <c r="BA139" s="37"/>
      <c r="BB139" s="37"/>
      <c r="BC139" s="37"/>
      <c r="BD139" s="37"/>
      <c r="BE139" s="37"/>
      <c r="BF139" s="2441"/>
      <c r="BG139" s="2441"/>
      <c r="BH139" s="2441"/>
      <c r="BI139" s="37"/>
      <c r="BJ139" s="2320"/>
      <c r="BK139" s="2320"/>
      <c r="BL139" s="2320"/>
      <c r="BM139" s="2320"/>
      <c r="BN139" s="2320"/>
      <c r="BO139" s="2320"/>
      <c r="BP139" s="2320"/>
      <c r="BQ139" s="37"/>
      <c r="BR139" s="2320"/>
      <c r="BS139" s="2320"/>
      <c r="BT139" s="2320"/>
      <c r="BU139" s="2320"/>
      <c r="BV139" s="2320"/>
      <c r="BW139" s="2320"/>
      <c r="BX139" s="2320"/>
      <c r="BY139" s="43"/>
      <c r="BZ139" s="93"/>
      <c r="CA139" s="93"/>
      <c r="CB139" s="297"/>
    </row>
    <row r="140" spans="2:80" s="10" customFormat="1" ht="16.5" customHeight="1">
      <c r="B140" s="374" t="s">
        <v>840</v>
      </c>
      <c r="C140" s="77"/>
      <c r="D140" s="77"/>
      <c r="E140" s="37"/>
      <c r="F140" s="43"/>
      <c r="G140" s="37"/>
      <c r="H140" s="37"/>
      <c r="I140" s="37"/>
      <c r="J140" s="37"/>
      <c r="K140" s="37"/>
      <c r="L140" s="37"/>
      <c r="M140" s="37"/>
      <c r="N140" s="37"/>
      <c r="O140" s="37"/>
      <c r="P140" s="37"/>
      <c r="Q140" s="37"/>
      <c r="R140" s="37"/>
      <c r="S140" s="91">
        <v>415</v>
      </c>
      <c r="T140" s="37"/>
      <c r="U140" s="37"/>
      <c r="V140" s="2420"/>
      <c r="W140" s="2420"/>
      <c r="X140" s="1037"/>
      <c r="Y140" s="37"/>
      <c r="Z140" s="2411">
        <v>-12034773335</v>
      </c>
      <c r="AA140" s="2411"/>
      <c r="AB140" s="2411"/>
      <c r="AC140" s="2411"/>
      <c r="AD140" s="2411"/>
      <c r="AE140" s="2411"/>
      <c r="AF140" s="2411"/>
      <c r="AG140" s="907"/>
      <c r="AH140" s="2411">
        <v>-12034773335</v>
      </c>
      <c r="AI140" s="2411"/>
      <c r="AJ140" s="2411"/>
      <c r="AK140" s="2411"/>
      <c r="AL140" s="2411"/>
      <c r="AM140" s="2411"/>
      <c r="AN140" s="2411"/>
      <c r="AP140" s="101" t="s">
        <v>55</v>
      </c>
      <c r="AQ140" s="77"/>
      <c r="AR140" s="77"/>
      <c r="AS140" s="37"/>
      <c r="AT140" s="43"/>
      <c r="AU140" s="37"/>
      <c r="AV140" s="37"/>
      <c r="AW140" s="37"/>
      <c r="AX140" s="37"/>
      <c r="AY140" s="37"/>
      <c r="AZ140" s="37"/>
      <c r="BA140" s="37"/>
      <c r="BB140" s="37"/>
      <c r="BC140" s="37"/>
      <c r="BD140" s="37"/>
      <c r="BE140" s="37"/>
      <c r="BF140" s="2441"/>
      <c r="BG140" s="2441"/>
      <c r="BH140" s="2441"/>
      <c r="BI140" s="37"/>
      <c r="BJ140" s="2320"/>
      <c r="BK140" s="2320"/>
      <c r="BL140" s="2320"/>
      <c r="BM140" s="2320"/>
      <c r="BN140" s="2320"/>
      <c r="BO140" s="2320"/>
      <c r="BP140" s="2320"/>
      <c r="BQ140" s="37"/>
      <c r="BR140" s="2320"/>
      <c r="BS140" s="2320"/>
      <c r="BT140" s="2320"/>
      <c r="BU140" s="2320"/>
      <c r="BV140" s="2320"/>
      <c r="BW140" s="2320"/>
      <c r="BX140" s="2320"/>
      <c r="BY140" s="43"/>
      <c r="BZ140" s="93"/>
      <c r="CA140" s="93"/>
      <c r="CB140" s="297">
        <v>0</v>
      </c>
    </row>
    <row r="141" spans="2:80" s="10" customFormat="1" ht="16.5" customHeight="1">
      <c r="B141" s="374" t="s">
        <v>841</v>
      </c>
      <c r="C141" s="77"/>
      <c r="D141" s="77"/>
      <c r="E141" s="37"/>
      <c r="F141" s="43"/>
      <c r="G141" s="37"/>
      <c r="H141" s="37"/>
      <c r="I141" s="37"/>
      <c r="J141" s="37"/>
      <c r="K141" s="37"/>
      <c r="L141" s="37"/>
      <c r="M141" s="37"/>
      <c r="N141" s="37"/>
      <c r="O141" s="37"/>
      <c r="P141" s="37"/>
      <c r="Q141" s="37"/>
      <c r="R141" s="37"/>
      <c r="S141" s="91">
        <v>416</v>
      </c>
      <c r="T141" s="37"/>
      <c r="U141" s="37"/>
      <c r="V141" s="59"/>
      <c r="W141" s="59"/>
      <c r="X141" s="59"/>
      <c r="Y141" s="37"/>
      <c r="Z141" s="2411">
        <v>0</v>
      </c>
      <c r="AA141" s="2411"/>
      <c r="AB141" s="2411"/>
      <c r="AC141" s="2411"/>
      <c r="AD141" s="2411"/>
      <c r="AE141" s="2411"/>
      <c r="AF141" s="2411"/>
      <c r="AG141" s="907"/>
      <c r="AH141" s="2411">
        <v>0</v>
      </c>
      <c r="AI141" s="2411"/>
      <c r="AJ141" s="2411"/>
      <c r="AK141" s="2411"/>
      <c r="AL141" s="2411"/>
      <c r="AM141" s="2411"/>
      <c r="AN141" s="2411"/>
      <c r="AP141" s="101" t="s">
        <v>114</v>
      </c>
      <c r="AQ141" s="77"/>
      <c r="AR141" s="77"/>
      <c r="AS141" s="37"/>
      <c r="AT141" s="43"/>
      <c r="AU141" s="37"/>
      <c r="AV141" s="37"/>
      <c r="AW141" s="37"/>
      <c r="AX141" s="37"/>
      <c r="AY141" s="37"/>
      <c r="AZ141" s="37"/>
      <c r="BA141" s="37"/>
      <c r="BB141" s="37"/>
      <c r="BC141" s="37"/>
      <c r="BD141" s="37"/>
      <c r="BE141" s="37"/>
      <c r="BF141" s="2441"/>
      <c r="BG141" s="2441"/>
      <c r="BH141" s="2441"/>
      <c r="BI141" s="37"/>
      <c r="BJ141" s="2320"/>
      <c r="BK141" s="2320"/>
      <c r="BL141" s="2320"/>
      <c r="BM141" s="2320"/>
      <c r="BN141" s="2320"/>
      <c r="BO141" s="2320"/>
      <c r="BP141" s="2320"/>
      <c r="BQ141" s="37"/>
      <c r="BR141" s="2320"/>
      <c r="BS141" s="2320"/>
      <c r="BT141" s="2320"/>
      <c r="BU141" s="2320"/>
      <c r="BV141" s="2320"/>
      <c r="BW141" s="2320"/>
      <c r="BX141" s="2320"/>
      <c r="BY141" s="43"/>
      <c r="BZ141" s="93"/>
      <c r="CA141" s="93"/>
      <c r="CB141" s="297"/>
    </row>
    <row r="142" spans="2:80" s="10" customFormat="1" ht="16.5" hidden="1" customHeight="1">
      <c r="B142" s="374" t="s">
        <v>842</v>
      </c>
      <c r="C142" s="77"/>
      <c r="D142" s="77"/>
      <c r="E142" s="37"/>
      <c r="F142" s="43"/>
      <c r="G142" s="37"/>
      <c r="H142" s="37"/>
      <c r="I142" s="37"/>
      <c r="J142" s="37"/>
      <c r="K142" s="37"/>
      <c r="L142" s="37"/>
      <c r="M142" s="37"/>
      <c r="N142" s="37"/>
      <c r="O142" s="37"/>
      <c r="P142" s="37"/>
      <c r="Q142" s="37"/>
      <c r="R142" s="37"/>
      <c r="S142" s="91">
        <v>417</v>
      </c>
      <c r="T142" s="37"/>
      <c r="U142" s="37"/>
      <c r="V142" s="59"/>
      <c r="W142" s="59"/>
      <c r="X142" s="59"/>
      <c r="Y142" s="37"/>
      <c r="Z142" s="2411">
        <v>0</v>
      </c>
      <c r="AA142" s="2411"/>
      <c r="AB142" s="2411"/>
      <c r="AC142" s="2411"/>
      <c r="AD142" s="2411"/>
      <c r="AE142" s="2411"/>
      <c r="AF142" s="2411"/>
      <c r="AG142" s="907"/>
      <c r="AH142" s="2411">
        <v>0</v>
      </c>
      <c r="AI142" s="2411"/>
      <c r="AJ142" s="2411"/>
      <c r="AK142" s="2411"/>
      <c r="AL142" s="2411"/>
      <c r="AM142" s="2411"/>
      <c r="AN142" s="2411"/>
      <c r="AP142" s="101" t="s">
        <v>115</v>
      </c>
      <c r="AQ142" s="77"/>
      <c r="AR142" s="77"/>
      <c r="AS142" s="37"/>
      <c r="AT142" s="43"/>
      <c r="AU142" s="37"/>
      <c r="AV142" s="37"/>
      <c r="AW142" s="37"/>
      <c r="AX142" s="37"/>
      <c r="AY142" s="37"/>
      <c r="AZ142" s="37"/>
      <c r="BA142" s="37"/>
      <c r="BB142" s="37"/>
      <c r="BC142" s="37"/>
      <c r="BD142" s="37"/>
      <c r="BE142" s="37"/>
      <c r="BF142" s="2441">
        <v>21</v>
      </c>
      <c r="BG142" s="2441"/>
      <c r="BH142" s="2441"/>
      <c r="BI142" s="37"/>
      <c r="BJ142" s="2320"/>
      <c r="BK142" s="2320"/>
      <c r="BL142" s="2320"/>
      <c r="BM142" s="2320"/>
      <c r="BN142" s="2320"/>
      <c r="BO142" s="2320"/>
      <c r="BP142" s="2320"/>
      <c r="BQ142" s="37"/>
      <c r="BR142" s="2320"/>
      <c r="BS142" s="2320"/>
      <c r="BT142" s="2320"/>
      <c r="BU142" s="2320"/>
      <c r="BV142" s="2320"/>
      <c r="BW142" s="2320"/>
      <c r="BX142" s="2320"/>
      <c r="BY142" s="43"/>
      <c r="BZ142" s="93"/>
      <c r="CA142" s="93"/>
      <c r="CB142" s="297"/>
    </row>
    <row r="143" spans="2:80" s="10" customFormat="1" ht="16.5" customHeight="1">
      <c r="B143" s="374" t="s">
        <v>843</v>
      </c>
      <c r="C143" s="77"/>
      <c r="D143" s="77"/>
      <c r="E143" s="37"/>
      <c r="F143" s="43"/>
      <c r="G143" s="37"/>
      <c r="H143" s="37"/>
      <c r="I143" s="37"/>
      <c r="J143" s="37"/>
      <c r="K143" s="37"/>
      <c r="L143" s="37"/>
      <c r="M143" s="37"/>
      <c r="N143" s="37"/>
      <c r="O143" s="37"/>
      <c r="P143" s="37"/>
      <c r="Q143" s="37"/>
      <c r="R143" s="37"/>
      <c r="S143" s="91">
        <v>418</v>
      </c>
      <c r="T143" s="37"/>
      <c r="U143" s="37"/>
      <c r="V143" s="2420"/>
      <c r="W143" s="2420"/>
      <c r="X143" s="1037"/>
      <c r="Y143" s="37"/>
      <c r="Z143" s="2411">
        <v>8631318002</v>
      </c>
      <c r="AA143" s="2411"/>
      <c r="AB143" s="2411"/>
      <c r="AC143" s="2411"/>
      <c r="AD143" s="2411"/>
      <c r="AE143" s="2411"/>
      <c r="AF143" s="2411"/>
      <c r="AG143" s="907"/>
      <c r="AH143" s="2411">
        <v>7673296761</v>
      </c>
      <c r="AI143" s="2411"/>
      <c r="AJ143" s="2411"/>
      <c r="AK143" s="2411"/>
      <c r="AL143" s="2411"/>
      <c r="AM143" s="2411"/>
      <c r="AN143" s="2411"/>
      <c r="AP143" s="101" t="s">
        <v>56</v>
      </c>
      <c r="AQ143" s="77"/>
      <c r="AR143" s="77"/>
      <c r="AS143" s="37"/>
      <c r="AT143" s="43"/>
      <c r="AU143" s="37"/>
      <c r="AV143" s="37"/>
      <c r="AW143" s="37"/>
      <c r="AX143" s="37"/>
      <c r="AY143" s="37"/>
      <c r="AZ143" s="37"/>
      <c r="BA143" s="37"/>
      <c r="BB143" s="37"/>
      <c r="BC143" s="37"/>
      <c r="BD143" s="37"/>
      <c r="BE143" s="37"/>
      <c r="BF143" s="2441">
        <v>21</v>
      </c>
      <c r="BG143" s="2441"/>
      <c r="BH143" s="2441"/>
      <c r="BI143" s="37"/>
      <c r="BJ143" s="2320"/>
      <c r="BK143" s="2320"/>
      <c r="BL143" s="2320"/>
      <c r="BM143" s="2320"/>
      <c r="BN143" s="2320"/>
      <c r="BO143" s="2320"/>
      <c r="BP143" s="2320"/>
      <c r="BQ143" s="37"/>
      <c r="BR143" s="2320"/>
      <c r="BS143" s="2320"/>
      <c r="BT143" s="2320"/>
      <c r="BU143" s="2320"/>
      <c r="BV143" s="2320"/>
      <c r="BW143" s="2320"/>
      <c r="BX143" s="2320"/>
      <c r="BY143" s="43"/>
      <c r="BZ143" s="93"/>
      <c r="CA143" s="93"/>
      <c r="CB143" s="297"/>
    </row>
    <row r="144" spans="2:80" s="10" customFormat="1" ht="16.5" hidden="1" customHeight="1">
      <c r="B144" s="374" t="s">
        <v>844</v>
      </c>
      <c r="C144" s="77"/>
      <c r="D144" s="77"/>
      <c r="E144" s="37"/>
      <c r="F144" s="43"/>
      <c r="G144" s="37"/>
      <c r="H144" s="37"/>
      <c r="I144" s="37"/>
      <c r="J144" s="37"/>
      <c r="K144" s="37"/>
      <c r="L144" s="37"/>
      <c r="M144" s="37"/>
      <c r="N144" s="37"/>
      <c r="O144" s="37"/>
      <c r="P144" s="37"/>
      <c r="Q144" s="37"/>
      <c r="R144" s="37"/>
      <c r="S144" s="91">
        <v>419</v>
      </c>
      <c r="T144" s="37"/>
      <c r="U144" s="37"/>
      <c r="V144" s="2441"/>
      <c r="W144" s="2441"/>
      <c r="X144" s="1036"/>
      <c r="Y144" s="37"/>
      <c r="Z144" s="2411">
        <v>0</v>
      </c>
      <c r="AA144" s="2411"/>
      <c r="AB144" s="2411"/>
      <c r="AC144" s="2411"/>
      <c r="AD144" s="2411"/>
      <c r="AE144" s="2411"/>
      <c r="AF144" s="2411"/>
      <c r="AG144" s="907"/>
      <c r="AH144" s="2411">
        <v>0</v>
      </c>
      <c r="AI144" s="2411"/>
      <c r="AJ144" s="2411"/>
      <c r="AK144" s="2411"/>
      <c r="AL144" s="2411"/>
      <c r="AM144" s="2411"/>
      <c r="AN144" s="2411"/>
      <c r="AP144" s="101" t="s">
        <v>57</v>
      </c>
      <c r="AQ144" s="77"/>
      <c r="AR144" s="77"/>
      <c r="AS144" s="37"/>
      <c r="AT144" s="43"/>
      <c r="AU144" s="37"/>
      <c r="AV144" s="37"/>
      <c r="AW144" s="37"/>
      <c r="AX144" s="37"/>
      <c r="AY144" s="37"/>
      <c r="AZ144" s="37"/>
      <c r="BA144" s="37"/>
      <c r="BB144" s="37"/>
      <c r="BC144" s="37"/>
      <c r="BD144" s="37"/>
      <c r="BE144" s="37"/>
      <c r="BF144" s="2441">
        <v>21</v>
      </c>
      <c r="BG144" s="2441"/>
      <c r="BH144" s="2441"/>
      <c r="BI144" s="37"/>
      <c r="BJ144" s="2320"/>
      <c r="BK144" s="2320"/>
      <c r="BL144" s="2320"/>
      <c r="BM144" s="2320"/>
      <c r="BN144" s="2320"/>
      <c r="BO144" s="2320"/>
      <c r="BP144" s="2320"/>
      <c r="BQ144" s="37"/>
      <c r="BR144" s="2320"/>
      <c r="BS144" s="2320"/>
      <c r="BT144" s="2320"/>
      <c r="BU144" s="2320"/>
      <c r="BV144" s="2320"/>
      <c r="BW144" s="2320"/>
      <c r="BX144" s="2320"/>
      <c r="BY144" s="43"/>
      <c r="BZ144" s="93"/>
      <c r="CA144" s="93"/>
      <c r="CB144" s="297"/>
    </row>
    <row r="145" spans="1:80" s="10" customFormat="1" ht="16.5" hidden="1" customHeight="1">
      <c r="B145" s="374" t="s">
        <v>845</v>
      </c>
      <c r="C145" s="77"/>
      <c r="D145" s="77"/>
      <c r="E145" s="37"/>
      <c r="F145" s="43"/>
      <c r="G145" s="37"/>
      <c r="H145" s="37"/>
      <c r="I145" s="37"/>
      <c r="J145" s="37"/>
      <c r="K145" s="37"/>
      <c r="L145" s="37"/>
      <c r="M145" s="37"/>
      <c r="N145" s="37"/>
      <c r="O145" s="37"/>
      <c r="P145" s="37"/>
      <c r="Q145" s="37"/>
      <c r="R145" s="37"/>
      <c r="S145" s="91">
        <v>420</v>
      </c>
      <c r="T145" s="37"/>
      <c r="U145" s="37"/>
      <c r="V145" s="2441"/>
      <c r="W145" s="2441"/>
      <c r="X145" s="1036"/>
      <c r="Y145" s="37"/>
      <c r="Z145" s="2411">
        <v>0</v>
      </c>
      <c r="AA145" s="2411"/>
      <c r="AB145" s="2411"/>
      <c r="AC145" s="2411"/>
      <c r="AD145" s="2411"/>
      <c r="AE145" s="2411"/>
      <c r="AF145" s="2411"/>
      <c r="AG145" s="907"/>
      <c r="AH145" s="2411">
        <v>0</v>
      </c>
      <c r="AI145" s="2411"/>
      <c r="AJ145" s="2411"/>
      <c r="AK145" s="2411"/>
      <c r="AL145" s="2411"/>
      <c r="AM145" s="2411"/>
      <c r="AN145" s="2411"/>
      <c r="AP145" s="101"/>
      <c r="AQ145" s="77"/>
      <c r="AR145" s="77"/>
      <c r="AS145" s="37"/>
      <c r="AT145" s="43"/>
      <c r="AU145" s="37"/>
      <c r="AV145" s="37"/>
      <c r="AW145" s="37"/>
      <c r="AX145" s="37"/>
      <c r="AY145" s="37"/>
      <c r="AZ145" s="37"/>
      <c r="BA145" s="37"/>
      <c r="BB145" s="37"/>
      <c r="BC145" s="37"/>
      <c r="BD145" s="37"/>
      <c r="BE145" s="37"/>
      <c r="BF145" s="102"/>
      <c r="BG145" s="102"/>
      <c r="BH145" s="102"/>
      <c r="BI145" s="37"/>
      <c r="BJ145" s="43"/>
      <c r="BK145" s="43"/>
      <c r="BL145" s="43"/>
      <c r="BM145" s="43"/>
      <c r="BN145" s="43"/>
      <c r="BO145" s="43"/>
      <c r="BP145" s="43"/>
      <c r="BQ145" s="37"/>
      <c r="BR145" s="43"/>
      <c r="BS145" s="43"/>
      <c r="BT145" s="43"/>
      <c r="BU145" s="43"/>
      <c r="BV145" s="43"/>
      <c r="BW145" s="43"/>
      <c r="BX145" s="43"/>
      <c r="BY145" s="43"/>
      <c r="BZ145" s="93">
        <v>148056903</v>
      </c>
      <c r="CA145" s="93"/>
      <c r="CB145" s="297"/>
    </row>
    <row r="146" spans="1:80" s="10" customFormat="1" ht="16.5" customHeight="1">
      <c r="B146" s="374" t="s">
        <v>846</v>
      </c>
      <c r="C146" s="77"/>
      <c r="D146" s="77"/>
      <c r="E146" s="37"/>
      <c r="F146" s="43"/>
      <c r="G146" s="37"/>
      <c r="H146" s="37"/>
      <c r="I146" s="37"/>
      <c r="J146" s="37"/>
      <c r="K146" s="37"/>
      <c r="L146" s="37"/>
      <c r="M146" s="37"/>
      <c r="N146" s="37"/>
      <c r="O146" s="37"/>
      <c r="P146" s="37"/>
      <c r="Q146" s="37"/>
      <c r="R146" s="37"/>
      <c r="S146" s="91">
        <v>421</v>
      </c>
      <c r="T146" s="37"/>
      <c r="U146" s="37"/>
      <c r="V146" s="2441"/>
      <c r="W146" s="2441"/>
      <c r="X146" s="1036"/>
      <c r="Y146" s="37"/>
      <c r="Z146" s="2411">
        <v>9675236473</v>
      </c>
      <c r="AA146" s="2411"/>
      <c r="AB146" s="2411"/>
      <c r="AC146" s="2411"/>
      <c r="AD146" s="2411"/>
      <c r="AE146" s="2411"/>
      <c r="AF146" s="2411"/>
      <c r="AG146" s="907"/>
      <c r="AH146" s="2411">
        <v>8374416652</v>
      </c>
      <c r="AI146" s="2411"/>
      <c r="AJ146" s="2411"/>
      <c r="AK146" s="2411"/>
      <c r="AL146" s="2411"/>
      <c r="AM146" s="2411"/>
      <c r="AN146" s="2411"/>
      <c r="AP146" s="101"/>
      <c r="AQ146" s="77"/>
      <c r="AR146" s="77"/>
      <c r="AS146" s="37"/>
      <c r="AT146" s="43"/>
      <c r="AU146" s="37"/>
      <c r="AV146" s="37"/>
      <c r="AW146" s="37"/>
      <c r="AX146" s="37"/>
      <c r="AY146" s="37"/>
      <c r="AZ146" s="37"/>
      <c r="BA146" s="37"/>
      <c r="BB146" s="37"/>
      <c r="BC146" s="37"/>
      <c r="BD146" s="37"/>
      <c r="BE146" s="37"/>
      <c r="BF146" s="102"/>
      <c r="BG146" s="102"/>
      <c r="BH146" s="102"/>
      <c r="BI146" s="37"/>
      <c r="BJ146" s="43"/>
      <c r="BK146" s="43"/>
      <c r="BL146" s="43"/>
      <c r="BM146" s="43"/>
      <c r="BN146" s="43"/>
      <c r="BO146" s="43"/>
      <c r="BP146" s="43"/>
      <c r="BQ146" s="37"/>
      <c r="BR146" s="43"/>
      <c r="BS146" s="43"/>
      <c r="BT146" s="43"/>
      <c r="BU146" s="43"/>
      <c r="BV146" s="43"/>
      <c r="BW146" s="43"/>
      <c r="BX146" s="43"/>
      <c r="BY146" s="43"/>
      <c r="BZ146" s="93">
        <v>-148056903</v>
      </c>
      <c r="CA146" s="93">
        <v>1300819821</v>
      </c>
      <c r="CB146" s="297"/>
    </row>
    <row r="147" spans="1:80" s="1215" customFormat="1" ht="16.5" customHeight="1">
      <c r="B147" s="1216" t="s">
        <v>849</v>
      </c>
      <c r="C147" s="1217"/>
      <c r="D147" s="1217"/>
      <c r="E147" s="1218"/>
      <c r="F147" s="1219"/>
      <c r="G147" s="1218"/>
      <c r="H147" s="1218"/>
      <c r="I147" s="1218"/>
      <c r="J147" s="1218"/>
      <c r="K147" s="1218"/>
      <c r="L147" s="1218"/>
      <c r="M147" s="1218"/>
      <c r="N147" s="1218"/>
      <c r="O147" s="1218"/>
      <c r="P147" s="1218"/>
      <c r="Q147" s="1218"/>
      <c r="R147" s="1218"/>
      <c r="S147" s="1220" t="s">
        <v>847</v>
      </c>
      <c r="T147" s="1218"/>
      <c r="U147" s="1218"/>
      <c r="V147" s="2502"/>
      <c r="W147" s="2502"/>
      <c r="X147" s="1221"/>
      <c r="Y147" s="1218"/>
      <c r="Z147" s="2424">
        <v>7097054997</v>
      </c>
      <c r="AA147" s="2424"/>
      <c r="AB147" s="2424"/>
      <c r="AC147" s="2424"/>
      <c r="AD147" s="2424"/>
      <c r="AE147" s="2424"/>
      <c r="AF147" s="2424"/>
      <c r="AG147" s="2008"/>
      <c r="AH147" s="2424">
        <v>1987608380</v>
      </c>
      <c r="AI147" s="2424"/>
      <c r="AJ147" s="2424"/>
      <c r="AK147" s="2424"/>
      <c r="AL147" s="2424"/>
      <c r="AM147" s="2424"/>
      <c r="AN147" s="2424"/>
      <c r="AP147" s="1222"/>
      <c r="AQ147" s="1217"/>
      <c r="AR147" s="1217"/>
      <c r="AS147" s="1218"/>
      <c r="AT147" s="1219"/>
      <c r="AU147" s="1218"/>
      <c r="AV147" s="1218"/>
      <c r="AW147" s="1218"/>
      <c r="AX147" s="1218"/>
      <c r="AY147" s="1218"/>
      <c r="AZ147" s="1218"/>
      <c r="BA147" s="1218"/>
      <c r="BB147" s="1218"/>
      <c r="BC147" s="1218"/>
      <c r="BD147" s="1218"/>
      <c r="BE147" s="1218"/>
      <c r="BF147" s="1221"/>
      <c r="BG147" s="1221"/>
      <c r="BH147" s="1221"/>
      <c r="BI147" s="1218"/>
      <c r="BJ147" s="1219"/>
      <c r="BK147" s="1219"/>
      <c r="BL147" s="1219"/>
      <c r="BM147" s="1219"/>
      <c r="BN147" s="1219"/>
      <c r="BO147" s="1219"/>
      <c r="BP147" s="1219"/>
      <c r="BQ147" s="1218"/>
      <c r="BR147" s="1219"/>
      <c r="BS147" s="1219"/>
      <c r="BT147" s="1219"/>
      <c r="BU147" s="1219"/>
      <c r="BV147" s="1219"/>
      <c r="BW147" s="1219"/>
      <c r="BX147" s="1219"/>
      <c r="BY147" s="1219"/>
      <c r="BZ147" s="1223"/>
      <c r="CA147" s="1223"/>
      <c r="CB147" s="297"/>
    </row>
    <row r="148" spans="1:80" s="1215" customFormat="1" ht="16.5" customHeight="1">
      <c r="B148" s="1216" t="s">
        <v>850</v>
      </c>
      <c r="C148" s="1217"/>
      <c r="D148" s="1217"/>
      <c r="E148" s="1218"/>
      <c r="F148" s="1219"/>
      <c r="G148" s="1218"/>
      <c r="H148" s="1218"/>
      <c r="I148" s="1218"/>
      <c r="J148" s="1218"/>
      <c r="K148" s="1218"/>
      <c r="L148" s="1218"/>
      <c r="M148" s="1218"/>
      <c r="N148" s="1218"/>
      <c r="O148" s="1218"/>
      <c r="P148" s="1218"/>
      <c r="Q148" s="1218"/>
      <c r="R148" s="1218"/>
      <c r="S148" s="1220" t="s">
        <v>848</v>
      </c>
      <c r="T148" s="1218"/>
      <c r="U148" s="1218"/>
      <c r="V148" s="2502"/>
      <c r="W148" s="2502"/>
      <c r="X148" s="1221"/>
      <c r="Y148" s="1218"/>
      <c r="Z148" s="2424">
        <v>2578181476</v>
      </c>
      <c r="AA148" s="2424"/>
      <c r="AB148" s="2424"/>
      <c r="AC148" s="2424"/>
      <c r="AD148" s="2424"/>
      <c r="AE148" s="2424"/>
      <c r="AF148" s="2424"/>
      <c r="AG148" s="2008"/>
      <c r="AH148" s="2424">
        <v>6386808272</v>
      </c>
      <c r="AI148" s="2424"/>
      <c r="AJ148" s="2424"/>
      <c r="AK148" s="2424"/>
      <c r="AL148" s="2424"/>
      <c r="AM148" s="2424"/>
      <c r="AN148" s="2424"/>
      <c r="AP148" s="1222"/>
      <c r="AQ148" s="1217"/>
      <c r="AR148" s="1217"/>
      <c r="AS148" s="1218"/>
      <c r="AT148" s="1219"/>
      <c r="AU148" s="1218"/>
      <c r="AV148" s="1218"/>
      <c r="AW148" s="1218"/>
      <c r="AX148" s="1218"/>
      <c r="AY148" s="1218"/>
      <c r="AZ148" s="1218"/>
      <c r="BA148" s="1218"/>
      <c r="BB148" s="1218"/>
      <c r="BC148" s="1218"/>
      <c r="BD148" s="1218"/>
      <c r="BE148" s="1218"/>
      <c r="BF148" s="1221"/>
      <c r="BG148" s="1221"/>
      <c r="BH148" s="1221"/>
      <c r="BI148" s="1218"/>
      <c r="BJ148" s="1219"/>
      <c r="BK148" s="1219"/>
      <c r="BL148" s="1219"/>
      <c r="BM148" s="1219"/>
      <c r="BN148" s="1219"/>
      <c r="BO148" s="1219"/>
      <c r="BP148" s="1219"/>
      <c r="BQ148" s="1218"/>
      <c r="BR148" s="1219"/>
      <c r="BS148" s="1219"/>
      <c r="BT148" s="1219"/>
      <c r="BU148" s="1219"/>
      <c r="BV148" s="1219"/>
      <c r="BW148" s="1219"/>
      <c r="BX148" s="1219"/>
      <c r="BY148" s="1219"/>
      <c r="BZ148" s="1223"/>
      <c r="CA148" s="1223"/>
      <c r="CB148" s="297"/>
    </row>
    <row r="149" spans="1:80" s="10" customFormat="1" hidden="1">
      <c r="B149" s="374" t="s">
        <v>1183</v>
      </c>
      <c r="C149" s="77"/>
      <c r="D149" s="77"/>
      <c r="E149" s="37"/>
      <c r="F149" s="43"/>
      <c r="G149" s="37"/>
      <c r="H149" s="37"/>
      <c r="I149" s="37"/>
      <c r="J149" s="37"/>
      <c r="K149" s="37"/>
      <c r="L149" s="37"/>
      <c r="M149" s="37"/>
      <c r="N149" s="37"/>
      <c r="O149" s="37"/>
      <c r="P149" s="37"/>
      <c r="Q149" s="37"/>
      <c r="R149" s="37"/>
      <c r="S149" s="91">
        <v>422</v>
      </c>
      <c r="T149" s="37"/>
      <c r="U149" s="37"/>
      <c r="V149" s="2441"/>
      <c r="W149" s="2441"/>
      <c r="X149" s="1036"/>
      <c r="Y149" s="37"/>
      <c r="Z149" s="2411">
        <v>0</v>
      </c>
      <c r="AA149" s="2411"/>
      <c r="AB149" s="2411"/>
      <c r="AC149" s="2411"/>
      <c r="AD149" s="2411"/>
      <c r="AE149" s="2411"/>
      <c r="AF149" s="2411"/>
      <c r="AG149" s="907"/>
      <c r="AH149" s="2411">
        <v>0</v>
      </c>
      <c r="AI149" s="2411"/>
      <c r="AJ149" s="2411"/>
      <c r="AK149" s="2411"/>
      <c r="AL149" s="2411"/>
      <c r="AM149" s="2411"/>
      <c r="AN149" s="2411"/>
      <c r="AP149" s="101" t="s">
        <v>58</v>
      </c>
      <c r="AQ149" s="77"/>
      <c r="AR149" s="77"/>
      <c r="AS149" s="37"/>
      <c r="AT149" s="43"/>
      <c r="AU149" s="37"/>
      <c r="AV149" s="37"/>
      <c r="AW149" s="37"/>
      <c r="AX149" s="37"/>
      <c r="AY149" s="37"/>
      <c r="AZ149" s="37"/>
      <c r="BA149" s="37"/>
      <c r="BB149" s="37"/>
      <c r="BC149" s="37"/>
      <c r="BD149" s="37"/>
      <c r="BE149" s="37"/>
      <c r="BF149" s="2441"/>
      <c r="BG149" s="2441"/>
      <c r="BH149" s="2441"/>
      <c r="BI149" s="37"/>
      <c r="BJ149" s="2320"/>
      <c r="BK149" s="2320"/>
      <c r="BL149" s="2320"/>
      <c r="BM149" s="2320"/>
      <c r="BN149" s="2320"/>
      <c r="BO149" s="2320"/>
      <c r="BP149" s="2320"/>
      <c r="BQ149" s="37"/>
      <c r="BR149" s="2320"/>
      <c r="BS149" s="2320"/>
      <c r="BT149" s="2320"/>
      <c r="BU149" s="2320"/>
      <c r="BV149" s="2320"/>
      <c r="BW149" s="2320"/>
      <c r="BX149" s="2320"/>
      <c r="BY149" s="43"/>
      <c r="BZ149" s="93"/>
      <c r="CA149" s="93"/>
      <c r="CB149" s="297"/>
    </row>
    <row r="150" spans="1:80" s="10" customFormat="1" ht="3" customHeight="1">
      <c r="B150" s="101"/>
      <c r="C150" s="77"/>
      <c r="D150" s="77"/>
      <c r="E150" s="37"/>
      <c r="F150" s="43"/>
      <c r="G150" s="37"/>
      <c r="H150" s="37"/>
      <c r="I150" s="37"/>
      <c r="J150" s="37"/>
      <c r="K150" s="37"/>
      <c r="L150" s="37"/>
      <c r="M150" s="37"/>
      <c r="N150" s="37"/>
      <c r="O150" s="37"/>
      <c r="P150" s="37"/>
      <c r="Q150" s="37"/>
      <c r="R150" s="37"/>
      <c r="S150" s="91"/>
      <c r="T150" s="37"/>
      <c r="U150" s="37"/>
      <c r="V150" s="102"/>
      <c r="W150" s="102"/>
      <c r="X150" s="1036"/>
      <c r="Y150" s="37"/>
      <c r="Z150" s="907"/>
      <c r="AA150" s="907"/>
      <c r="AB150" s="907"/>
      <c r="AC150" s="907"/>
      <c r="AD150" s="907"/>
      <c r="AE150" s="907"/>
      <c r="AF150" s="907"/>
      <c r="AG150" s="907"/>
      <c r="AH150" s="907"/>
      <c r="AI150" s="907"/>
      <c r="AJ150" s="907"/>
      <c r="AK150" s="907"/>
      <c r="AL150" s="907"/>
      <c r="AM150" s="907"/>
      <c r="AN150" s="907"/>
      <c r="AP150" s="37"/>
      <c r="AQ150" s="77"/>
      <c r="AR150" s="77"/>
      <c r="AS150" s="37"/>
      <c r="AT150" s="43"/>
      <c r="AU150" s="37"/>
      <c r="AV150" s="37"/>
      <c r="AW150" s="37"/>
      <c r="AX150" s="37"/>
      <c r="AY150" s="37"/>
      <c r="AZ150" s="37"/>
      <c r="BA150" s="37"/>
      <c r="BB150" s="37"/>
      <c r="BC150" s="37"/>
      <c r="BD150" s="37"/>
      <c r="BE150" s="37"/>
      <c r="BF150" s="127"/>
      <c r="BG150" s="127"/>
      <c r="BH150" s="127"/>
      <c r="BI150" s="37"/>
      <c r="BJ150" s="43"/>
      <c r="BK150" s="43"/>
      <c r="BL150" s="43"/>
      <c r="BM150" s="43"/>
      <c r="BN150" s="43"/>
      <c r="BO150" s="43"/>
      <c r="BP150" s="43"/>
      <c r="BQ150" s="37"/>
      <c r="BR150" s="43"/>
      <c r="BS150" s="43"/>
      <c r="BT150" s="43"/>
      <c r="BU150" s="43"/>
      <c r="BV150" s="43"/>
      <c r="BW150" s="43"/>
      <c r="BX150" s="43"/>
      <c r="BY150" s="43"/>
      <c r="BZ150" s="93"/>
      <c r="CA150" s="93"/>
      <c r="CB150" s="297"/>
    </row>
    <row r="151" spans="1:80" s="10" customFormat="1" hidden="1">
      <c r="B151" s="59" t="s">
        <v>692</v>
      </c>
      <c r="C151" s="77"/>
      <c r="D151" s="77"/>
      <c r="E151" s="37"/>
      <c r="F151" s="43"/>
      <c r="G151" s="37"/>
      <c r="H151" s="37"/>
      <c r="I151" s="37"/>
      <c r="J151" s="37"/>
      <c r="K151" s="37"/>
      <c r="L151" s="37"/>
      <c r="M151" s="37"/>
      <c r="N151" s="37"/>
      <c r="O151" s="37"/>
      <c r="P151" s="37"/>
      <c r="Q151" s="37"/>
      <c r="R151" s="37"/>
      <c r="S151" s="105">
        <v>430</v>
      </c>
      <c r="T151" s="37"/>
      <c r="U151" s="37"/>
      <c r="V151" s="2420"/>
      <c r="W151" s="2420"/>
      <c r="X151" s="1037"/>
      <c r="Y151" s="37"/>
      <c r="Z151" s="2435">
        <v>0</v>
      </c>
      <c r="AA151" s="2435"/>
      <c r="AB151" s="2435"/>
      <c r="AC151" s="2435"/>
      <c r="AD151" s="2435"/>
      <c r="AE151" s="2435"/>
      <c r="AF151" s="2435"/>
      <c r="AG151" s="907"/>
      <c r="AH151" s="2435">
        <v>0</v>
      </c>
      <c r="AI151" s="2435"/>
      <c r="AJ151" s="2435"/>
      <c r="AK151" s="2435"/>
      <c r="AL151" s="2435"/>
      <c r="AM151" s="2435"/>
      <c r="AN151" s="2435"/>
      <c r="AP151" s="59" t="s">
        <v>116</v>
      </c>
      <c r="AQ151" s="77"/>
      <c r="AR151" s="77"/>
      <c r="AS151" s="37"/>
      <c r="AT151" s="43"/>
      <c r="AU151" s="37"/>
      <c r="AV151" s="37"/>
      <c r="AW151" s="37"/>
      <c r="AX151" s="37"/>
      <c r="AY151" s="37"/>
      <c r="AZ151" s="37"/>
      <c r="BA151" s="37"/>
      <c r="BB151" s="37"/>
      <c r="BC151" s="37"/>
      <c r="BD151" s="37"/>
      <c r="BE151" s="37"/>
      <c r="BF151" s="2420"/>
      <c r="BG151" s="2420"/>
      <c r="BH151" s="2420"/>
      <c r="BI151" s="37"/>
      <c r="BJ151" s="2320"/>
      <c r="BK151" s="2320"/>
      <c r="BL151" s="2320"/>
      <c r="BM151" s="2320"/>
      <c r="BN151" s="2320"/>
      <c r="BO151" s="2320"/>
      <c r="BP151" s="2320"/>
      <c r="BQ151" s="37"/>
      <c r="BR151" s="2320"/>
      <c r="BS151" s="2320"/>
      <c r="BT151" s="2320"/>
      <c r="BU151" s="2320"/>
      <c r="BV151" s="2320"/>
      <c r="BW151" s="2320"/>
      <c r="BX151" s="2320"/>
      <c r="BY151" s="43"/>
      <c r="BZ151" s="93"/>
      <c r="CA151" s="93"/>
      <c r="CB151" s="297"/>
    </row>
    <row r="152" spans="1:80" s="10" customFormat="1" ht="16.5" hidden="1" customHeight="1">
      <c r="B152" s="374" t="s">
        <v>852</v>
      </c>
      <c r="C152" s="77"/>
      <c r="D152" s="77"/>
      <c r="E152" s="37"/>
      <c r="F152" s="43"/>
      <c r="G152" s="37"/>
      <c r="H152" s="37"/>
      <c r="I152" s="37"/>
      <c r="J152" s="37"/>
      <c r="K152" s="37"/>
      <c r="L152" s="37"/>
      <c r="M152" s="37"/>
      <c r="N152" s="37"/>
      <c r="O152" s="37"/>
      <c r="P152" s="37"/>
      <c r="Q152" s="37"/>
      <c r="R152" s="37"/>
      <c r="S152" s="91">
        <v>431</v>
      </c>
      <c r="T152" s="37"/>
      <c r="U152" s="37"/>
      <c r="V152" s="2444" t="s">
        <v>1182</v>
      </c>
      <c r="W152" s="2444"/>
      <c r="X152" s="1039"/>
      <c r="Y152" s="37"/>
      <c r="Z152" s="2411">
        <v>0</v>
      </c>
      <c r="AA152" s="2411"/>
      <c r="AB152" s="2411"/>
      <c r="AC152" s="2411"/>
      <c r="AD152" s="2411"/>
      <c r="AE152" s="2411"/>
      <c r="AF152" s="2411"/>
      <c r="AG152" s="907"/>
      <c r="AH152" s="2411">
        <v>0</v>
      </c>
      <c r="AI152" s="2411"/>
      <c r="AJ152" s="2411"/>
      <c r="AK152" s="2411"/>
      <c r="AL152" s="2411"/>
      <c r="AM152" s="2411"/>
      <c r="AN152" s="2411"/>
      <c r="AP152" s="101" t="s">
        <v>117</v>
      </c>
      <c r="AQ152" s="77"/>
      <c r="AR152" s="77"/>
      <c r="AS152" s="37"/>
      <c r="AT152" s="43"/>
      <c r="AU152" s="37"/>
      <c r="AV152" s="37"/>
      <c r="AW152" s="37"/>
      <c r="AX152" s="37"/>
      <c r="AY152" s="37"/>
      <c r="AZ152" s="37"/>
      <c r="BA152" s="37"/>
      <c r="BB152" s="37"/>
      <c r="BC152" s="37"/>
      <c r="BD152" s="37"/>
      <c r="BE152" s="37"/>
      <c r="BF152" s="2441">
        <v>22</v>
      </c>
      <c r="BG152" s="2441"/>
      <c r="BH152" s="2441"/>
      <c r="BI152" s="37"/>
      <c r="BJ152" s="2320"/>
      <c r="BK152" s="2320"/>
      <c r="BL152" s="2320"/>
      <c r="BM152" s="2320"/>
      <c r="BN152" s="2320"/>
      <c r="BO152" s="2320"/>
      <c r="BP152" s="2320"/>
      <c r="BQ152" s="37"/>
      <c r="BR152" s="2320"/>
      <c r="BS152" s="2320"/>
      <c r="BT152" s="2320"/>
      <c r="BU152" s="2320"/>
      <c r="BV152" s="2320"/>
      <c r="BW152" s="2320"/>
      <c r="BX152" s="2320"/>
      <c r="BY152" s="43"/>
      <c r="BZ152" s="93"/>
      <c r="CA152" s="93"/>
      <c r="CB152" s="297"/>
    </row>
    <row r="153" spans="1:80" s="10" customFormat="1" ht="16.5" hidden="1" customHeight="1">
      <c r="B153" s="374" t="s">
        <v>853</v>
      </c>
      <c r="C153" s="77"/>
      <c r="D153" s="77"/>
      <c r="E153" s="37"/>
      <c r="F153" s="43"/>
      <c r="G153" s="37"/>
      <c r="H153" s="37"/>
      <c r="I153" s="37"/>
      <c r="J153" s="37"/>
      <c r="K153" s="37"/>
      <c r="L153" s="37"/>
      <c r="M153" s="37"/>
      <c r="N153" s="37"/>
      <c r="O153" s="37"/>
      <c r="P153" s="37"/>
      <c r="Q153" s="37"/>
      <c r="R153" s="37"/>
      <c r="S153" s="91">
        <v>432</v>
      </c>
      <c r="T153" s="37"/>
      <c r="U153" s="37"/>
      <c r="V153" s="2441"/>
      <c r="W153" s="2441"/>
      <c r="X153" s="1036"/>
      <c r="Y153" s="37"/>
      <c r="Z153" s="2411">
        <v>0</v>
      </c>
      <c r="AA153" s="2411"/>
      <c r="AB153" s="2411"/>
      <c r="AC153" s="2411"/>
      <c r="AD153" s="2411"/>
      <c r="AE153" s="2411"/>
      <c r="AF153" s="2411"/>
      <c r="AG153" s="907"/>
      <c r="AH153" s="2411">
        <v>0</v>
      </c>
      <c r="AI153" s="2411"/>
      <c r="AJ153" s="2411"/>
      <c r="AK153" s="2411"/>
      <c r="AL153" s="2411"/>
      <c r="AM153" s="2411"/>
      <c r="AN153" s="2411"/>
      <c r="AP153" s="101" t="s">
        <v>118</v>
      </c>
      <c r="AQ153" s="77"/>
      <c r="AR153" s="77"/>
      <c r="AS153" s="37"/>
      <c r="AT153" s="43"/>
      <c r="AU153" s="37"/>
      <c r="AV153" s="37"/>
      <c r="AW153" s="37"/>
      <c r="AX153" s="37"/>
      <c r="AY153" s="37"/>
      <c r="AZ153" s="37"/>
      <c r="BA153" s="37"/>
      <c r="BB153" s="37"/>
      <c r="BC153" s="37"/>
      <c r="BD153" s="37"/>
      <c r="BE153" s="37"/>
      <c r="BF153" s="2441"/>
      <c r="BG153" s="2441"/>
      <c r="BH153" s="2441"/>
      <c r="BI153" s="37"/>
      <c r="BJ153" s="2320"/>
      <c r="BK153" s="2320"/>
      <c r="BL153" s="2320"/>
      <c r="BM153" s="2320"/>
      <c r="BN153" s="2320"/>
      <c r="BO153" s="2320"/>
      <c r="BP153" s="2320"/>
      <c r="BQ153" s="37"/>
      <c r="BR153" s="2320"/>
      <c r="BS153" s="2320"/>
      <c r="BT153" s="2320"/>
      <c r="BU153" s="2320"/>
      <c r="BV153" s="2320"/>
      <c r="BW153" s="2320"/>
      <c r="BX153" s="2320"/>
      <c r="BY153" s="43"/>
      <c r="BZ153" s="93"/>
      <c r="CA153" s="93"/>
      <c r="CB153" s="297"/>
    </row>
    <row r="154" spans="1:80" s="10" customFormat="1" ht="2.25" customHeight="1">
      <c r="B154" s="37"/>
      <c r="C154" s="77"/>
      <c r="D154" s="77"/>
      <c r="E154" s="37"/>
      <c r="F154" s="43"/>
      <c r="G154" s="37"/>
      <c r="H154" s="37"/>
      <c r="I154" s="37"/>
      <c r="J154" s="37"/>
      <c r="K154" s="37"/>
      <c r="L154" s="37"/>
      <c r="M154" s="37"/>
      <c r="N154" s="37"/>
      <c r="O154" s="37"/>
      <c r="P154" s="37"/>
      <c r="Q154" s="37"/>
      <c r="R154" s="37"/>
      <c r="S154" s="91"/>
      <c r="T154" s="37"/>
      <c r="U154" s="37"/>
      <c r="V154" s="2421"/>
      <c r="W154" s="2421"/>
      <c r="X154" s="1044"/>
      <c r="Y154" s="37"/>
      <c r="Z154" s="2411"/>
      <c r="AA154" s="2411"/>
      <c r="AB154" s="2411"/>
      <c r="AC154" s="2411"/>
      <c r="AD154" s="2411"/>
      <c r="AE154" s="2411"/>
      <c r="AF154" s="2411"/>
      <c r="AG154" s="907"/>
      <c r="AH154" s="2411"/>
      <c r="AI154" s="2411"/>
      <c r="AJ154" s="2411"/>
      <c r="AK154" s="2411"/>
      <c r="AL154" s="2411"/>
      <c r="AM154" s="2411"/>
      <c r="AN154" s="2411"/>
      <c r="AP154" s="37"/>
      <c r="AQ154" s="77"/>
      <c r="AR154" s="77"/>
      <c r="AS154" s="37"/>
      <c r="AT154" s="43"/>
      <c r="AU154" s="37"/>
      <c r="AV154" s="37"/>
      <c r="AW154" s="37"/>
      <c r="AX154" s="37"/>
      <c r="AY154" s="37"/>
      <c r="AZ154" s="37"/>
      <c r="BA154" s="37"/>
      <c r="BB154" s="37"/>
      <c r="BC154" s="37"/>
      <c r="BD154" s="37"/>
      <c r="BE154" s="37"/>
      <c r="BF154" s="2421"/>
      <c r="BG154" s="2421"/>
      <c r="BH154" s="2421"/>
      <c r="BI154" s="37"/>
      <c r="BJ154" s="2320"/>
      <c r="BK154" s="2320"/>
      <c r="BL154" s="2320"/>
      <c r="BM154" s="2320"/>
      <c r="BN154" s="2320"/>
      <c r="BO154" s="2320"/>
      <c r="BP154" s="2320"/>
      <c r="BQ154" s="37"/>
      <c r="BR154" s="2320"/>
      <c r="BS154" s="2320"/>
      <c r="BT154" s="2320"/>
      <c r="BU154" s="2320"/>
      <c r="BV154" s="2320"/>
      <c r="BW154" s="2320"/>
      <c r="BX154" s="2320"/>
      <c r="BY154" s="43"/>
      <c r="BZ154" s="93"/>
      <c r="CA154" s="93"/>
      <c r="CB154" s="297"/>
    </row>
    <row r="155" spans="1:80" s="10" customFormat="1" ht="15.75" thickBot="1">
      <c r="B155" s="59" t="s">
        <v>423</v>
      </c>
      <c r="C155" s="78"/>
      <c r="D155" s="78"/>
      <c r="E155" s="37"/>
      <c r="F155" s="61"/>
      <c r="G155" s="37"/>
      <c r="H155" s="37"/>
      <c r="I155" s="37"/>
      <c r="J155" s="37"/>
      <c r="K155" s="37"/>
      <c r="L155" s="37"/>
      <c r="M155" s="37"/>
      <c r="N155" s="37"/>
      <c r="O155" s="37"/>
      <c r="P155" s="37"/>
      <c r="Q155" s="37"/>
      <c r="R155" s="37"/>
      <c r="S155" s="105">
        <v>440</v>
      </c>
      <c r="T155" s="37"/>
      <c r="U155" s="37"/>
      <c r="V155" s="2420"/>
      <c r="W155" s="2420"/>
      <c r="X155" s="1037"/>
      <c r="Y155" s="37"/>
      <c r="Z155" s="2439">
        <v>1481109399605</v>
      </c>
      <c r="AA155" s="2439"/>
      <c r="AB155" s="2439"/>
      <c r="AC155" s="2439"/>
      <c r="AD155" s="2439"/>
      <c r="AE155" s="2439"/>
      <c r="AF155" s="2439"/>
      <c r="AG155" s="907"/>
      <c r="AH155" s="2439">
        <v>1240476071689</v>
      </c>
      <c r="AI155" s="2439"/>
      <c r="AJ155" s="2439"/>
      <c r="AK155" s="2439"/>
      <c r="AL155" s="2439"/>
      <c r="AM155" s="2439"/>
      <c r="AN155" s="2439"/>
      <c r="AP155" s="59" t="s">
        <v>119</v>
      </c>
      <c r="AQ155" s="78"/>
      <c r="AR155" s="78"/>
      <c r="AS155" s="37"/>
      <c r="AT155" s="61"/>
      <c r="AU155" s="37"/>
      <c r="AV155" s="37"/>
      <c r="AW155" s="37"/>
      <c r="AX155" s="37"/>
      <c r="AY155" s="37"/>
      <c r="AZ155" s="37"/>
      <c r="BA155" s="37"/>
      <c r="BB155" s="37"/>
      <c r="BC155" s="37"/>
      <c r="BD155" s="37"/>
      <c r="BE155" s="37"/>
      <c r="BF155" s="2420"/>
      <c r="BG155" s="2420"/>
      <c r="BH155" s="2420"/>
      <c r="BI155" s="37"/>
      <c r="BJ155" s="2326"/>
      <c r="BK155" s="2326"/>
      <c r="BL155" s="2326"/>
      <c r="BM155" s="2326"/>
      <c r="BN155" s="2326"/>
      <c r="BO155" s="2326"/>
      <c r="BP155" s="2326"/>
      <c r="BQ155" s="37"/>
      <c r="BR155" s="2326"/>
      <c r="BS155" s="2326"/>
      <c r="BT155" s="2326"/>
      <c r="BU155" s="2326"/>
      <c r="BV155" s="2326"/>
      <c r="BW155" s="2326"/>
      <c r="BX155" s="2326"/>
      <c r="BY155" s="61"/>
      <c r="BZ155" s="96">
        <v>1481109399605</v>
      </c>
      <c r="CA155" s="96">
        <v>1240476071689</v>
      </c>
      <c r="CB155" s="298"/>
    </row>
    <row r="156" spans="1:80" s="10" customFormat="1" ht="15.75" thickTop="1">
      <c r="B156" s="37"/>
      <c r="C156" s="78"/>
      <c r="D156" s="77"/>
      <c r="E156" s="37"/>
      <c r="F156" s="61"/>
      <c r="G156" s="37"/>
      <c r="H156" s="37"/>
      <c r="I156" s="37"/>
      <c r="J156" s="37"/>
      <c r="K156" s="37"/>
      <c r="L156" s="37"/>
      <c r="M156" s="37"/>
      <c r="N156" s="37"/>
      <c r="O156" s="37"/>
      <c r="P156" s="37"/>
      <c r="Q156" s="37"/>
      <c r="R156" s="37"/>
      <c r="S156" s="38"/>
      <c r="T156" s="37"/>
      <c r="U156" s="37"/>
      <c r="V156" s="37"/>
      <c r="W156" s="37"/>
      <c r="X156" s="37"/>
      <c r="Y156" s="37"/>
      <c r="Z156" s="2320"/>
      <c r="AA156" s="2320"/>
      <c r="AB156" s="2320"/>
      <c r="AC156" s="2320"/>
      <c r="AD156" s="2320"/>
      <c r="AE156" s="2320"/>
      <c r="AF156" s="2320"/>
      <c r="AG156" s="901"/>
      <c r="AH156" s="2320"/>
      <c r="AI156" s="2320"/>
      <c r="AJ156" s="2320"/>
      <c r="AK156" s="2320"/>
      <c r="AL156" s="2320"/>
      <c r="AM156" s="2320"/>
      <c r="AN156" s="2320"/>
      <c r="AP156" s="37"/>
      <c r="AQ156" s="78"/>
      <c r="AR156" s="77"/>
      <c r="AS156" s="37"/>
      <c r="AT156" s="61"/>
      <c r="AU156" s="37"/>
      <c r="AV156" s="37"/>
      <c r="AW156" s="37"/>
      <c r="AX156" s="37"/>
      <c r="AY156" s="37"/>
      <c r="AZ156" s="37"/>
      <c r="BA156" s="37"/>
      <c r="BB156" s="37"/>
      <c r="BC156" s="37"/>
      <c r="BD156" s="37"/>
      <c r="BE156" s="37"/>
      <c r="BF156" s="37"/>
      <c r="BG156" s="37"/>
      <c r="BH156" s="37"/>
      <c r="BI156" s="37"/>
      <c r="BJ156" s="37"/>
      <c r="BK156" s="37"/>
      <c r="BL156" s="61"/>
      <c r="BM156" s="61"/>
      <c r="BN156" s="61"/>
      <c r="BO156" s="61"/>
      <c r="BP156" s="61"/>
      <c r="BQ156" s="61"/>
      <c r="BR156" s="37"/>
      <c r="BS156" s="61"/>
      <c r="BT156" s="61"/>
      <c r="BU156" s="61"/>
      <c r="BV156" s="61"/>
      <c r="BW156" s="61"/>
      <c r="BX156" s="61"/>
      <c r="BY156" s="61"/>
      <c r="BZ156" s="297">
        <v>0</v>
      </c>
      <c r="CA156" s="297">
        <v>0</v>
      </c>
      <c r="CB156" s="297"/>
    </row>
    <row r="157" spans="1:80" s="10" customFormat="1">
      <c r="A157" s="37"/>
      <c r="B157" s="470"/>
      <c r="C157" s="50"/>
      <c r="D157" s="48"/>
      <c r="E157" s="48"/>
      <c r="F157" s="48"/>
      <c r="G157" s="48"/>
      <c r="H157" s="48"/>
      <c r="I157" s="48"/>
      <c r="J157" s="48"/>
      <c r="K157" s="48"/>
      <c r="L157" s="48"/>
      <c r="M157" s="48"/>
      <c r="N157" s="48"/>
      <c r="O157" s="48"/>
      <c r="P157" s="48"/>
      <c r="Q157" s="48"/>
      <c r="R157" s="48"/>
      <c r="S157" s="48"/>
      <c r="T157" s="48"/>
      <c r="U157" s="48"/>
      <c r="V157" s="48"/>
      <c r="W157" s="48"/>
      <c r="X157" s="48"/>
      <c r="Y157" s="48"/>
      <c r="Z157" s="49"/>
      <c r="AA157" s="49"/>
      <c r="AB157" s="49"/>
      <c r="AC157" s="49"/>
      <c r="AD157" s="49"/>
      <c r="AE157" s="49"/>
      <c r="AF157" s="48"/>
      <c r="AG157" s="902" t="s">
        <v>2106</v>
      </c>
      <c r="AH157" s="48"/>
      <c r="AI157" s="48"/>
      <c r="AJ157" s="48"/>
      <c r="AK157" s="48"/>
      <c r="AL157" s="48"/>
      <c r="AM157" s="48"/>
      <c r="AN157" s="48"/>
      <c r="AP157" s="103"/>
      <c r="AQ157" s="50"/>
      <c r="AR157" s="48"/>
      <c r="AS157" s="48"/>
      <c r="AT157" s="48"/>
      <c r="AU157" s="48"/>
      <c r="AV157" s="48"/>
      <c r="AW157" s="48"/>
      <c r="AX157" s="48"/>
      <c r="AY157" s="48"/>
      <c r="AZ157" s="48"/>
      <c r="BA157" s="48"/>
      <c r="BB157" s="48"/>
      <c r="BC157" s="48"/>
      <c r="BD157" s="48"/>
      <c r="BE157" s="48"/>
      <c r="BF157" s="48"/>
      <c r="BG157" s="48"/>
      <c r="BH157" s="48"/>
      <c r="BI157" s="48"/>
      <c r="BJ157" s="49"/>
      <c r="BK157" s="49"/>
      <c r="BL157" s="49"/>
      <c r="BM157" s="49"/>
      <c r="BN157" s="49"/>
      <c r="BO157" s="49"/>
      <c r="BP157" s="48"/>
      <c r="BQ157" s="51" t="s">
        <v>74</v>
      </c>
      <c r="BR157" s="48"/>
      <c r="BS157" s="48"/>
      <c r="BT157" s="48"/>
      <c r="BU157" s="48"/>
      <c r="BV157" s="48"/>
      <c r="BW157" s="48"/>
      <c r="BX157" s="48"/>
      <c r="BY157" s="48"/>
      <c r="BZ157" s="93"/>
      <c r="CA157" s="93"/>
      <c r="CB157" s="297"/>
    </row>
    <row r="158" spans="1:80" s="10" customFormat="1" ht="7.5" customHeight="1">
      <c r="A158" s="37"/>
      <c r="B158" s="470"/>
      <c r="C158" s="50"/>
      <c r="D158" s="48"/>
      <c r="E158" s="48"/>
      <c r="F158" s="48"/>
      <c r="G158" s="48"/>
      <c r="H158" s="48"/>
      <c r="I158" s="48"/>
      <c r="J158" s="48"/>
      <c r="K158" s="48"/>
      <c r="L158" s="48"/>
      <c r="M158" s="48"/>
      <c r="N158" s="48"/>
      <c r="O158" s="48"/>
      <c r="P158" s="48"/>
      <c r="Q158" s="48"/>
      <c r="R158" s="48"/>
      <c r="S158" s="48"/>
      <c r="T158" s="48"/>
      <c r="U158" s="48"/>
      <c r="V158" s="48"/>
      <c r="W158" s="48"/>
      <c r="X158" s="48"/>
      <c r="Y158" s="48"/>
      <c r="Z158" s="49"/>
      <c r="AA158" s="49"/>
      <c r="AB158" s="49"/>
      <c r="AC158" s="49"/>
      <c r="AD158" s="49"/>
      <c r="AE158" s="49"/>
      <c r="AF158" s="48"/>
      <c r="AG158" s="54"/>
      <c r="AH158" s="48"/>
      <c r="AI158" s="48"/>
      <c r="AJ158" s="48"/>
      <c r="AK158" s="48"/>
      <c r="AL158" s="48"/>
      <c r="AM158" s="48"/>
      <c r="AN158" s="48"/>
      <c r="AP158" s="103"/>
      <c r="AQ158" s="50"/>
      <c r="AR158" s="48"/>
      <c r="AS158" s="48"/>
      <c r="AT158" s="48"/>
      <c r="AU158" s="48"/>
      <c r="AV158" s="48"/>
      <c r="AW158" s="48"/>
      <c r="AX158" s="48"/>
      <c r="AY158" s="48"/>
      <c r="AZ158" s="48"/>
      <c r="BA158" s="48"/>
      <c r="BB158" s="48"/>
      <c r="BC158" s="48"/>
      <c r="BD158" s="48"/>
      <c r="BE158" s="48"/>
      <c r="BF158" s="48"/>
      <c r="BG158" s="48"/>
      <c r="BH158" s="48"/>
      <c r="BI158" s="48"/>
      <c r="BJ158" s="49"/>
      <c r="BK158" s="49"/>
      <c r="BL158" s="49"/>
      <c r="BM158" s="49"/>
      <c r="BN158" s="49"/>
      <c r="BO158" s="49"/>
      <c r="BP158" s="48"/>
      <c r="BQ158" s="51"/>
      <c r="BR158" s="48"/>
      <c r="BS158" s="48"/>
      <c r="BT158" s="48"/>
      <c r="BU158" s="48"/>
      <c r="BV158" s="48"/>
      <c r="BW158" s="48"/>
      <c r="BX158" s="48"/>
      <c r="BY158" s="48"/>
      <c r="BZ158" s="93"/>
      <c r="CA158" s="93"/>
      <c r="CB158" s="297"/>
    </row>
    <row r="159" spans="1:80" s="139" customFormat="1" ht="18.75" customHeight="1">
      <c r="A159" s="133"/>
      <c r="B159" s="471"/>
      <c r="C159" s="134"/>
      <c r="D159" s="135"/>
      <c r="E159" s="135"/>
      <c r="F159" s="135"/>
      <c r="G159" s="135"/>
      <c r="H159" s="136" t="s">
        <v>544</v>
      </c>
      <c r="I159" s="135"/>
      <c r="J159" s="135"/>
      <c r="K159" s="135"/>
      <c r="L159" s="135"/>
      <c r="M159" s="135"/>
      <c r="N159" s="135"/>
      <c r="O159" s="135"/>
      <c r="P159" s="135"/>
      <c r="Q159" s="135"/>
      <c r="R159" s="135"/>
      <c r="S159" s="135"/>
      <c r="T159" s="135"/>
      <c r="U159" s="135"/>
      <c r="V159" s="135"/>
      <c r="W159" s="136" t="s">
        <v>543</v>
      </c>
      <c r="X159" s="136"/>
      <c r="Y159" s="135"/>
      <c r="Z159" s="137"/>
      <c r="AA159" s="137"/>
      <c r="AB159" s="137"/>
      <c r="AC159" s="137"/>
      <c r="AD159" s="137"/>
      <c r="AE159" s="137"/>
      <c r="AF159" s="135"/>
      <c r="AG159" s="138" t="s">
        <v>1391</v>
      </c>
      <c r="AH159" s="135"/>
      <c r="AI159" s="135"/>
      <c r="AJ159" s="135"/>
      <c r="AK159" s="135"/>
      <c r="AL159" s="135"/>
      <c r="AM159" s="135"/>
      <c r="AN159" s="135"/>
      <c r="AP159" s="140"/>
      <c r="AQ159" s="134"/>
      <c r="AR159" s="135"/>
      <c r="AS159" s="135"/>
      <c r="AT159" s="135"/>
      <c r="AU159" s="135"/>
      <c r="AV159" s="136" t="s">
        <v>68</v>
      </c>
      <c r="AW159" s="135"/>
      <c r="AX159" s="135"/>
      <c r="AY159" s="135"/>
      <c r="AZ159" s="135"/>
      <c r="BA159" s="135"/>
      <c r="BB159" s="135"/>
      <c r="BC159" s="135"/>
      <c r="BD159" s="135"/>
      <c r="BE159" s="135"/>
      <c r="BF159" s="135"/>
      <c r="BG159" s="136" t="s">
        <v>67</v>
      </c>
      <c r="BH159" s="135"/>
      <c r="BI159" s="135"/>
      <c r="BJ159" s="137"/>
      <c r="BK159" s="137"/>
      <c r="BL159" s="137"/>
      <c r="BM159" s="137"/>
      <c r="BN159" s="137"/>
      <c r="BO159" s="137"/>
      <c r="BP159" s="135"/>
      <c r="BQ159" s="138" t="s">
        <v>66</v>
      </c>
      <c r="BR159" s="135"/>
      <c r="BS159" s="135"/>
      <c r="BT159" s="135"/>
      <c r="BU159" s="135"/>
      <c r="BV159" s="135"/>
      <c r="BW159" s="135"/>
      <c r="BX159" s="135"/>
      <c r="BY159" s="135"/>
      <c r="BZ159" s="141"/>
      <c r="CA159" s="141"/>
      <c r="CB159" s="299"/>
    </row>
    <row r="160" spans="1:80" s="10" customFormat="1">
      <c r="A160" s="37"/>
      <c r="B160" s="470"/>
      <c r="C160" s="50"/>
      <c r="D160" s="48"/>
      <c r="E160" s="48"/>
      <c r="F160" s="48"/>
      <c r="G160" s="48"/>
      <c r="H160" s="48"/>
      <c r="I160" s="48"/>
      <c r="J160" s="48"/>
      <c r="K160" s="48"/>
      <c r="L160" s="48"/>
      <c r="M160" s="48"/>
      <c r="N160" s="48"/>
      <c r="O160" s="48"/>
      <c r="P160" s="48"/>
      <c r="Q160" s="48"/>
      <c r="R160" s="48"/>
      <c r="S160" s="48"/>
      <c r="T160" s="48"/>
      <c r="U160" s="48"/>
      <c r="V160" s="48"/>
      <c r="W160" s="48"/>
      <c r="X160" s="48"/>
      <c r="Y160" s="48"/>
      <c r="Z160" s="49"/>
      <c r="AA160" s="49"/>
      <c r="AB160" s="49"/>
      <c r="AC160" s="49"/>
      <c r="AD160" s="49"/>
      <c r="AE160" s="49"/>
      <c r="AF160" s="48"/>
      <c r="AG160" s="49"/>
      <c r="AH160" s="48"/>
      <c r="AI160" s="48"/>
      <c r="AJ160" s="48"/>
      <c r="AK160" s="48"/>
      <c r="AL160" s="48"/>
      <c r="AM160" s="48"/>
      <c r="AN160" s="48"/>
      <c r="AP160" s="103"/>
      <c r="AQ160" s="50"/>
      <c r="AR160" s="48"/>
      <c r="AS160" s="48"/>
      <c r="AT160" s="48"/>
      <c r="AU160" s="48"/>
      <c r="AV160" s="48"/>
      <c r="AW160" s="48"/>
      <c r="AX160" s="48"/>
      <c r="AY160" s="48"/>
      <c r="AZ160" s="48"/>
      <c r="BA160" s="48"/>
      <c r="BB160" s="48"/>
      <c r="BC160" s="48"/>
      <c r="BD160" s="48"/>
      <c r="BE160" s="48"/>
      <c r="BF160" s="48"/>
      <c r="BG160" s="48"/>
      <c r="BH160" s="48"/>
      <c r="BI160" s="48"/>
      <c r="BJ160" s="49"/>
      <c r="BK160" s="49"/>
      <c r="BL160" s="49"/>
      <c r="BM160" s="49"/>
      <c r="BN160" s="49"/>
      <c r="BO160" s="49"/>
      <c r="BP160" s="48"/>
      <c r="BQ160" s="49"/>
      <c r="BR160" s="48"/>
      <c r="BS160" s="48"/>
      <c r="BT160" s="48"/>
      <c r="BU160" s="48"/>
      <c r="BV160" s="48"/>
      <c r="BW160" s="48"/>
      <c r="BX160" s="48"/>
      <c r="BY160" s="48"/>
      <c r="BZ160" s="93"/>
      <c r="CA160" s="93"/>
      <c r="CB160" s="297"/>
    </row>
    <row r="161" spans="1:86" s="10" customFormat="1">
      <c r="A161" s="37"/>
      <c r="B161" s="470"/>
      <c r="C161" s="50"/>
      <c r="D161" s="48"/>
      <c r="E161" s="48"/>
      <c r="F161" s="48"/>
      <c r="G161" s="48"/>
      <c r="H161" s="48"/>
      <c r="I161" s="48"/>
      <c r="J161" s="48"/>
      <c r="K161" s="48"/>
      <c r="L161" s="48"/>
      <c r="M161" s="48"/>
      <c r="N161" s="48"/>
      <c r="O161" s="48"/>
      <c r="P161" s="48"/>
      <c r="Q161" s="48"/>
      <c r="R161" s="48"/>
      <c r="S161" s="48"/>
      <c r="T161" s="48"/>
      <c r="U161" s="48"/>
      <c r="V161" s="48"/>
      <c r="W161" s="48"/>
      <c r="X161" s="48"/>
      <c r="Y161" s="48"/>
      <c r="Z161" s="49"/>
      <c r="AA161" s="49"/>
      <c r="AB161" s="49"/>
      <c r="AC161" s="49"/>
      <c r="AD161" s="49"/>
      <c r="AE161" s="49"/>
      <c r="AF161" s="48"/>
      <c r="AG161" s="49"/>
      <c r="AH161" s="48"/>
      <c r="AI161" s="48"/>
      <c r="AJ161" s="48"/>
      <c r="AK161" s="48"/>
      <c r="AL161" s="48"/>
      <c r="AM161" s="48"/>
      <c r="AN161" s="48"/>
      <c r="AP161" s="103"/>
      <c r="AQ161" s="50"/>
      <c r="AR161" s="48"/>
      <c r="AS161" s="48"/>
      <c r="AT161" s="48"/>
      <c r="AU161" s="48"/>
      <c r="AV161" s="48"/>
      <c r="AW161" s="48"/>
      <c r="AX161" s="48"/>
      <c r="AY161" s="48"/>
      <c r="AZ161" s="48"/>
      <c r="BA161" s="48"/>
      <c r="BB161" s="48"/>
      <c r="BC161" s="48"/>
      <c r="BD161" s="48"/>
      <c r="BE161" s="48"/>
      <c r="BF161" s="48"/>
      <c r="BG161" s="48"/>
      <c r="BH161" s="48"/>
      <c r="BI161" s="48"/>
      <c r="BJ161" s="49"/>
      <c r="BK161" s="49"/>
      <c r="BL161" s="49"/>
      <c r="BM161" s="49"/>
      <c r="BN161" s="49"/>
      <c r="BO161" s="49"/>
      <c r="BP161" s="48"/>
      <c r="BQ161" s="49"/>
      <c r="BR161" s="48"/>
      <c r="BS161" s="48"/>
      <c r="BT161" s="48"/>
      <c r="BU161" s="48"/>
      <c r="BV161" s="48"/>
      <c r="BW161" s="48"/>
      <c r="BX161" s="48"/>
      <c r="BY161" s="48"/>
      <c r="BZ161" s="93"/>
      <c r="CA161" s="93"/>
      <c r="CB161" s="297"/>
    </row>
    <row r="162" spans="1:86" s="10" customFormat="1">
      <c r="A162" s="37"/>
      <c r="B162" s="470"/>
      <c r="C162" s="50"/>
      <c r="D162" s="48"/>
      <c r="E162" s="48"/>
      <c r="F162" s="48"/>
      <c r="G162" s="48"/>
      <c r="H162" s="48"/>
      <c r="I162" s="48"/>
      <c r="J162" s="48"/>
      <c r="K162" s="48"/>
      <c r="L162" s="48"/>
      <c r="M162" s="48"/>
      <c r="N162" s="48"/>
      <c r="O162" s="48"/>
      <c r="P162" s="48"/>
      <c r="Q162" s="48"/>
      <c r="R162" s="48"/>
      <c r="S162" s="48"/>
      <c r="T162" s="48"/>
      <c r="U162" s="48"/>
      <c r="V162" s="48"/>
      <c r="W162" s="48"/>
      <c r="X162" s="48"/>
      <c r="Y162" s="48"/>
      <c r="Z162" s="49"/>
      <c r="AA162" s="49"/>
      <c r="AB162" s="49"/>
      <c r="AC162" s="49"/>
      <c r="AD162" s="49"/>
      <c r="AE162" s="49"/>
      <c r="AF162" s="48"/>
      <c r="AG162" s="49"/>
      <c r="AH162" s="48"/>
      <c r="AI162" s="48"/>
      <c r="AJ162" s="48"/>
      <c r="AK162" s="48"/>
      <c r="AL162" s="48"/>
      <c r="AM162" s="48"/>
      <c r="AN162" s="48"/>
      <c r="AP162" s="103"/>
      <c r="AQ162" s="50"/>
      <c r="AR162" s="48"/>
      <c r="AS162" s="48"/>
      <c r="AT162" s="48"/>
      <c r="AU162" s="48"/>
      <c r="AV162" s="48"/>
      <c r="AW162" s="48"/>
      <c r="AX162" s="48"/>
      <c r="AY162" s="48"/>
      <c r="AZ162" s="48"/>
      <c r="BA162" s="48"/>
      <c r="BB162" s="48"/>
      <c r="BC162" s="48"/>
      <c r="BD162" s="48"/>
      <c r="BE162" s="48"/>
      <c r="BF162" s="48"/>
      <c r="BG162" s="48"/>
      <c r="BH162" s="48"/>
      <c r="BI162" s="48"/>
      <c r="BJ162" s="49"/>
      <c r="BK162" s="49"/>
      <c r="BL162" s="49"/>
      <c r="BM162" s="49"/>
      <c r="BN162" s="49"/>
      <c r="BO162" s="49"/>
      <c r="BP162" s="48"/>
      <c r="BQ162" s="49"/>
      <c r="BR162" s="48"/>
      <c r="BS162" s="48"/>
      <c r="BT162" s="48"/>
      <c r="BU162" s="48"/>
      <c r="BV162" s="48"/>
      <c r="BW162" s="48"/>
      <c r="BX162" s="48"/>
      <c r="BY162" s="48"/>
      <c r="BZ162" s="93"/>
      <c r="CA162" s="93"/>
      <c r="CB162" s="297"/>
    </row>
    <row r="163" spans="1:86" s="10" customFormat="1">
      <c r="A163" s="37"/>
      <c r="B163" s="470"/>
      <c r="C163" s="50"/>
      <c r="D163" s="48"/>
      <c r="E163" s="48"/>
      <c r="F163" s="48"/>
      <c r="G163" s="48"/>
      <c r="H163" s="48"/>
      <c r="I163" s="48"/>
      <c r="J163" s="48"/>
      <c r="K163" s="48"/>
      <c r="L163" s="48"/>
      <c r="M163" s="48"/>
      <c r="N163" s="48"/>
      <c r="O163" s="48"/>
      <c r="P163" s="48"/>
      <c r="Q163" s="48"/>
      <c r="R163" s="48"/>
      <c r="S163" s="48"/>
      <c r="T163" s="48"/>
      <c r="U163" s="48"/>
      <c r="V163" s="48"/>
      <c r="W163" s="48"/>
      <c r="X163" s="48"/>
      <c r="Y163" s="48"/>
      <c r="Z163" s="49"/>
      <c r="AA163" s="49"/>
      <c r="AB163" s="49"/>
      <c r="AC163" s="49"/>
      <c r="AD163" s="49"/>
      <c r="AE163" s="49"/>
      <c r="AF163" s="48"/>
      <c r="AG163" s="49"/>
      <c r="AH163" s="48"/>
      <c r="AI163" s="48"/>
      <c r="AJ163" s="48"/>
      <c r="AK163" s="48"/>
      <c r="AL163" s="48"/>
      <c r="AM163" s="48"/>
      <c r="AN163" s="48"/>
      <c r="AP163" s="103"/>
      <c r="AQ163" s="50"/>
      <c r="AR163" s="48"/>
      <c r="AS163" s="48"/>
      <c r="AT163" s="48"/>
      <c r="AU163" s="48"/>
      <c r="AV163" s="48"/>
      <c r="AW163" s="48"/>
      <c r="AX163" s="48"/>
      <c r="AY163" s="48"/>
      <c r="AZ163" s="48"/>
      <c r="BA163" s="48"/>
      <c r="BB163" s="48"/>
      <c r="BC163" s="48"/>
      <c r="BD163" s="48"/>
      <c r="BE163" s="48"/>
      <c r="BF163" s="48"/>
      <c r="BG163" s="48"/>
      <c r="BH163" s="48"/>
      <c r="BI163" s="48"/>
      <c r="BJ163" s="49"/>
      <c r="BK163" s="49"/>
      <c r="BL163" s="49"/>
      <c r="BM163" s="49"/>
      <c r="BN163" s="49"/>
      <c r="BO163" s="49"/>
      <c r="BP163" s="48"/>
      <c r="BQ163" s="49"/>
      <c r="BR163" s="48"/>
      <c r="BS163" s="48"/>
      <c r="BT163" s="48"/>
      <c r="BU163" s="48"/>
      <c r="BV163" s="48"/>
      <c r="BW163" s="48"/>
      <c r="BX163" s="48"/>
      <c r="BY163" s="48"/>
      <c r="BZ163" s="93"/>
      <c r="CA163" s="93"/>
      <c r="CB163" s="297"/>
    </row>
    <row r="164" spans="1:86" s="10" customFormat="1">
      <c r="A164" s="37"/>
      <c r="B164" s="470"/>
      <c r="C164" s="50"/>
      <c r="D164" s="48"/>
      <c r="E164" s="48"/>
      <c r="F164" s="48"/>
      <c r="G164" s="48"/>
      <c r="H164" s="48"/>
      <c r="I164" s="48"/>
      <c r="J164" s="48"/>
      <c r="K164" s="48"/>
      <c r="L164" s="48"/>
      <c r="M164" s="48"/>
      <c r="N164" s="48"/>
      <c r="O164" s="48"/>
      <c r="P164" s="48"/>
      <c r="Q164" s="48"/>
      <c r="R164" s="48"/>
      <c r="S164" s="48"/>
      <c r="T164" s="48"/>
      <c r="U164" s="48"/>
      <c r="V164" s="48"/>
      <c r="W164" s="48"/>
      <c r="X164" s="48"/>
      <c r="Y164" s="48"/>
      <c r="Z164" s="49"/>
      <c r="AA164" s="49"/>
      <c r="AB164" s="49"/>
      <c r="AC164" s="49"/>
      <c r="AD164" s="49"/>
      <c r="AE164" s="49"/>
      <c r="AF164" s="48"/>
      <c r="AG164" s="49"/>
      <c r="AH164" s="48"/>
      <c r="AI164" s="48"/>
      <c r="AJ164" s="48"/>
      <c r="AK164" s="48"/>
      <c r="AL164" s="48"/>
      <c r="AM164" s="48"/>
      <c r="AN164" s="48"/>
      <c r="AP164" s="103"/>
      <c r="AQ164" s="50"/>
      <c r="AR164" s="48"/>
      <c r="AS164" s="48"/>
      <c r="AT164" s="48"/>
      <c r="AU164" s="48"/>
      <c r="AV164" s="48"/>
      <c r="AW164" s="48"/>
      <c r="AX164" s="48"/>
      <c r="AY164" s="48"/>
      <c r="AZ164" s="48"/>
      <c r="BA164" s="48"/>
      <c r="BB164" s="48"/>
      <c r="BC164" s="48"/>
      <c r="BD164" s="48"/>
      <c r="BE164" s="48"/>
      <c r="BF164" s="48"/>
      <c r="BG164" s="48"/>
      <c r="BH164" s="48"/>
      <c r="BI164" s="48"/>
      <c r="BJ164" s="49"/>
      <c r="BK164" s="49"/>
      <c r="BL164" s="49"/>
      <c r="BM164" s="49"/>
      <c r="BN164" s="49"/>
      <c r="BO164" s="49"/>
      <c r="BP164" s="48"/>
      <c r="BQ164" s="49"/>
      <c r="BR164" s="48"/>
      <c r="BS164" s="48"/>
      <c r="BT164" s="48"/>
      <c r="BU164" s="48"/>
      <c r="BV164" s="48"/>
      <c r="BW164" s="48"/>
      <c r="BX164" s="48"/>
      <c r="BY164" s="48"/>
      <c r="BZ164" s="93"/>
      <c r="CA164" s="93"/>
      <c r="CB164" s="297"/>
    </row>
    <row r="165" spans="1:86" s="152" customFormat="1" ht="18.75" customHeight="1">
      <c r="A165" s="146"/>
      <c r="B165" s="472"/>
      <c r="C165" s="147"/>
      <c r="D165" s="148"/>
      <c r="E165" s="148"/>
      <c r="F165" s="148"/>
      <c r="G165" s="148"/>
      <c r="H165" s="149" t="s">
        <v>1398</v>
      </c>
      <c r="I165" s="148"/>
      <c r="J165" s="148"/>
      <c r="K165" s="148"/>
      <c r="L165" s="148"/>
      <c r="M165" s="148"/>
      <c r="N165" s="148"/>
      <c r="O165" s="148"/>
      <c r="P165" s="148"/>
      <c r="Q165" s="148"/>
      <c r="R165" s="148"/>
      <c r="S165" s="148"/>
      <c r="T165" s="148"/>
      <c r="U165" s="148"/>
      <c r="V165" s="148"/>
      <c r="W165" s="149" t="s">
        <v>1397</v>
      </c>
      <c r="X165" s="149"/>
      <c r="Y165" s="148"/>
      <c r="Z165" s="150"/>
      <c r="AA165" s="150"/>
      <c r="AB165" s="150"/>
      <c r="AC165" s="150"/>
      <c r="AD165" s="150"/>
      <c r="AE165" s="150"/>
      <c r="AF165" s="148"/>
      <c r="AG165" s="151" t="s">
        <v>1396</v>
      </c>
      <c r="AH165" s="148"/>
      <c r="AI165" s="148"/>
      <c r="AJ165" s="148"/>
      <c r="AK165" s="148"/>
      <c r="AL165" s="148"/>
      <c r="AM165" s="148"/>
      <c r="AN165" s="148"/>
      <c r="AP165" s="147"/>
      <c r="AQ165" s="147"/>
      <c r="AR165" s="148"/>
      <c r="AS165" s="148"/>
      <c r="AT165" s="148"/>
      <c r="AU165" s="148"/>
      <c r="AV165" s="149" t="s">
        <v>68</v>
      </c>
      <c r="AW165" s="148"/>
      <c r="AX165" s="148"/>
      <c r="AY165" s="148"/>
      <c r="AZ165" s="148"/>
      <c r="BA165" s="148"/>
      <c r="BB165" s="148"/>
      <c r="BC165" s="148"/>
      <c r="BD165" s="148"/>
      <c r="BE165" s="148"/>
      <c r="BF165" s="148"/>
      <c r="BG165" s="149" t="s">
        <v>78</v>
      </c>
      <c r="BH165" s="148"/>
      <c r="BI165" s="148"/>
      <c r="BJ165" s="150"/>
      <c r="BK165" s="150"/>
      <c r="BL165" s="150"/>
      <c r="BM165" s="150"/>
      <c r="BN165" s="150"/>
      <c r="BO165" s="150"/>
      <c r="BP165" s="148"/>
      <c r="BQ165" s="151" t="s">
        <v>77</v>
      </c>
      <c r="BR165" s="148"/>
      <c r="BS165" s="148"/>
      <c r="BT165" s="148"/>
      <c r="BU165" s="148"/>
      <c r="BV165" s="148"/>
      <c r="BW165" s="148"/>
      <c r="BX165" s="148"/>
      <c r="BY165" s="148"/>
      <c r="BZ165" s="153"/>
      <c r="CA165" s="153"/>
      <c r="CB165" s="300"/>
    </row>
    <row r="166" spans="1:86" s="10" customFormat="1" ht="12" customHeight="1">
      <c r="A166" s="37"/>
      <c r="B166" s="473"/>
      <c r="C166" s="50"/>
      <c r="D166" s="48"/>
      <c r="E166" s="48"/>
      <c r="F166" s="48"/>
      <c r="G166" s="48"/>
      <c r="H166" s="52"/>
      <c r="I166" s="48"/>
      <c r="J166" s="48"/>
      <c r="K166" s="48"/>
      <c r="L166" s="48"/>
      <c r="M166" s="48"/>
      <c r="N166" s="48"/>
      <c r="O166" s="48"/>
      <c r="P166" s="48"/>
      <c r="Q166" s="48"/>
      <c r="R166" s="48"/>
      <c r="S166" s="48"/>
      <c r="T166" s="48"/>
      <c r="U166" s="48"/>
      <c r="V166" s="48"/>
      <c r="W166" s="52"/>
      <c r="X166" s="52"/>
      <c r="Y166" s="48"/>
      <c r="Z166" s="49"/>
      <c r="AA166" s="49"/>
      <c r="AB166" s="49"/>
      <c r="AC166" s="49"/>
      <c r="AD166" s="49"/>
      <c r="AE166" s="49"/>
      <c r="AF166" s="48"/>
      <c r="AG166" s="902"/>
      <c r="AH166" s="48"/>
      <c r="AI166" s="48"/>
      <c r="AJ166" s="48"/>
      <c r="AK166" s="48"/>
      <c r="AL166" s="48"/>
      <c r="AM166" s="48"/>
      <c r="AN166" s="48"/>
      <c r="AP166" s="50"/>
      <c r="AQ166" s="50"/>
      <c r="AR166" s="48"/>
      <c r="AS166" s="48"/>
      <c r="AT166" s="48"/>
      <c r="AU166" s="48"/>
      <c r="AV166" s="52"/>
      <c r="AW166" s="48"/>
      <c r="AX166" s="48"/>
      <c r="AY166" s="48"/>
      <c r="AZ166" s="48"/>
      <c r="BA166" s="48"/>
      <c r="BB166" s="48"/>
      <c r="BC166" s="48"/>
      <c r="BD166" s="48"/>
      <c r="BE166" s="48"/>
      <c r="BF166" s="48"/>
      <c r="BG166" s="52"/>
      <c r="BH166" s="48"/>
      <c r="BI166" s="48"/>
      <c r="BJ166" s="49"/>
      <c r="BK166" s="49"/>
      <c r="BL166" s="49"/>
      <c r="BM166" s="49"/>
      <c r="BN166" s="49"/>
      <c r="BO166" s="49"/>
      <c r="BP166" s="48"/>
      <c r="BQ166" s="51"/>
      <c r="BR166" s="48"/>
      <c r="BS166" s="48"/>
      <c r="BT166" s="48"/>
      <c r="BU166" s="48"/>
      <c r="BV166" s="48"/>
      <c r="BW166" s="48"/>
      <c r="BX166" s="48"/>
      <c r="BY166" s="48"/>
      <c r="BZ166" s="93"/>
      <c r="CA166" s="93"/>
      <c r="CB166" s="297"/>
    </row>
    <row r="167" spans="1:86" s="10" customFormat="1" ht="18.75">
      <c r="A167" s="37"/>
      <c r="B167" s="1388" t="s">
        <v>2036</v>
      </c>
      <c r="C167" s="70"/>
      <c r="D167" s="70"/>
      <c r="E167" s="70"/>
      <c r="F167" s="72"/>
      <c r="G167" s="72"/>
      <c r="H167" s="72"/>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P167" s="104" t="s">
        <v>69</v>
      </c>
      <c r="AQ167" s="70"/>
      <c r="AR167" s="70"/>
      <c r="AS167" s="70"/>
      <c r="AT167" s="72"/>
      <c r="AU167" s="72"/>
      <c r="AV167" s="72"/>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93"/>
      <c r="CA167" s="93"/>
      <c r="CB167" s="297"/>
    </row>
    <row r="168" spans="1:86" s="10" customFormat="1" ht="18.75" hidden="1">
      <c r="A168" s="37"/>
      <c r="B168" s="104"/>
      <c r="C168" s="70"/>
      <c r="D168" s="70"/>
      <c r="E168" s="70"/>
      <c r="F168" s="72"/>
      <c r="G168" s="72"/>
      <c r="H168" s="72"/>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P168" s="104"/>
      <c r="AQ168" s="70"/>
      <c r="AR168" s="70"/>
      <c r="AS168" s="70"/>
      <c r="AT168" s="72"/>
      <c r="AU168" s="72"/>
      <c r="AV168" s="72"/>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93"/>
      <c r="CA168" s="93"/>
      <c r="CB168" s="297"/>
    </row>
    <row r="169" spans="1:86" s="376" customFormat="1" ht="18" hidden="1" customHeight="1">
      <c r="A169" s="37"/>
      <c r="B169" s="2431" t="s">
        <v>2116</v>
      </c>
      <c r="C169" s="2431"/>
      <c r="D169" s="2431"/>
      <c r="E169" s="2431"/>
      <c r="F169" s="2431"/>
      <c r="G169" s="2431"/>
      <c r="H169" s="2431"/>
      <c r="I169" s="2431"/>
      <c r="J169" s="2431"/>
      <c r="K169" s="2431"/>
      <c r="L169" s="2431"/>
      <c r="M169" s="2431"/>
      <c r="N169" s="2431"/>
      <c r="O169" s="2431"/>
      <c r="P169" s="2431"/>
      <c r="Q169" s="2431"/>
      <c r="R169" s="2431"/>
      <c r="S169" s="2431"/>
      <c r="T169" s="2431"/>
      <c r="U169" s="2431"/>
      <c r="V169" s="2431"/>
      <c r="W169" s="2431"/>
      <c r="X169" s="2431"/>
      <c r="Y169" s="2431"/>
      <c r="Z169" s="2431"/>
      <c r="AA169" s="2431"/>
      <c r="AB169" s="2431"/>
      <c r="AC169" s="2431"/>
      <c r="AD169" s="2431"/>
      <c r="AE169" s="2431"/>
      <c r="AF169" s="2431"/>
      <c r="AG169" s="2431"/>
      <c r="AH169" s="2431"/>
      <c r="AI169" s="2431"/>
      <c r="AJ169" s="2431"/>
      <c r="AK169" s="2431"/>
      <c r="AL169" s="2431"/>
      <c r="AM169" s="2431"/>
      <c r="AN169" s="2431"/>
      <c r="AP169" s="104"/>
      <c r="AQ169" s="70"/>
      <c r="AR169" s="70"/>
      <c r="AS169" s="70"/>
      <c r="AT169" s="72"/>
      <c r="AU169" s="72"/>
      <c r="AV169" s="72"/>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93"/>
      <c r="CA169" s="93"/>
      <c r="CB169" s="297"/>
    </row>
    <row r="170" spans="1:86" s="10" customFormat="1">
      <c r="A170" s="37"/>
      <c r="B170" s="2436" t="s">
        <v>2032</v>
      </c>
      <c r="C170" s="2436"/>
      <c r="D170" s="2436"/>
      <c r="E170" s="2436"/>
      <c r="F170" s="2436"/>
      <c r="G170" s="2436"/>
      <c r="H170" s="2436"/>
      <c r="I170" s="2436"/>
      <c r="J170" s="2436"/>
      <c r="K170" s="2436"/>
      <c r="L170" s="2436"/>
      <c r="M170" s="2436"/>
      <c r="N170" s="2436"/>
      <c r="O170" s="2436"/>
      <c r="P170" s="2436"/>
      <c r="Q170" s="2436"/>
      <c r="R170" s="2436"/>
      <c r="S170" s="2436"/>
      <c r="T170" s="2436"/>
      <c r="U170" s="2436"/>
      <c r="V170" s="2436"/>
      <c r="W170" s="2436"/>
      <c r="X170" s="2436"/>
      <c r="Y170" s="2436"/>
      <c r="Z170" s="2436"/>
      <c r="AA170" s="2436"/>
      <c r="AB170" s="2436"/>
      <c r="AC170" s="2436"/>
      <c r="AD170" s="2436"/>
      <c r="AE170" s="2436"/>
      <c r="AF170" s="2436"/>
      <c r="AG170" s="2436"/>
      <c r="AH170" s="2436"/>
      <c r="AI170" s="2436"/>
      <c r="AJ170" s="2436"/>
      <c r="AK170" s="2436"/>
      <c r="AL170" s="2436"/>
      <c r="AM170" s="2436"/>
      <c r="AN170" s="2436"/>
      <c r="AP170" s="73" t="s">
        <v>73</v>
      </c>
      <c r="AQ170" s="70"/>
      <c r="AR170" s="70"/>
      <c r="AS170" s="70"/>
      <c r="AT170" s="72"/>
      <c r="AU170" s="72"/>
      <c r="AV170" s="72"/>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93"/>
      <c r="CA170" s="93"/>
      <c r="CB170" s="297"/>
    </row>
    <row r="171" spans="1:86" s="10" customFormat="1">
      <c r="A171" s="37"/>
      <c r="B171" s="68"/>
      <c r="C171" s="68"/>
      <c r="D171" s="68"/>
      <c r="E171" s="68"/>
      <c r="F171" s="68"/>
      <c r="G171" s="68"/>
      <c r="H171" s="68"/>
      <c r="I171" s="37"/>
      <c r="J171" s="37"/>
      <c r="K171" s="37"/>
      <c r="L171" s="37"/>
      <c r="M171" s="37"/>
      <c r="N171" s="37"/>
      <c r="O171" s="37"/>
      <c r="P171" s="37"/>
      <c r="Q171" s="37"/>
      <c r="R171" s="37"/>
      <c r="S171" s="37"/>
      <c r="T171" s="37"/>
      <c r="U171" s="37"/>
      <c r="V171" s="37"/>
      <c r="W171" s="37"/>
      <c r="X171" s="37"/>
      <c r="Y171" s="37"/>
      <c r="Z171" s="899"/>
      <c r="AA171" s="899"/>
      <c r="AB171" s="899"/>
      <c r="AC171" s="899"/>
      <c r="AD171" s="899"/>
      <c r="AE171" s="899"/>
      <c r="AF171" s="899"/>
      <c r="AG171" s="899"/>
      <c r="AH171" s="2495" t="s">
        <v>390</v>
      </c>
      <c r="AI171" s="2495"/>
      <c r="AJ171" s="2495"/>
      <c r="AK171" s="2495"/>
      <c r="AL171" s="2495"/>
      <c r="AM171" s="2495"/>
      <c r="AN171" s="2495"/>
      <c r="AP171" s="68"/>
      <c r="AQ171" s="68"/>
      <c r="AR171" s="68"/>
      <c r="AS171" s="68"/>
      <c r="AT171" s="68"/>
      <c r="AU171" s="68"/>
      <c r="AV171" s="68"/>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93"/>
      <c r="CA171" s="93"/>
      <c r="CB171" s="297"/>
    </row>
    <row r="172" spans="1:86" s="10" customFormat="1" ht="30.75" customHeight="1">
      <c r="A172" s="95" t="s">
        <v>344</v>
      </c>
      <c r="B172" s="130" t="s">
        <v>343</v>
      </c>
      <c r="C172" s="39"/>
      <c r="D172" s="39"/>
      <c r="E172" s="40"/>
      <c r="F172" s="39"/>
      <c r="G172" s="154"/>
      <c r="H172" s="39"/>
      <c r="I172" s="39"/>
      <c r="J172" s="39"/>
      <c r="K172" s="39"/>
      <c r="L172" s="39"/>
      <c r="M172" s="39"/>
      <c r="N172" s="39"/>
      <c r="O172" s="39"/>
      <c r="P172" s="39"/>
      <c r="Q172" s="39"/>
      <c r="R172" s="37"/>
      <c r="S172" s="1048" t="s">
        <v>344</v>
      </c>
      <c r="T172" s="37"/>
      <c r="U172" s="2412" t="s">
        <v>84</v>
      </c>
      <c r="V172" s="2412"/>
      <c r="W172" s="2412"/>
      <c r="X172" s="2412"/>
      <c r="Y172" s="37"/>
      <c r="Z172" s="2497" t="s">
        <v>642</v>
      </c>
      <c r="AA172" s="2498"/>
      <c r="AB172" s="2498"/>
      <c r="AC172" s="2498"/>
      <c r="AD172" s="2498"/>
      <c r="AE172" s="2498"/>
      <c r="AF172" s="2498"/>
      <c r="AG172" s="906"/>
      <c r="AH172" s="2499" t="s">
        <v>643</v>
      </c>
      <c r="AI172" s="2500"/>
      <c r="AJ172" s="2500"/>
      <c r="AK172" s="2500"/>
      <c r="AL172" s="2500"/>
      <c r="AM172" s="2500"/>
      <c r="AN172" s="2500"/>
      <c r="AP172" s="95" t="s">
        <v>120</v>
      </c>
      <c r="AQ172" s="37"/>
      <c r="AR172" s="37"/>
      <c r="AS172" s="38"/>
      <c r="AT172" s="37"/>
      <c r="AU172" s="66"/>
      <c r="AV172" s="37"/>
      <c r="AW172" s="37"/>
      <c r="AX172" s="37"/>
      <c r="AY172" s="37"/>
      <c r="AZ172" s="37"/>
      <c r="BA172" s="37"/>
      <c r="BB172" s="37"/>
      <c r="BC172" s="37"/>
      <c r="BD172" s="37"/>
      <c r="BE172" s="37"/>
      <c r="BF172" s="2486" t="s">
        <v>61</v>
      </c>
      <c r="BG172" s="2487"/>
      <c r="BH172" s="2487"/>
      <c r="BI172" s="37"/>
      <c r="BJ172" s="2316" t="s">
        <v>64</v>
      </c>
      <c r="BK172" s="2316"/>
      <c r="BL172" s="2316"/>
      <c r="BM172" s="2316"/>
      <c r="BN172" s="2316"/>
      <c r="BO172" s="2316"/>
      <c r="BP172" s="2316"/>
      <c r="BQ172" s="37"/>
      <c r="BR172" s="2316" t="s">
        <v>65</v>
      </c>
      <c r="BS172" s="2316"/>
      <c r="BT172" s="2316"/>
      <c r="BU172" s="2316"/>
      <c r="BV172" s="2316"/>
      <c r="BW172" s="2316"/>
      <c r="BX172" s="2316"/>
      <c r="BY172" s="94"/>
      <c r="BZ172" s="93"/>
      <c r="CA172" s="93"/>
      <c r="CB172" s="297"/>
    </row>
    <row r="173" spans="1:86" s="10" customFormat="1">
      <c r="A173" s="37"/>
      <c r="B173" s="37"/>
      <c r="C173" s="64"/>
      <c r="D173" s="37"/>
      <c r="E173" s="64"/>
      <c r="F173" s="37"/>
      <c r="G173" s="63"/>
      <c r="H173" s="37"/>
      <c r="I173" s="37"/>
      <c r="J173" s="37"/>
      <c r="K173" s="37"/>
      <c r="L173" s="37"/>
      <c r="M173" s="37"/>
      <c r="N173" s="37"/>
      <c r="O173" s="37"/>
      <c r="P173" s="37"/>
      <c r="Q173" s="37"/>
      <c r="R173" s="37"/>
      <c r="S173" s="37"/>
      <c r="T173" s="37"/>
      <c r="U173" s="37"/>
      <c r="V173" s="37"/>
      <c r="W173" s="2506"/>
      <c r="X173" s="2506"/>
      <c r="Y173" s="37"/>
      <c r="Z173" s="2505"/>
      <c r="AA173" s="2505"/>
      <c r="AB173" s="2505"/>
      <c r="AC173" s="2505"/>
      <c r="AD173" s="2505"/>
      <c r="AE173" s="2505"/>
      <c r="AF173" s="2505"/>
      <c r="AG173" s="37"/>
      <c r="AH173" s="2324"/>
      <c r="AI173" s="2324"/>
      <c r="AJ173" s="2324"/>
      <c r="AK173" s="2324"/>
      <c r="AL173" s="2324"/>
      <c r="AM173" s="2324"/>
      <c r="AN173" s="2324"/>
      <c r="AP173" s="37"/>
      <c r="AQ173" s="64"/>
      <c r="AR173" s="37"/>
      <c r="AS173" s="64"/>
      <c r="AT173" s="37"/>
      <c r="AU173" s="63"/>
      <c r="AV173" s="37"/>
      <c r="AW173" s="37"/>
      <c r="AX173" s="37"/>
      <c r="AY173" s="37"/>
      <c r="AZ173" s="37"/>
      <c r="BA173" s="37"/>
      <c r="BB173" s="37"/>
      <c r="BC173" s="37"/>
      <c r="BD173" s="37"/>
      <c r="BE173" s="37"/>
      <c r="BF173" s="2485"/>
      <c r="BG173" s="2485"/>
      <c r="BH173" s="2485"/>
      <c r="BI173" s="37"/>
      <c r="BJ173" s="2324"/>
      <c r="BK173" s="2324"/>
      <c r="BL173" s="2324"/>
      <c r="BM173" s="2324"/>
      <c r="BN173" s="2324"/>
      <c r="BO173" s="2324"/>
      <c r="BP173" s="2324"/>
      <c r="BQ173" s="37"/>
      <c r="BR173" s="2324"/>
      <c r="BS173" s="2324"/>
      <c r="BT173" s="2324"/>
      <c r="BU173" s="2324"/>
      <c r="BV173" s="2324"/>
      <c r="BW173" s="2324"/>
      <c r="BX173" s="2324"/>
      <c r="BY173" s="63"/>
      <c r="BZ173" s="93"/>
      <c r="CA173" s="93"/>
      <c r="CB173" s="297"/>
    </row>
    <row r="174" spans="1:86" s="10" customFormat="1" ht="15" customHeight="1">
      <c r="B174" s="59" t="s">
        <v>694</v>
      </c>
      <c r="C174" s="64"/>
      <c r="D174" s="37"/>
      <c r="E174" s="64"/>
      <c r="F174" s="37"/>
      <c r="G174" s="63"/>
      <c r="H174" s="37"/>
      <c r="I174" s="37"/>
      <c r="J174" s="37"/>
      <c r="K174" s="37"/>
      <c r="L174" s="37"/>
      <c r="M174" s="37"/>
      <c r="N174" s="37"/>
      <c r="O174" s="37"/>
      <c r="P174" s="37"/>
      <c r="Q174" s="37"/>
      <c r="R174" s="37"/>
      <c r="S174" s="111" t="s">
        <v>542</v>
      </c>
      <c r="T174" s="37"/>
      <c r="U174" s="37"/>
      <c r="V174" s="87" t="s">
        <v>2117</v>
      </c>
      <c r="W174" s="2417">
        <v>1</v>
      </c>
      <c r="X174" s="2417"/>
      <c r="Y174" s="37"/>
      <c r="Z174" s="2435">
        <v>286367603432</v>
      </c>
      <c r="AA174" s="2435"/>
      <c r="AB174" s="2435"/>
      <c r="AC174" s="2435"/>
      <c r="AD174" s="2435"/>
      <c r="AE174" s="2435"/>
      <c r="AF174" s="2435"/>
      <c r="AG174" s="907"/>
      <c r="AH174" s="2435">
        <v>187481048994</v>
      </c>
      <c r="AI174" s="2435"/>
      <c r="AJ174" s="2435"/>
      <c r="AK174" s="2435"/>
      <c r="AL174" s="2435"/>
      <c r="AM174" s="2435"/>
      <c r="AN174" s="2435"/>
      <c r="AP174" s="59" t="s">
        <v>121</v>
      </c>
      <c r="AQ174" s="64"/>
      <c r="AR174" s="37"/>
      <c r="AS174" s="64"/>
      <c r="AT174" s="37"/>
      <c r="AU174" s="63"/>
      <c r="AV174" s="37"/>
      <c r="AW174" s="37"/>
      <c r="AX174" s="37"/>
      <c r="AY174" s="37"/>
      <c r="AZ174" s="37"/>
      <c r="BA174" s="37"/>
      <c r="BB174" s="37"/>
      <c r="BC174" s="37"/>
      <c r="BD174" s="37"/>
      <c r="BE174" s="37"/>
      <c r="BF174" s="2472">
        <v>24</v>
      </c>
      <c r="BG174" s="2472"/>
      <c r="BH174" s="2472"/>
      <c r="BI174" s="37"/>
      <c r="BJ174" s="2320"/>
      <c r="BK174" s="2320"/>
      <c r="BL174" s="2320"/>
      <c r="BM174" s="2320"/>
      <c r="BN174" s="2320"/>
      <c r="BO174" s="2320"/>
      <c r="BP174" s="2320"/>
      <c r="BQ174" s="37"/>
      <c r="BR174" s="2320"/>
      <c r="BS174" s="2320"/>
      <c r="BT174" s="2320"/>
      <c r="BU174" s="2320"/>
      <c r="BV174" s="2320"/>
      <c r="BW174" s="2320"/>
      <c r="BX174" s="2320"/>
      <c r="BY174" s="43"/>
      <c r="BZ174" s="93"/>
      <c r="CA174" s="93"/>
      <c r="CB174" s="297">
        <v>239337123618</v>
      </c>
      <c r="CC174" s="294"/>
      <c r="CD174" s="294"/>
      <c r="CE174" s="294"/>
      <c r="CF174" s="294"/>
      <c r="CG174" s="294"/>
      <c r="CH174" s="294"/>
    </row>
    <row r="175" spans="1:86" s="10" customFormat="1">
      <c r="B175" s="59" t="s">
        <v>695</v>
      </c>
      <c r="C175" s="64"/>
      <c r="D175" s="37"/>
      <c r="E175" s="64"/>
      <c r="F175" s="37"/>
      <c r="G175" s="63"/>
      <c r="H175" s="37"/>
      <c r="I175" s="37"/>
      <c r="J175" s="37"/>
      <c r="K175" s="37"/>
      <c r="L175" s="37"/>
      <c r="M175" s="37"/>
      <c r="N175" s="37"/>
      <c r="O175" s="37"/>
      <c r="P175" s="37"/>
      <c r="Q175" s="37"/>
      <c r="R175" s="37"/>
      <c r="S175" s="525" t="s">
        <v>605</v>
      </c>
      <c r="T175" s="37"/>
      <c r="U175" s="82"/>
      <c r="V175" s="87" t="s">
        <v>2115</v>
      </c>
      <c r="W175" s="2501" t="s">
        <v>2115</v>
      </c>
      <c r="X175" s="2501"/>
      <c r="Y175" s="37"/>
      <c r="Z175" s="2435">
        <v>0</v>
      </c>
      <c r="AA175" s="2435"/>
      <c r="AB175" s="2435"/>
      <c r="AC175" s="2435"/>
      <c r="AD175" s="2435"/>
      <c r="AE175" s="2435"/>
      <c r="AF175" s="2435"/>
      <c r="AG175" s="907"/>
      <c r="AH175" s="2435">
        <v>0</v>
      </c>
      <c r="AI175" s="2435"/>
      <c r="AJ175" s="2435"/>
      <c r="AK175" s="2435"/>
      <c r="AL175" s="2435"/>
      <c r="AM175" s="2435"/>
      <c r="AN175" s="2435"/>
      <c r="AP175" s="59" t="s">
        <v>122</v>
      </c>
      <c r="AQ175" s="64"/>
      <c r="AR175" s="37"/>
      <c r="AS175" s="64"/>
      <c r="AT175" s="37"/>
      <c r="AU175" s="63"/>
      <c r="AV175" s="37"/>
      <c r="AW175" s="37"/>
      <c r="AX175" s="37"/>
      <c r="AY175" s="37"/>
      <c r="AZ175" s="37"/>
      <c r="BA175" s="37"/>
      <c r="BB175" s="37"/>
      <c r="BC175" s="37"/>
      <c r="BD175" s="37"/>
      <c r="BE175" s="37"/>
      <c r="BF175" s="2472">
        <v>24</v>
      </c>
      <c r="BG175" s="2472"/>
      <c r="BH175" s="2472"/>
      <c r="BI175" s="37"/>
      <c r="BJ175" s="2320"/>
      <c r="BK175" s="2320"/>
      <c r="BL175" s="2320"/>
      <c r="BM175" s="2320"/>
      <c r="BN175" s="2320"/>
      <c r="BO175" s="2320"/>
      <c r="BP175" s="2320"/>
      <c r="BQ175" s="37"/>
      <c r="BR175" s="2320"/>
      <c r="BS175" s="2320"/>
      <c r="BT175" s="2320"/>
      <c r="BU175" s="2320"/>
      <c r="BV175" s="2320"/>
      <c r="BW175" s="2320"/>
      <c r="BX175" s="2320"/>
      <c r="BY175" s="43"/>
      <c r="BZ175" s="93"/>
      <c r="CA175" s="93"/>
      <c r="CB175" s="297">
        <v>0</v>
      </c>
      <c r="CC175" s="294"/>
      <c r="CD175" s="294"/>
      <c r="CE175" s="294"/>
      <c r="CF175" s="294"/>
      <c r="CG175" s="294"/>
      <c r="CH175" s="294"/>
    </row>
    <row r="176" spans="1:86" s="10" customFormat="1" ht="15" hidden="1" customHeight="1" outlineLevel="1">
      <c r="B176" s="110" t="s">
        <v>725</v>
      </c>
      <c r="C176" s="64"/>
      <c r="D176" s="37"/>
      <c r="E176" s="64"/>
      <c r="F176" s="37"/>
      <c r="G176" s="63"/>
      <c r="H176" s="37"/>
      <c r="I176" s="37"/>
      <c r="J176" s="37"/>
      <c r="K176" s="37"/>
      <c r="L176" s="37"/>
      <c r="M176" s="37"/>
      <c r="N176" s="37"/>
      <c r="O176" s="37"/>
      <c r="P176" s="37"/>
      <c r="Q176" s="37"/>
      <c r="R176" s="37"/>
      <c r="S176" s="112" t="s">
        <v>280</v>
      </c>
      <c r="T176" s="37"/>
      <c r="U176" s="37"/>
      <c r="V176" s="265"/>
      <c r="W176" s="2419"/>
      <c r="X176" s="2419"/>
      <c r="Y176" s="37"/>
      <c r="Z176" s="2503"/>
      <c r="AA176" s="2503"/>
      <c r="AB176" s="2503"/>
      <c r="AC176" s="2503"/>
      <c r="AD176" s="2503"/>
      <c r="AE176" s="2503"/>
      <c r="AF176" s="2503"/>
      <c r="AG176" s="907"/>
      <c r="AH176" s="2435">
        <v>0</v>
      </c>
      <c r="AI176" s="2435"/>
      <c r="AJ176" s="2435"/>
      <c r="AK176" s="2435"/>
      <c r="AL176" s="2435"/>
      <c r="AM176" s="2435"/>
      <c r="AN176" s="2435"/>
      <c r="AP176" s="59"/>
      <c r="AQ176" s="64"/>
      <c r="AR176" s="37"/>
      <c r="AS176" s="64"/>
      <c r="AT176" s="37"/>
      <c r="AU176" s="63"/>
      <c r="AV176" s="37"/>
      <c r="AW176" s="37"/>
      <c r="AX176" s="37"/>
      <c r="AY176" s="37"/>
      <c r="AZ176" s="37"/>
      <c r="BA176" s="37"/>
      <c r="BB176" s="37"/>
      <c r="BC176" s="37"/>
      <c r="BD176" s="37"/>
      <c r="BE176" s="37"/>
      <c r="BF176" s="99"/>
      <c r="BG176" s="99"/>
      <c r="BH176" s="99"/>
      <c r="BI176" s="37"/>
      <c r="BJ176" s="43"/>
      <c r="BK176" s="43"/>
      <c r="BL176" s="43"/>
      <c r="BM176" s="43"/>
      <c r="BN176" s="43"/>
      <c r="BO176" s="43"/>
      <c r="BP176" s="43"/>
      <c r="BQ176" s="37"/>
      <c r="BR176" s="43"/>
      <c r="BS176" s="43"/>
      <c r="BT176" s="43"/>
      <c r="BU176" s="43"/>
      <c r="BV176" s="43"/>
      <c r="BW176" s="43"/>
      <c r="BX176" s="43"/>
      <c r="BY176" s="43"/>
      <c r="BZ176" s="93"/>
      <c r="CA176" s="93"/>
      <c r="CB176" s="297">
        <v>0</v>
      </c>
      <c r="CC176" s="294"/>
      <c r="CD176" s="294"/>
      <c r="CE176" s="294"/>
      <c r="CF176" s="294"/>
      <c r="CG176" s="294"/>
      <c r="CH176" s="294"/>
    </row>
    <row r="177" spans="2:86" s="10" customFormat="1" ht="15" hidden="1" customHeight="1" outlineLevel="1">
      <c r="B177" s="110" t="s">
        <v>735</v>
      </c>
      <c r="C177" s="64"/>
      <c r="D177" s="37"/>
      <c r="E177" s="64"/>
      <c r="F177" s="37"/>
      <c r="G177" s="63"/>
      <c r="H177" s="37"/>
      <c r="I177" s="37"/>
      <c r="J177" s="37"/>
      <c r="K177" s="37"/>
      <c r="L177" s="37"/>
      <c r="M177" s="37"/>
      <c r="N177" s="37"/>
      <c r="O177" s="37"/>
      <c r="P177" s="37"/>
      <c r="Q177" s="37"/>
      <c r="R177" s="37"/>
      <c r="S177" s="112" t="s">
        <v>281</v>
      </c>
      <c r="T177" s="37"/>
      <c r="U177" s="37"/>
      <c r="V177" s="265"/>
      <c r="W177" s="2419"/>
      <c r="X177" s="2419"/>
      <c r="Y177" s="37"/>
      <c r="Z177" s="2503"/>
      <c r="AA177" s="2503"/>
      <c r="AB177" s="2503"/>
      <c r="AC177" s="2503"/>
      <c r="AD177" s="2503"/>
      <c r="AE177" s="2503"/>
      <c r="AF177" s="2503"/>
      <c r="AG177" s="907"/>
      <c r="AH177" s="2435">
        <v>0</v>
      </c>
      <c r="AI177" s="2435"/>
      <c r="AJ177" s="2435"/>
      <c r="AK177" s="2435"/>
      <c r="AL177" s="2435"/>
      <c r="AM177" s="2435"/>
      <c r="AN177" s="2435"/>
      <c r="AP177" s="59"/>
      <c r="AQ177" s="64"/>
      <c r="AR177" s="37"/>
      <c r="AS177" s="64"/>
      <c r="AT177" s="37"/>
      <c r="AU177" s="63"/>
      <c r="AV177" s="37"/>
      <c r="AW177" s="37"/>
      <c r="AX177" s="37"/>
      <c r="AY177" s="37"/>
      <c r="AZ177" s="37"/>
      <c r="BA177" s="37"/>
      <c r="BB177" s="37"/>
      <c r="BC177" s="37"/>
      <c r="BD177" s="37"/>
      <c r="BE177" s="37"/>
      <c r="BF177" s="99"/>
      <c r="BG177" s="99"/>
      <c r="BH177" s="99"/>
      <c r="BI177" s="37"/>
      <c r="BJ177" s="43"/>
      <c r="BK177" s="43"/>
      <c r="BL177" s="43"/>
      <c r="BM177" s="43"/>
      <c r="BN177" s="43"/>
      <c r="BO177" s="43"/>
      <c r="BP177" s="43"/>
      <c r="BQ177" s="37"/>
      <c r="BR177" s="43"/>
      <c r="BS177" s="43"/>
      <c r="BT177" s="43"/>
      <c r="BU177" s="43"/>
      <c r="BV177" s="43"/>
      <c r="BW177" s="43"/>
      <c r="BX177" s="43"/>
      <c r="BY177" s="43"/>
      <c r="BZ177" s="93"/>
      <c r="CA177" s="93"/>
      <c r="CB177" s="297">
        <v>0</v>
      </c>
      <c r="CC177" s="294"/>
      <c r="CD177" s="294"/>
      <c r="CE177" s="294"/>
      <c r="CF177" s="294"/>
      <c r="CG177" s="294"/>
      <c r="CH177" s="294"/>
    </row>
    <row r="178" spans="2:86" s="10" customFormat="1" ht="15" hidden="1" customHeight="1" outlineLevel="1">
      <c r="B178" s="110" t="s">
        <v>736</v>
      </c>
      <c r="C178" s="64"/>
      <c r="D178" s="37"/>
      <c r="E178" s="64"/>
      <c r="F178" s="37"/>
      <c r="G178" s="63"/>
      <c r="H178" s="37"/>
      <c r="I178" s="37"/>
      <c r="J178" s="37"/>
      <c r="K178" s="37"/>
      <c r="L178" s="37"/>
      <c r="M178" s="37"/>
      <c r="N178" s="37"/>
      <c r="O178" s="37"/>
      <c r="P178" s="37"/>
      <c r="Q178" s="37"/>
      <c r="R178" s="37"/>
      <c r="S178" s="112" t="s">
        <v>282</v>
      </c>
      <c r="T178" s="37"/>
      <c r="U178" s="37"/>
      <c r="V178" s="265"/>
      <c r="W178" s="2419"/>
      <c r="X178" s="2419"/>
      <c r="Y178" s="37"/>
      <c r="Z178" s="2508"/>
      <c r="AA178" s="2508"/>
      <c r="AB178" s="2508"/>
      <c r="AC178" s="2508"/>
      <c r="AD178" s="2508"/>
      <c r="AE178" s="2508"/>
      <c r="AF178" s="2508"/>
      <c r="AG178" s="909"/>
      <c r="AH178" s="2435">
        <v>0</v>
      </c>
      <c r="AI178" s="2435"/>
      <c r="AJ178" s="2435"/>
      <c r="AK178" s="2435"/>
      <c r="AL178" s="2435"/>
      <c r="AM178" s="2435"/>
      <c r="AN178" s="2435"/>
      <c r="AP178" s="110" t="s">
        <v>123</v>
      </c>
      <c r="AQ178" s="64"/>
      <c r="AR178" s="37"/>
      <c r="AS178" s="64"/>
      <c r="AT178" s="37"/>
      <c r="AU178" s="63"/>
      <c r="AV178" s="37"/>
      <c r="AW178" s="37"/>
      <c r="AX178" s="37"/>
      <c r="AY178" s="37"/>
      <c r="AZ178" s="37"/>
      <c r="BA178" s="37"/>
      <c r="BB178" s="37"/>
      <c r="BC178" s="37"/>
      <c r="BD178" s="37"/>
      <c r="BE178" s="37"/>
      <c r="BF178" s="2416"/>
      <c r="BG178" s="2416"/>
      <c r="BH178" s="2416"/>
      <c r="BI178" s="37"/>
      <c r="BJ178" s="2324"/>
      <c r="BK178" s="2324"/>
      <c r="BL178" s="2324"/>
      <c r="BM178" s="2324"/>
      <c r="BN178" s="2324"/>
      <c r="BO178" s="2324"/>
      <c r="BP178" s="2324"/>
      <c r="BQ178" s="37"/>
      <c r="BR178" s="2324"/>
      <c r="BS178" s="2324"/>
      <c r="BT178" s="2324"/>
      <c r="BU178" s="2324"/>
      <c r="BV178" s="2324"/>
      <c r="BW178" s="2324"/>
      <c r="BX178" s="2324"/>
      <c r="BY178" s="63"/>
      <c r="BZ178" s="93"/>
      <c r="CA178" s="93"/>
      <c r="CB178" s="297">
        <v>0</v>
      </c>
      <c r="CC178" s="294"/>
      <c r="CD178" s="294"/>
      <c r="CE178" s="294"/>
      <c r="CF178" s="294"/>
      <c r="CG178" s="294"/>
      <c r="CH178" s="294"/>
    </row>
    <row r="179" spans="2:86" s="10" customFormat="1" ht="15" hidden="1" customHeight="1" outlineLevel="1">
      <c r="B179" s="2507" t="s">
        <v>726</v>
      </c>
      <c r="C179" s="2507"/>
      <c r="D179" s="2507"/>
      <c r="E179" s="2507"/>
      <c r="F179" s="2507"/>
      <c r="G179" s="2507"/>
      <c r="H179" s="2507"/>
      <c r="I179" s="2507"/>
      <c r="J179" s="2507"/>
      <c r="K179" s="2507"/>
      <c r="L179" s="2507"/>
      <c r="M179" s="2507"/>
      <c r="N179" s="2507"/>
      <c r="O179" s="2507"/>
      <c r="P179" s="2507"/>
      <c r="Q179" s="37"/>
      <c r="R179" s="37"/>
      <c r="S179" s="112" t="s">
        <v>283</v>
      </c>
      <c r="T179" s="37"/>
      <c r="U179" s="37"/>
      <c r="V179" s="265"/>
      <c r="W179" s="2419"/>
      <c r="X179" s="2419"/>
      <c r="Y179" s="37"/>
      <c r="Z179" s="2508"/>
      <c r="AA179" s="2508"/>
      <c r="AB179" s="2508"/>
      <c r="AC179" s="2508"/>
      <c r="AD179" s="2508"/>
      <c r="AE179" s="2508"/>
      <c r="AF179" s="2508"/>
      <c r="AG179" s="909"/>
      <c r="AH179" s="2435">
        <v>0</v>
      </c>
      <c r="AI179" s="2435"/>
      <c r="AJ179" s="2435"/>
      <c r="AK179" s="2435"/>
      <c r="AL179" s="2435"/>
      <c r="AM179" s="2435"/>
      <c r="AN179" s="2435"/>
      <c r="AP179" s="110" t="s">
        <v>124</v>
      </c>
      <c r="AQ179" s="64"/>
      <c r="AR179" s="37"/>
      <c r="AS179" s="64"/>
      <c r="AT179" s="37"/>
      <c r="AU179" s="63"/>
      <c r="AV179" s="37"/>
      <c r="AW179" s="37"/>
      <c r="AX179" s="37"/>
      <c r="AY179" s="37"/>
      <c r="AZ179" s="37"/>
      <c r="BA179" s="37"/>
      <c r="BB179" s="37"/>
      <c r="BC179" s="37"/>
      <c r="BD179" s="37"/>
      <c r="BE179" s="37"/>
      <c r="BF179" s="2416"/>
      <c r="BG179" s="2416"/>
      <c r="BH179" s="2416"/>
      <c r="BI179" s="37"/>
      <c r="BJ179" s="2320"/>
      <c r="BK179" s="2320"/>
      <c r="BL179" s="2320"/>
      <c r="BM179" s="2320"/>
      <c r="BN179" s="2320"/>
      <c r="BO179" s="2320"/>
      <c r="BP179" s="2320"/>
      <c r="BQ179" s="37"/>
      <c r="BR179" s="2320"/>
      <c r="BS179" s="2320"/>
      <c r="BT179" s="2320"/>
      <c r="BU179" s="2320"/>
      <c r="BV179" s="2320"/>
      <c r="BW179" s="2320"/>
      <c r="BX179" s="2320"/>
      <c r="BY179" s="43"/>
      <c r="BZ179" s="93"/>
      <c r="CA179" s="93"/>
      <c r="CB179" s="297">
        <v>0</v>
      </c>
      <c r="CC179" s="294"/>
      <c r="CD179" s="294"/>
      <c r="CE179" s="294"/>
      <c r="CF179" s="294"/>
      <c r="CG179" s="294"/>
      <c r="CH179" s="294"/>
    </row>
    <row r="180" spans="2:86" s="10" customFormat="1" ht="15" hidden="1" customHeight="1" outlineLevel="1">
      <c r="B180" s="2507"/>
      <c r="C180" s="2507"/>
      <c r="D180" s="2507"/>
      <c r="E180" s="2507"/>
      <c r="F180" s="2507"/>
      <c r="G180" s="2507"/>
      <c r="H180" s="2507"/>
      <c r="I180" s="2507"/>
      <c r="J180" s="2507"/>
      <c r="K180" s="2507"/>
      <c r="L180" s="2507"/>
      <c r="M180" s="2507"/>
      <c r="N180" s="2507"/>
      <c r="O180" s="2507"/>
      <c r="P180" s="2507"/>
      <c r="Q180" s="37"/>
      <c r="R180" s="37"/>
      <c r="S180" s="112"/>
      <c r="T180" s="37"/>
      <c r="U180" s="37"/>
      <c r="V180" s="265"/>
      <c r="W180" s="2419"/>
      <c r="X180" s="2419"/>
      <c r="Y180" s="37"/>
      <c r="Z180" s="911"/>
      <c r="AA180" s="911"/>
      <c r="AB180" s="911"/>
      <c r="AC180" s="911"/>
      <c r="AD180" s="911"/>
      <c r="AE180" s="911"/>
      <c r="AF180" s="911"/>
      <c r="AG180" s="909"/>
      <c r="AH180" s="2435">
        <v>0</v>
      </c>
      <c r="AI180" s="2435"/>
      <c r="AJ180" s="2435"/>
      <c r="AK180" s="2435"/>
      <c r="AL180" s="2435"/>
      <c r="AM180" s="2435"/>
      <c r="AN180" s="2435"/>
      <c r="AP180" s="110"/>
      <c r="AQ180" s="64"/>
      <c r="AR180" s="37"/>
      <c r="AS180" s="64"/>
      <c r="AT180" s="37"/>
      <c r="AU180" s="63"/>
      <c r="AV180" s="37"/>
      <c r="AW180" s="37"/>
      <c r="AX180" s="37"/>
      <c r="AY180" s="37"/>
      <c r="AZ180" s="37"/>
      <c r="BA180" s="37"/>
      <c r="BB180" s="37"/>
      <c r="BC180" s="37"/>
      <c r="BD180" s="37"/>
      <c r="BE180" s="37"/>
      <c r="BF180" s="91"/>
      <c r="BG180" s="91"/>
      <c r="BH180" s="91"/>
      <c r="BI180" s="37"/>
      <c r="BJ180" s="43"/>
      <c r="BK180" s="43"/>
      <c r="BL180" s="43"/>
      <c r="BM180" s="43"/>
      <c r="BN180" s="43"/>
      <c r="BO180" s="43"/>
      <c r="BP180" s="43"/>
      <c r="BQ180" s="37"/>
      <c r="BR180" s="43"/>
      <c r="BS180" s="43"/>
      <c r="BT180" s="43"/>
      <c r="BU180" s="43"/>
      <c r="BV180" s="43"/>
      <c r="BW180" s="43"/>
      <c r="BX180" s="43"/>
      <c r="BY180" s="43"/>
      <c r="BZ180" s="93"/>
      <c r="CA180" s="93"/>
      <c r="CB180" s="297"/>
      <c r="CC180" s="294"/>
      <c r="CD180" s="294"/>
      <c r="CE180" s="294"/>
      <c r="CF180" s="294"/>
      <c r="CG180" s="294"/>
      <c r="CH180" s="294"/>
    </row>
    <row r="181" spans="2:86" s="10" customFormat="1" collapsed="1">
      <c r="B181" s="108" t="s">
        <v>17</v>
      </c>
      <c r="C181" s="64"/>
      <c r="D181" s="37"/>
      <c r="E181" s="64"/>
      <c r="F181" s="37"/>
      <c r="G181" s="63"/>
      <c r="H181" s="37"/>
      <c r="I181" s="37"/>
      <c r="J181" s="37"/>
      <c r="K181" s="37"/>
      <c r="L181" s="37"/>
      <c r="M181" s="37"/>
      <c r="N181" s="37"/>
      <c r="O181" s="37"/>
      <c r="P181" s="37"/>
      <c r="Q181" s="37"/>
      <c r="R181" s="37"/>
      <c r="S181" s="105">
        <v>10</v>
      </c>
      <c r="T181" s="37"/>
      <c r="U181" s="37"/>
      <c r="V181" s="87" t="s">
        <v>2117</v>
      </c>
      <c r="W181" s="2417">
        <v>2</v>
      </c>
      <c r="X181" s="2417"/>
      <c r="Y181" s="37"/>
      <c r="Z181" s="2435">
        <v>286367603432</v>
      </c>
      <c r="AA181" s="2435"/>
      <c r="AB181" s="2435"/>
      <c r="AC181" s="2435"/>
      <c r="AD181" s="2435"/>
      <c r="AE181" s="2435"/>
      <c r="AF181" s="2435"/>
      <c r="AG181" s="907"/>
      <c r="AH181" s="2435">
        <v>187481048994</v>
      </c>
      <c r="AI181" s="2435"/>
      <c r="AJ181" s="2435"/>
      <c r="AK181" s="2435"/>
      <c r="AL181" s="2435"/>
      <c r="AM181" s="2435"/>
      <c r="AN181" s="2435"/>
      <c r="AP181" s="108" t="s">
        <v>125</v>
      </c>
      <c r="AQ181" s="64"/>
      <c r="AR181" s="37"/>
      <c r="AS181" s="64"/>
      <c r="AT181" s="37"/>
      <c r="AU181" s="63"/>
      <c r="AV181" s="37"/>
      <c r="AW181" s="37"/>
      <c r="AX181" s="37"/>
      <c r="AY181" s="37"/>
      <c r="AZ181" s="37"/>
      <c r="BA181" s="37"/>
      <c r="BB181" s="37"/>
      <c r="BC181" s="37"/>
      <c r="BD181" s="37"/>
      <c r="BE181" s="37"/>
      <c r="BF181" s="2472">
        <v>24</v>
      </c>
      <c r="BG181" s="2472"/>
      <c r="BH181" s="2472"/>
      <c r="BI181" s="37"/>
      <c r="BJ181" s="2320"/>
      <c r="BK181" s="2320"/>
      <c r="BL181" s="2320"/>
      <c r="BM181" s="2320"/>
      <c r="BN181" s="2320"/>
      <c r="BO181" s="2320"/>
      <c r="BP181" s="2320"/>
      <c r="BQ181" s="37"/>
      <c r="BR181" s="2320"/>
      <c r="BS181" s="2320"/>
      <c r="BT181" s="2320"/>
      <c r="BU181" s="2320"/>
      <c r="BV181" s="2320"/>
      <c r="BW181" s="2320"/>
      <c r="BX181" s="2320"/>
      <c r="BY181" s="43"/>
      <c r="BZ181" s="93"/>
      <c r="CA181" s="93"/>
      <c r="CB181" s="297">
        <v>239337123618</v>
      </c>
      <c r="CC181" s="294"/>
      <c r="CD181" s="294"/>
      <c r="CE181" s="294"/>
      <c r="CF181" s="294"/>
      <c r="CG181" s="294"/>
      <c r="CH181" s="294"/>
    </row>
    <row r="182" spans="2:86" s="10" customFormat="1">
      <c r="B182" s="108" t="s">
        <v>854</v>
      </c>
      <c r="C182" s="64"/>
      <c r="D182" s="37"/>
      <c r="E182" s="64"/>
      <c r="F182" s="37"/>
      <c r="G182" s="63"/>
      <c r="H182" s="37"/>
      <c r="I182" s="37"/>
      <c r="J182" s="37"/>
      <c r="K182" s="37"/>
      <c r="L182" s="37"/>
      <c r="M182" s="37"/>
      <c r="N182" s="37"/>
      <c r="O182" s="37"/>
      <c r="P182" s="37"/>
      <c r="Q182" s="37"/>
      <c r="R182" s="37"/>
      <c r="S182" s="105"/>
      <c r="T182" s="37"/>
      <c r="U182" s="37"/>
      <c r="V182" s="1046"/>
      <c r="W182" s="2472"/>
      <c r="X182" s="2472"/>
      <c r="Y182" s="37"/>
      <c r="Z182" s="910"/>
      <c r="AA182" s="910"/>
      <c r="AB182" s="910"/>
      <c r="AC182" s="910"/>
      <c r="AD182" s="910"/>
      <c r="AE182" s="910"/>
      <c r="AF182" s="910"/>
      <c r="AG182" s="907"/>
      <c r="AH182" s="907"/>
      <c r="AI182" s="907"/>
      <c r="AJ182" s="907"/>
      <c r="AK182" s="907"/>
      <c r="AL182" s="907"/>
      <c r="AM182" s="907"/>
      <c r="AN182" s="907"/>
      <c r="AP182" s="108" t="s">
        <v>126</v>
      </c>
      <c r="AQ182" s="64"/>
      <c r="AR182" s="37"/>
      <c r="AS182" s="64"/>
      <c r="AT182" s="37"/>
      <c r="AU182" s="63"/>
      <c r="AV182" s="37"/>
      <c r="AW182" s="37"/>
      <c r="AX182" s="37"/>
      <c r="AY182" s="37"/>
      <c r="AZ182" s="37"/>
      <c r="BA182" s="37"/>
      <c r="BB182" s="37"/>
      <c r="BC182" s="37"/>
      <c r="BD182" s="37"/>
      <c r="BE182" s="37"/>
      <c r="BF182" s="99"/>
      <c r="BG182" s="99"/>
      <c r="BH182" s="99"/>
      <c r="BI182" s="37"/>
      <c r="BJ182" s="43"/>
      <c r="BK182" s="43"/>
      <c r="BL182" s="43"/>
      <c r="BM182" s="43"/>
      <c r="BN182" s="43"/>
      <c r="BO182" s="43"/>
      <c r="BP182" s="43"/>
      <c r="BQ182" s="37"/>
      <c r="BR182" s="43"/>
      <c r="BS182" s="43"/>
      <c r="BT182" s="43"/>
      <c r="BU182" s="43"/>
      <c r="BV182" s="43"/>
      <c r="BW182" s="43"/>
      <c r="BX182" s="43"/>
      <c r="BY182" s="43"/>
      <c r="BZ182" s="93"/>
      <c r="CA182" s="93"/>
      <c r="CB182" s="297"/>
      <c r="CC182" s="294"/>
      <c r="CD182" s="294"/>
      <c r="CE182" s="294"/>
      <c r="CF182" s="294"/>
      <c r="CG182" s="294"/>
      <c r="CH182" s="294"/>
    </row>
    <row r="183" spans="2:86" s="10" customFormat="1">
      <c r="B183" s="37"/>
      <c r="C183" s="64"/>
      <c r="D183" s="37"/>
      <c r="E183" s="64"/>
      <c r="F183" s="37"/>
      <c r="G183" s="63"/>
      <c r="H183" s="37"/>
      <c r="I183" s="37"/>
      <c r="J183" s="37"/>
      <c r="K183" s="37"/>
      <c r="L183" s="37"/>
      <c r="M183" s="37"/>
      <c r="N183" s="37"/>
      <c r="O183" s="37"/>
      <c r="P183" s="37"/>
      <c r="Q183" s="37"/>
      <c r="R183" s="37"/>
      <c r="S183" s="91"/>
      <c r="T183" s="37"/>
      <c r="U183" s="37"/>
      <c r="V183" s="37"/>
      <c r="W183" s="2415"/>
      <c r="X183" s="2415"/>
      <c r="Y183" s="37"/>
      <c r="Z183" s="2504"/>
      <c r="AA183" s="2504"/>
      <c r="AB183" s="2504"/>
      <c r="AC183" s="2504"/>
      <c r="AD183" s="2504"/>
      <c r="AE183" s="2504"/>
      <c r="AF183" s="2504"/>
      <c r="AG183" s="907"/>
      <c r="AH183" s="2411"/>
      <c r="AI183" s="2411"/>
      <c r="AJ183" s="2411"/>
      <c r="AK183" s="2411"/>
      <c r="AL183" s="2411"/>
      <c r="AM183" s="2411"/>
      <c r="AN183" s="2411"/>
      <c r="AP183" s="37"/>
      <c r="AQ183" s="64"/>
      <c r="AR183" s="37"/>
      <c r="AS183" s="64"/>
      <c r="AT183" s="37"/>
      <c r="AU183" s="63"/>
      <c r="AV183" s="37"/>
      <c r="AW183" s="37"/>
      <c r="AX183" s="37"/>
      <c r="AY183" s="37"/>
      <c r="AZ183" s="37"/>
      <c r="BA183" s="37"/>
      <c r="BB183" s="37"/>
      <c r="BC183" s="37"/>
      <c r="BD183" s="37"/>
      <c r="BE183" s="37"/>
      <c r="BF183" s="2416"/>
      <c r="BG183" s="2416"/>
      <c r="BH183" s="2416"/>
      <c r="BI183" s="37"/>
      <c r="BJ183" s="2320"/>
      <c r="BK183" s="2320"/>
      <c r="BL183" s="2320"/>
      <c r="BM183" s="2320"/>
      <c r="BN183" s="2320"/>
      <c r="BO183" s="2320"/>
      <c r="BP183" s="2320"/>
      <c r="BQ183" s="37"/>
      <c r="BR183" s="2320"/>
      <c r="BS183" s="2320"/>
      <c r="BT183" s="2320"/>
      <c r="BU183" s="2320"/>
      <c r="BV183" s="2320"/>
      <c r="BW183" s="2320"/>
      <c r="BX183" s="2320"/>
      <c r="BY183" s="43"/>
      <c r="BZ183" s="93"/>
      <c r="CA183" s="93"/>
      <c r="CB183" s="297"/>
      <c r="CC183" s="294"/>
      <c r="CD183" s="294"/>
      <c r="CE183" s="294"/>
      <c r="CF183" s="294"/>
      <c r="CG183" s="294"/>
      <c r="CH183" s="294"/>
    </row>
    <row r="184" spans="2:86" s="10" customFormat="1">
      <c r="B184" s="465" t="s">
        <v>696</v>
      </c>
      <c r="C184" s="64"/>
      <c r="D184" s="37"/>
      <c r="E184" s="64"/>
      <c r="F184" s="37"/>
      <c r="G184" s="63"/>
      <c r="H184" s="37"/>
      <c r="I184" s="37"/>
      <c r="J184" s="37"/>
      <c r="K184" s="37"/>
      <c r="L184" s="37"/>
      <c r="M184" s="37"/>
      <c r="N184" s="37"/>
      <c r="O184" s="37"/>
      <c r="P184" s="37"/>
      <c r="Q184" s="37"/>
      <c r="R184" s="37"/>
      <c r="S184" s="105">
        <v>11</v>
      </c>
      <c r="T184" s="37"/>
      <c r="U184" s="37"/>
      <c r="V184" s="87" t="s">
        <v>2117</v>
      </c>
      <c r="W184" s="2417">
        <v>3</v>
      </c>
      <c r="X184" s="2417"/>
      <c r="Y184" s="37"/>
      <c r="Z184" s="2435">
        <v>269250823648</v>
      </c>
      <c r="AA184" s="2435"/>
      <c r="AB184" s="2435"/>
      <c r="AC184" s="2435"/>
      <c r="AD184" s="2435"/>
      <c r="AE184" s="2435"/>
      <c r="AF184" s="2435"/>
      <c r="AG184" s="907"/>
      <c r="AH184" s="2435">
        <v>168352905489</v>
      </c>
      <c r="AI184" s="2435"/>
      <c r="AJ184" s="2435"/>
      <c r="AK184" s="2435"/>
      <c r="AL184" s="2435"/>
      <c r="AM184" s="2435"/>
      <c r="AN184" s="2435"/>
      <c r="AP184" s="57" t="s">
        <v>127</v>
      </c>
      <c r="AQ184" s="64"/>
      <c r="AR184" s="37"/>
      <c r="AS184" s="64"/>
      <c r="AT184" s="37"/>
      <c r="AU184" s="63"/>
      <c r="AV184" s="37"/>
      <c r="AW184" s="37"/>
      <c r="AX184" s="37"/>
      <c r="AY184" s="37"/>
      <c r="AZ184" s="37"/>
      <c r="BA184" s="37"/>
      <c r="BB184" s="37"/>
      <c r="BC184" s="37"/>
      <c r="BD184" s="37"/>
      <c r="BE184" s="37"/>
      <c r="BF184" s="2484">
        <v>25</v>
      </c>
      <c r="BG184" s="2484"/>
      <c r="BH184" s="2484"/>
      <c r="BI184" s="37"/>
      <c r="BJ184" s="2320"/>
      <c r="BK184" s="2320"/>
      <c r="BL184" s="2320"/>
      <c r="BM184" s="2320"/>
      <c r="BN184" s="2320"/>
      <c r="BO184" s="2320"/>
      <c r="BP184" s="2320"/>
      <c r="BQ184" s="37"/>
      <c r="BR184" s="2320"/>
      <c r="BS184" s="2320"/>
      <c r="BT184" s="2320"/>
      <c r="BU184" s="2320"/>
      <c r="BV184" s="2320"/>
      <c r="BW184" s="2320"/>
      <c r="BX184" s="2320"/>
      <c r="BY184" s="43"/>
      <c r="BZ184" s="93"/>
      <c r="CA184" s="93"/>
      <c r="CB184" s="297">
        <v>296191842355</v>
      </c>
      <c r="CC184" s="294"/>
      <c r="CD184" s="294"/>
      <c r="CE184" s="294"/>
      <c r="CF184" s="294"/>
      <c r="CG184" s="294"/>
      <c r="CH184" s="294"/>
    </row>
    <row r="185" spans="2:86" s="10" customFormat="1">
      <c r="B185" s="465" t="s">
        <v>18</v>
      </c>
      <c r="C185" s="64"/>
      <c r="D185" s="37"/>
      <c r="E185" s="64"/>
      <c r="F185" s="37"/>
      <c r="G185" s="63"/>
      <c r="H185" s="37"/>
      <c r="I185" s="37"/>
      <c r="J185" s="37"/>
      <c r="K185" s="37"/>
      <c r="L185" s="37"/>
      <c r="M185" s="37"/>
      <c r="N185" s="37"/>
      <c r="O185" s="37"/>
      <c r="P185" s="37"/>
      <c r="Q185" s="37"/>
      <c r="R185" s="37"/>
      <c r="S185" s="105">
        <v>20</v>
      </c>
      <c r="T185" s="37"/>
      <c r="U185" s="37"/>
      <c r="V185" s="87"/>
      <c r="W185" s="2417"/>
      <c r="X185" s="2417"/>
      <c r="Y185" s="37"/>
      <c r="Z185" s="2435">
        <v>17116779784</v>
      </c>
      <c r="AA185" s="2435"/>
      <c r="AB185" s="2435"/>
      <c r="AC185" s="2435"/>
      <c r="AD185" s="2435"/>
      <c r="AE185" s="2435"/>
      <c r="AF185" s="2435"/>
      <c r="AG185" s="907"/>
      <c r="AH185" s="2435">
        <v>19128143505</v>
      </c>
      <c r="AI185" s="2435"/>
      <c r="AJ185" s="2435"/>
      <c r="AK185" s="2435"/>
      <c r="AL185" s="2435"/>
      <c r="AM185" s="2435"/>
      <c r="AN185" s="2435"/>
      <c r="AP185" s="57" t="s">
        <v>128</v>
      </c>
      <c r="AQ185" s="64"/>
      <c r="AR185" s="37"/>
      <c r="AS185" s="64"/>
      <c r="AT185" s="37"/>
      <c r="AU185" s="63"/>
      <c r="AV185" s="37"/>
      <c r="AW185" s="37"/>
      <c r="AX185" s="37"/>
      <c r="AY185" s="37"/>
      <c r="AZ185" s="37"/>
      <c r="BA185" s="37"/>
      <c r="BB185" s="37"/>
      <c r="BC185" s="37"/>
      <c r="BD185" s="37"/>
      <c r="BE185" s="37"/>
      <c r="BF185" s="2416"/>
      <c r="BG185" s="2416"/>
      <c r="BH185" s="2416"/>
      <c r="BI185" s="37"/>
      <c r="BJ185" s="2320"/>
      <c r="BK185" s="2320"/>
      <c r="BL185" s="2320"/>
      <c r="BM185" s="2320"/>
      <c r="BN185" s="2320"/>
      <c r="BO185" s="2320"/>
      <c r="BP185" s="2320"/>
      <c r="BQ185" s="37"/>
      <c r="BR185" s="2320"/>
      <c r="BS185" s="2320"/>
      <c r="BT185" s="2320"/>
      <c r="BU185" s="2320"/>
      <c r="BV185" s="2320"/>
      <c r="BW185" s="2320"/>
      <c r="BX185" s="2320"/>
      <c r="BY185" s="43"/>
      <c r="BZ185" s="93"/>
      <c r="CA185" s="93"/>
      <c r="CB185" s="297">
        <v>-56854718737</v>
      </c>
      <c r="CC185" s="294"/>
      <c r="CD185" s="294"/>
      <c r="CE185" s="294"/>
      <c r="CF185" s="294"/>
      <c r="CG185" s="294"/>
      <c r="CH185" s="294"/>
    </row>
    <row r="186" spans="2:86" s="10" customFormat="1">
      <c r="B186" s="463" t="s">
        <v>855</v>
      </c>
      <c r="C186" s="64"/>
      <c r="D186" s="37"/>
      <c r="E186" s="64"/>
      <c r="F186" s="37"/>
      <c r="G186" s="63"/>
      <c r="H186" s="37"/>
      <c r="I186" s="37"/>
      <c r="J186" s="37"/>
      <c r="K186" s="37"/>
      <c r="L186" s="37"/>
      <c r="M186" s="37"/>
      <c r="N186" s="37"/>
      <c r="O186" s="37"/>
      <c r="P186" s="37"/>
      <c r="Q186" s="37"/>
      <c r="R186" s="37"/>
      <c r="S186" s="91"/>
      <c r="T186" s="37"/>
      <c r="U186" s="37"/>
      <c r="V186" s="37"/>
      <c r="W186" s="2415"/>
      <c r="X186" s="2415"/>
      <c r="Y186" s="37"/>
      <c r="Z186" s="2504"/>
      <c r="AA186" s="2504"/>
      <c r="AB186" s="2504"/>
      <c r="AC186" s="2504"/>
      <c r="AD186" s="2504"/>
      <c r="AE186" s="2504"/>
      <c r="AF186" s="2504"/>
      <c r="AG186" s="907"/>
      <c r="AH186" s="2411"/>
      <c r="AI186" s="2411"/>
      <c r="AJ186" s="2411"/>
      <c r="AK186" s="2411"/>
      <c r="AL186" s="2411"/>
      <c r="AM186" s="2411"/>
      <c r="AN186" s="2411"/>
      <c r="AP186" s="108" t="s">
        <v>126</v>
      </c>
      <c r="AQ186" s="64"/>
      <c r="AR186" s="37"/>
      <c r="AS186" s="64"/>
      <c r="AT186" s="37"/>
      <c r="AU186" s="63"/>
      <c r="AV186" s="37"/>
      <c r="AW186" s="37"/>
      <c r="AX186" s="37"/>
      <c r="AY186" s="37"/>
      <c r="AZ186" s="37"/>
      <c r="BA186" s="37"/>
      <c r="BB186" s="37"/>
      <c r="BC186" s="37"/>
      <c r="BD186" s="37"/>
      <c r="BE186" s="37"/>
      <c r="BF186" s="2416"/>
      <c r="BG186" s="2416"/>
      <c r="BH186" s="2416"/>
      <c r="BI186" s="37"/>
      <c r="BJ186" s="2324"/>
      <c r="BK186" s="2324"/>
      <c r="BL186" s="2324"/>
      <c r="BM186" s="2324"/>
      <c r="BN186" s="2324"/>
      <c r="BO186" s="2324"/>
      <c r="BP186" s="2324"/>
      <c r="BQ186" s="37"/>
      <c r="BR186" s="2324"/>
      <c r="BS186" s="2324"/>
      <c r="BT186" s="2324"/>
      <c r="BU186" s="2324"/>
      <c r="BV186" s="2324"/>
      <c r="BW186" s="2324"/>
      <c r="BX186" s="2324"/>
      <c r="BY186" s="63"/>
      <c r="BZ186" s="93"/>
      <c r="CA186" s="93"/>
      <c r="CB186" s="297"/>
      <c r="CC186" s="294"/>
      <c r="CD186" s="294"/>
      <c r="CE186" s="294"/>
      <c r="CF186" s="294"/>
      <c r="CG186" s="294"/>
      <c r="CH186" s="294"/>
    </row>
    <row r="187" spans="2:86" s="10" customFormat="1">
      <c r="B187" s="463"/>
      <c r="C187" s="64"/>
      <c r="D187" s="37"/>
      <c r="E187" s="64"/>
      <c r="F187" s="37"/>
      <c r="G187" s="63"/>
      <c r="H187" s="37"/>
      <c r="I187" s="37"/>
      <c r="J187" s="37"/>
      <c r="K187" s="37"/>
      <c r="L187" s="37"/>
      <c r="M187" s="37"/>
      <c r="N187" s="37"/>
      <c r="O187" s="37"/>
      <c r="P187" s="37"/>
      <c r="Q187" s="37"/>
      <c r="R187" s="37"/>
      <c r="S187" s="91"/>
      <c r="T187" s="37"/>
      <c r="U187" s="37"/>
      <c r="V187" s="1040"/>
      <c r="W187" s="2416"/>
      <c r="X187" s="2416"/>
      <c r="Y187" s="37"/>
      <c r="Z187" s="910"/>
      <c r="AA187" s="910"/>
      <c r="AB187" s="910"/>
      <c r="AC187" s="910"/>
      <c r="AD187" s="910"/>
      <c r="AE187" s="910"/>
      <c r="AF187" s="910"/>
      <c r="AG187" s="907"/>
      <c r="AH187" s="907"/>
      <c r="AI187" s="907"/>
      <c r="AJ187" s="907"/>
      <c r="AK187" s="907"/>
      <c r="AL187" s="907"/>
      <c r="AM187" s="907"/>
      <c r="AN187" s="907"/>
      <c r="AP187" s="38"/>
      <c r="AQ187" s="64"/>
      <c r="AR187" s="37"/>
      <c r="AS187" s="64"/>
      <c r="AT187" s="37"/>
      <c r="AU187" s="63"/>
      <c r="AV187" s="37"/>
      <c r="AW187" s="37"/>
      <c r="AX187" s="37"/>
      <c r="AY187" s="37"/>
      <c r="AZ187" s="37"/>
      <c r="BA187" s="37"/>
      <c r="BB187" s="37"/>
      <c r="BC187" s="37"/>
      <c r="BD187" s="37"/>
      <c r="BE187" s="37"/>
      <c r="BF187" s="91"/>
      <c r="BG187" s="91"/>
      <c r="BH187" s="91"/>
      <c r="BI187" s="37"/>
      <c r="BJ187" s="63"/>
      <c r="BK187" s="63"/>
      <c r="BL187" s="63"/>
      <c r="BM187" s="63"/>
      <c r="BN187" s="63"/>
      <c r="BO187" s="63"/>
      <c r="BP187" s="63"/>
      <c r="BQ187" s="37"/>
      <c r="BR187" s="63"/>
      <c r="BS187" s="63"/>
      <c r="BT187" s="63"/>
      <c r="BU187" s="63"/>
      <c r="BV187" s="63"/>
      <c r="BW187" s="63"/>
      <c r="BX187" s="63"/>
      <c r="BY187" s="63"/>
      <c r="BZ187" s="93"/>
      <c r="CA187" s="93"/>
      <c r="CB187" s="297"/>
      <c r="CC187" s="294"/>
      <c r="CD187" s="294"/>
      <c r="CE187" s="294"/>
      <c r="CF187" s="294"/>
      <c r="CG187" s="294"/>
      <c r="CH187" s="294"/>
    </row>
    <row r="188" spans="2:86" s="10" customFormat="1">
      <c r="B188" s="465" t="s">
        <v>697</v>
      </c>
      <c r="C188" s="64"/>
      <c r="D188" s="37"/>
      <c r="E188" s="64"/>
      <c r="F188" s="37"/>
      <c r="G188" s="63"/>
      <c r="H188" s="37"/>
      <c r="I188" s="37"/>
      <c r="J188" s="37"/>
      <c r="K188" s="37"/>
      <c r="L188" s="37"/>
      <c r="M188" s="37"/>
      <c r="N188" s="37"/>
      <c r="O188" s="37"/>
      <c r="P188" s="37"/>
      <c r="Q188" s="37"/>
      <c r="R188" s="37"/>
      <c r="S188" s="526">
        <v>21</v>
      </c>
      <c r="T188" s="37"/>
      <c r="U188" s="37"/>
      <c r="V188" s="87" t="s">
        <v>2117</v>
      </c>
      <c r="W188" s="2417">
        <v>4</v>
      </c>
      <c r="X188" s="2417"/>
      <c r="Y188" s="37"/>
      <c r="Z188" s="2435">
        <v>16863150304</v>
      </c>
      <c r="AA188" s="2435"/>
      <c r="AB188" s="2435"/>
      <c r="AC188" s="2435"/>
      <c r="AD188" s="2435"/>
      <c r="AE188" s="2435"/>
      <c r="AF188" s="2435"/>
      <c r="AG188" s="907"/>
      <c r="AH188" s="2435">
        <v>10898303965</v>
      </c>
      <c r="AI188" s="2435"/>
      <c r="AJ188" s="2435"/>
      <c r="AK188" s="2435"/>
      <c r="AL188" s="2435"/>
      <c r="AM188" s="2435"/>
      <c r="AN188" s="2435"/>
      <c r="AP188" s="57" t="s">
        <v>129</v>
      </c>
      <c r="AQ188" s="64"/>
      <c r="AR188" s="37"/>
      <c r="AS188" s="64"/>
      <c r="AT188" s="37"/>
      <c r="AU188" s="63"/>
      <c r="AV188" s="37"/>
      <c r="AW188" s="37"/>
      <c r="AX188" s="37"/>
      <c r="AY188" s="37"/>
      <c r="AZ188" s="37"/>
      <c r="BA188" s="37"/>
      <c r="BB188" s="37"/>
      <c r="BC188" s="37"/>
      <c r="BD188" s="37"/>
      <c r="BE188" s="37"/>
      <c r="BF188" s="2484">
        <v>24</v>
      </c>
      <c r="BG188" s="2484"/>
      <c r="BH188" s="2484"/>
      <c r="BI188" s="37"/>
      <c r="BJ188" s="2320"/>
      <c r="BK188" s="2320"/>
      <c r="BL188" s="2320"/>
      <c r="BM188" s="2320"/>
      <c r="BN188" s="2320"/>
      <c r="BO188" s="2320"/>
      <c r="BP188" s="2320"/>
      <c r="BQ188" s="37"/>
      <c r="BR188" s="2320"/>
      <c r="BS188" s="2320"/>
      <c r="BT188" s="2320"/>
      <c r="BU188" s="2320"/>
      <c r="BV188" s="2320"/>
      <c r="BW188" s="2320"/>
      <c r="BX188" s="2320"/>
      <c r="BY188" s="43"/>
      <c r="BZ188" s="93"/>
      <c r="CA188" s="93"/>
      <c r="CB188" s="297">
        <v>3736944341</v>
      </c>
      <c r="CC188" s="294"/>
      <c r="CD188" s="294"/>
      <c r="CE188" s="294"/>
      <c r="CF188" s="294"/>
      <c r="CG188" s="294"/>
      <c r="CH188" s="294"/>
    </row>
    <row r="189" spans="2:86" s="10" customFormat="1">
      <c r="B189" s="465" t="s">
        <v>698</v>
      </c>
      <c r="C189" s="64"/>
      <c r="D189" s="37"/>
      <c r="E189" s="64"/>
      <c r="F189" s="37"/>
      <c r="G189" s="63"/>
      <c r="H189" s="37"/>
      <c r="I189" s="37"/>
      <c r="J189" s="37"/>
      <c r="K189" s="37"/>
      <c r="L189" s="37"/>
      <c r="M189" s="37"/>
      <c r="N189" s="37"/>
      <c r="O189" s="37"/>
      <c r="P189" s="37"/>
      <c r="Q189" s="37"/>
      <c r="R189" s="37"/>
      <c r="S189" s="526">
        <v>22</v>
      </c>
      <c r="T189" s="37"/>
      <c r="U189" s="37"/>
      <c r="V189" s="87" t="s">
        <v>2117</v>
      </c>
      <c r="W189" s="2417">
        <v>5</v>
      </c>
      <c r="X189" s="2417"/>
      <c r="Y189" s="37"/>
      <c r="Z189" s="2435">
        <v>21873544962</v>
      </c>
      <c r="AA189" s="2435"/>
      <c r="AB189" s="2435"/>
      <c r="AC189" s="2435"/>
      <c r="AD189" s="2435"/>
      <c r="AE189" s="2435"/>
      <c r="AF189" s="2435"/>
      <c r="AG189" s="907"/>
      <c r="AH189" s="2435">
        <v>15155458245</v>
      </c>
      <c r="AI189" s="2435"/>
      <c r="AJ189" s="2435"/>
      <c r="AK189" s="2435"/>
      <c r="AL189" s="2435"/>
      <c r="AM189" s="2435"/>
      <c r="AN189" s="2435"/>
      <c r="AP189" s="57" t="s">
        <v>130</v>
      </c>
      <c r="AQ189" s="64"/>
      <c r="AR189" s="37"/>
      <c r="AS189" s="64"/>
      <c r="AT189" s="37"/>
      <c r="AU189" s="63"/>
      <c r="AV189" s="37"/>
      <c r="AW189" s="37"/>
      <c r="AX189" s="37"/>
      <c r="AY189" s="37"/>
      <c r="AZ189" s="37"/>
      <c r="BA189" s="37"/>
      <c r="BB189" s="37"/>
      <c r="BC189" s="37"/>
      <c r="BD189" s="37"/>
      <c r="BE189" s="37"/>
      <c r="BF189" s="2484">
        <v>26</v>
      </c>
      <c r="BG189" s="2484"/>
      <c r="BH189" s="2484"/>
      <c r="BI189" s="37"/>
      <c r="BJ189" s="2320"/>
      <c r="BK189" s="2320"/>
      <c r="BL189" s="2320"/>
      <c r="BM189" s="2320"/>
      <c r="BN189" s="2320"/>
      <c r="BO189" s="2320"/>
      <c r="BP189" s="2320"/>
      <c r="BQ189" s="37"/>
      <c r="BR189" s="2320"/>
      <c r="BS189" s="2320"/>
      <c r="BT189" s="2320"/>
      <c r="BU189" s="2320"/>
      <c r="BV189" s="2320"/>
      <c r="BW189" s="2320"/>
      <c r="BX189" s="2320"/>
      <c r="BY189" s="43"/>
      <c r="BZ189" s="93"/>
      <c r="CA189" s="93"/>
      <c r="CB189" s="297">
        <v>110947760449</v>
      </c>
      <c r="CC189" s="294"/>
      <c r="CD189" s="294"/>
      <c r="CE189" s="294"/>
      <c r="CF189" s="294"/>
      <c r="CG189" s="294"/>
      <c r="CH189" s="294"/>
    </row>
    <row r="190" spans="2:86" s="10" customFormat="1">
      <c r="B190" s="110" t="s">
        <v>705</v>
      </c>
      <c r="C190" s="64"/>
      <c r="D190" s="37"/>
      <c r="E190" s="64"/>
      <c r="F190" s="37"/>
      <c r="G190" s="63"/>
      <c r="H190" s="37"/>
      <c r="I190" s="37"/>
      <c r="J190" s="37"/>
      <c r="K190" s="37"/>
      <c r="L190" s="37"/>
      <c r="M190" s="37"/>
      <c r="N190" s="37"/>
      <c r="O190" s="37"/>
      <c r="P190" s="37"/>
      <c r="Q190" s="37"/>
      <c r="R190" s="37"/>
      <c r="S190" s="526">
        <v>23</v>
      </c>
      <c r="T190" s="37"/>
      <c r="U190" s="37"/>
      <c r="V190" s="37"/>
      <c r="W190" s="2415"/>
      <c r="X190" s="2415"/>
      <c r="Y190" s="37"/>
      <c r="Z190" s="2424">
        <v>21873544962</v>
      </c>
      <c r="AA190" s="2424"/>
      <c r="AB190" s="2424"/>
      <c r="AC190" s="2424"/>
      <c r="AD190" s="2424"/>
      <c r="AE190" s="2424"/>
      <c r="AF190" s="2424"/>
      <c r="AG190" s="937"/>
      <c r="AH190" s="2424">
        <v>15155458245</v>
      </c>
      <c r="AI190" s="2424"/>
      <c r="AJ190" s="2424"/>
      <c r="AK190" s="2424"/>
      <c r="AL190" s="2424"/>
      <c r="AM190" s="2424"/>
      <c r="AN190" s="2424"/>
      <c r="AP190" s="86" t="s">
        <v>3</v>
      </c>
      <c r="AQ190" s="64"/>
      <c r="AR190" s="37"/>
      <c r="AS190" s="64"/>
      <c r="AT190" s="37"/>
      <c r="AU190" s="63"/>
      <c r="AV190" s="37"/>
      <c r="AW190" s="37"/>
      <c r="AX190" s="37"/>
      <c r="AY190" s="37"/>
      <c r="AZ190" s="37"/>
      <c r="BA190" s="37"/>
      <c r="BB190" s="37"/>
      <c r="BC190" s="37"/>
      <c r="BD190" s="37"/>
      <c r="BE190" s="37"/>
      <c r="BF190" s="2416"/>
      <c r="BG190" s="2416"/>
      <c r="BH190" s="2416"/>
      <c r="BI190" s="37"/>
      <c r="BJ190" s="2320"/>
      <c r="BK190" s="2320"/>
      <c r="BL190" s="2320"/>
      <c r="BM190" s="2320"/>
      <c r="BN190" s="2320"/>
      <c r="BO190" s="2320"/>
      <c r="BP190" s="2320"/>
      <c r="BQ190" s="37"/>
      <c r="BR190" s="2320"/>
      <c r="BS190" s="2320"/>
      <c r="BT190" s="2320"/>
      <c r="BU190" s="2320"/>
      <c r="BV190" s="2320"/>
      <c r="BW190" s="2320"/>
      <c r="BX190" s="2320"/>
      <c r="BY190" s="43"/>
      <c r="BZ190" s="93"/>
      <c r="CA190" s="93"/>
      <c r="CB190" s="297">
        <v>71111048191</v>
      </c>
      <c r="CC190" s="294"/>
      <c r="CD190" s="294"/>
      <c r="CE190" s="294"/>
      <c r="CF190" s="294"/>
      <c r="CG190" s="294"/>
      <c r="CH190" s="294"/>
    </row>
    <row r="191" spans="2:86" s="10" customFormat="1" ht="9.75" customHeight="1">
      <c r="B191" s="37"/>
      <c r="C191" s="64"/>
      <c r="D191" s="37"/>
      <c r="E191" s="64"/>
      <c r="F191" s="37"/>
      <c r="G191" s="63"/>
      <c r="H191" s="37"/>
      <c r="I191" s="37"/>
      <c r="J191" s="37"/>
      <c r="K191" s="37"/>
      <c r="L191" s="37"/>
      <c r="M191" s="37"/>
      <c r="N191" s="37"/>
      <c r="O191" s="37"/>
      <c r="P191" s="37"/>
      <c r="Q191" s="37"/>
      <c r="R191" s="37"/>
      <c r="S191" s="526"/>
      <c r="T191" s="37"/>
      <c r="U191" s="37"/>
      <c r="V191" s="37"/>
      <c r="W191" s="2415"/>
      <c r="X191" s="2415"/>
      <c r="Y191" s="37"/>
      <c r="Z191" s="2504"/>
      <c r="AA191" s="2504"/>
      <c r="AB191" s="2504"/>
      <c r="AC191" s="2504"/>
      <c r="AD191" s="2504"/>
      <c r="AE191" s="2504"/>
      <c r="AF191" s="2504"/>
      <c r="AG191" s="907"/>
      <c r="AH191" s="2411"/>
      <c r="AI191" s="2411"/>
      <c r="AJ191" s="2411"/>
      <c r="AK191" s="2411"/>
      <c r="AL191" s="2411"/>
      <c r="AM191" s="2411"/>
      <c r="AN191" s="2411"/>
      <c r="AP191" s="37"/>
      <c r="AQ191" s="64"/>
      <c r="AR191" s="37"/>
      <c r="AS191" s="64"/>
      <c r="AT191" s="37"/>
      <c r="AU191" s="63"/>
      <c r="AV191" s="37"/>
      <c r="AW191" s="37"/>
      <c r="AX191" s="37"/>
      <c r="AY191" s="37"/>
      <c r="AZ191" s="37"/>
      <c r="BA191" s="37"/>
      <c r="BB191" s="37"/>
      <c r="BC191" s="37"/>
      <c r="BD191" s="37"/>
      <c r="BE191" s="37"/>
      <c r="BF191" s="2416"/>
      <c r="BG191" s="2416"/>
      <c r="BH191" s="2416"/>
      <c r="BI191" s="37"/>
      <c r="BJ191" s="2324"/>
      <c r="BK191" s="2324"/>
      <c r="BL191" s="2324"/>
      <c r="BM191" s="2324"/>
      <c r="BN191" s="2324"/>
      <c r="BO191" s="2324"/>
      <c r="BP191" s="2324"/>
      <c r="BQ191" s="37"/>
      <c r="BR191" s="2324"/>
      <c r="BS191" s="2324"/>
      <c r="BT191" s="2324"/>
      <c r="BU191" s="2324"/>
      <c r="BV191" s="2324"/>
      <c r="BW191" s="2324"/>
      <c r="BX191" s="2324"/>
      <c r="BY191" s="63"/>
      <c r="BZ191" s="93"/>
      <c r="CA191" s="93"/>
      <c r="CB191" s="297"/>
      <c r="CC191" s="294"/>
      <c r="CD191" s="294"/>
      <c r="CE191" s="294"/>
      <c r="CF191" s="294"/>
      <c r="CG191" s="294"/>
      <c r="CH191" s="294"/>
    </row>
    <row r="192" spans="2:86" s="10" customFormat="1">
      <c r="B192" s="59" t="s">
        <v>699</v>
      </c>
      <c r="C192" s="64"/>
      <c r="D192" s="37"/>
      <c r="E192" s="64"/>
      <c r="F192" s="37"/>
      <c r="G192" s="63"/>
      <c r="H192" s="37"/>
      <c r="I192" s="37"/>
      <c r="J192" s="37"/>
      <c r="K192" s="37"/>
      <c r="L192" s="37"/>
      <c r="M192" s="37"/>
      <c r="N192" s="37"/>
      <c r="O192" s="37"/>
      <c r="P192" s="37"/>
      <c r="Q192" s="37"/>
      <c r="R192" s="37"/>
      <c r="S192" s="526">
        <v>24</v>
      </c>
      <c r="T192" s="37"/>
      <c r="U192" s="37"/>
      <c r="V192" s="87" t="s">
        <v>2115</v>
      </c>
      <c r="W192" s="2417" t="s">
        <v>2115</v>
      </c>
      <c r="X192" s="2417"/>
      <c r="Y192" s="37"/>
      <c r="Z192" s="2435">
        <v>0</v>
      </c>
      <c r="AA192" s="2435"/>
      <c r="AB192" s="2435"/>
      <c r="AC192" s="2435"/>
      <c r="AD192" s="2435"/>
      <c r="AE192" s="2435"/>
      <c r="AF192" s="2435"/>
      <c r="AG192" s="907"/>
      <c r="AH192" s="2435">
        <v>0</v>
      </c>
      <c r="AI192" s="2435"/>
      <c r="AJ192" s="2435"/>
      <c r="AK192" s="2435"/>
      <c r="AL192" s="2435"/>
      <c r="AM192" s="2435"/>
      <c r="AN192" s="2435"/>
      <c r="AP192" s="59" t="s">
        <v>131</v>
      </c>
      <c r="AQ192" s="64"/>
      <c r="AR192" s="37"/>
      <c r="AS192" s="64"/>
      <c r="AT192" s="37"/>
      <c r="AU192" s="63"/>
      <c r="AV192" s="37"/>
      <c r="AW192" s="37"/>
      <c r="AX192" s="37"/>
      <c r="AY192" s="37"/>
      <c r="AZ192" s="37"/>
      <c r="BA192" s="37"/>
      <c r="BB192" s="37"/>
      <c r="BC192" s="37"/>
      <c r="BD192" s="37"/>
      <c r="BE192" s="37"/>
      <c r="BF192" s="2416"/>
      <c r="BG192" s="2416"/>
      <c r="BH192" s="2416"/>
      <c r="BI192" s="37"/>
      <c r="BJ192" s="2320"/>
      <c r="BK192" s="2320"/>
      <c r="BL192" s="2320"/>
      <c r="BM192" s="2320"/>
      <c r="BN192" s="2320"/>
      <c r="BO192" s="2320"/>
      <c r="BP192" s="2320"/>
      <c r="BQ192" s="37"/>
      <c r="BR192" s="2320"/>
      <c r="BS192" s="2320"/>
      <c r="BT192" s="2320"/>
      <c r="BU192" s="2320"/>
      <c r="BV192" s="2320"/>
      <c r="BW192" s="2320"/>
      <c r="BX192" s="2320"/>
      <c r="BY192" s="43"/>
      <c r="BZ192" s="93"/>
      <c r="CA192" s="93"/>
      <c r="CB192" s="297">
        <v>0</v>
      </c>
      <c r="CC192" s="294"/>
      <c r="CD192" s="294"/>
      <c r="CE192" s="294"/>
      <c r="CF192" s="294"/>
      <c r="CG192" s="294"/>
      <c r="CH192" s="294"/>
    </row>
    <row r="193" spans="1:86" s="10" customFormat="1">
      <c r="B193" s="59" t="s">
        <v>700</v>
      </c>
      <c r="C193" s="64"/>
      <c r="D193" s="37"/>
      <c r="E193" s="64"/>
      <c r="F193" s="37"/>
      <c r="G193" s="63"/>
      <c r="H193" s="37"/>
      <c r="I193" s="37"/>
      <c r="J193" s="37"/>
      <c r="K193" s="37"/>
      <c r="L193" s="37"/>
      <c r="M193" s="37"/>
      <c r="N193" s="37"/>
      <c r="O193" s="37"/>
      <c r="P193" s="37"/>
      <c r="Q193" s="37"/>
      <c r="R193" s="37"/>
      <c r="S193" s="526">
        <v>25</v>
      </c>
      <c r="T193" s="37"/>
      <c r="U193" s="37"/>
      <c r="V193" s="87" t="s">
        <v>2117</v>
      </c>
      <c r="W193" s="2417">
        <v>6</v>
      </c>
      <c r="X193" s="2417"/>
      <c r="Y193" s="37"/>
      <c r="Z193" s="2435">
        <v>9027945197</v>
      </c>
      <c r="AA193" s="2435"/>
      <c r="AB193" s="2435"/>
      <c r="AC193" s="2435"/>
      <c r="AD193" s="2435"/>
      <c r="AE193" s="2435"/>
      <c r="AF193" s="2435"/>
      <c r="AG193" s="907"/>
      <c r="AH193" s="2435">
        <v>8430956142</v>
      </c>
      <c r="AI193" s="2435"/>
      <c r="AJ193" s="2435"/>
      <c r="AK193" s="2435"/>
      <c r="AL193" s="2435"/>
      <c r="AM193" s="2435"/>
      <c r="AN193" s="2435"/>
      <c r="AP193" s="59" t="s">
        <v>132</v>
      </c>
      <c r="AQ193" s="64"/>
      <c r="AR193" s="37"/>
      <c r="AS193" s="64"/>
      <c r="AT193" s="37"/>
      <c r="AU193" s="63"/>
      <c r="AV193" s="37"/>
      <c r="AW193" s="37"/>
      <c r="AX193" s="37"/>
      <c r="AY193" s="37"/>
      <c r="AZ193" s="37"/>
      <c r="BA193" s="37"/>
      <c r="BB193" s="37"/>
      <c r="BC193" s="37"/>
      <c r="BD193" s="37"/>
      <c r="BE193" s="37"/>
      <c r="BF193" s="2416"/>
      <c r="BG193" s="2416"/>
      <c r="BH193" s="2416"/>
      <c r="BI193" s="37"/>
      <c r="BJ193" s="2320"/>
      <c r="BK193" s="2320"/>
      <c r="BL193" s="2320"/>
      <c r="BM193" s="2320"/>
      <c r="BN193" s="2320"/>
      <c r="BO193" s="2320"/>
      <c r="BP193" s="2320"/>
      <c r="BQ193" s="37"/>
      <c r="BR193" s="2320"/>
      <c r="BS193" s="2320"/>
      <c r="BT193" s="2320"/>
      <c r="BU193" s="2320"/>
      <c r="BV193" s="2320"/>
      <c r="BW193" s="2320"/>
      <c r="BX193" s="2320"/>
      <c r="BY193" s="43"/>
      <c r="BZ193" s="93"/>
      <c r="CA193" s="93"/>
      <c r="CB193" s="297">
        <v>15571464528</v>
      </c>
      <c r="CC193" s="294"/>
      <c r="CD193" s="294"/>
      <c r="CE193" s="294"/>
      <c r="CF193" s="294"/>
      <c r="CG193" s="294"/>
      <c r="CH193" s="294"/>
    </row>
    <row r="194" spans="1:86" s="10" customFormat="1" ht="9.75" customHeight="1">
      <c r="B194" s="37"/>
      <c r="C194" s="64"/>
      <c r="D194" s="37"/>
      <c r="E194" s="64"/>
      <c r="F194" s="37"/>
      <c r="G194" s="63"/>
      <c r="H194" s="37"/>
      <c r="I194" s="37"/>
      <c r="J194" s="37"/>
      <c r="K194" s="37"/>
      <c r="L194" s="37"/>
      <c r="M194" s="37"/>
      <c r="N194" s="37"/>
      <c r="O194" s="37"/>
      <c r="P194" s="37"/>
      <c r="Q194" s="37"/>
      <c r="R194" s="37"/>
      <c r="S194" s="91"/>
      <c r="T194" s="37"/>
      <c r="U194" s="37"/>
      <c r="V194" s="37"/>
      <c r="W194" s="2415"/>
      <c r="X194" s="2415"/>
      <c r="Y194" s="37"/>
      <c r="Z194" s="2504"/>
      <c r="AA194" s="2504"/>
      <c r="AB194" s="2504"/>
      <c r="AC194" s="2504"/>
      <c r="AD194" s="2504"/>
      <c r="AE194" s="2504"/>
      <c r="AF194" s="2504"/>
      <c r="AG194" s="907"/>
      <c r="AH194" s="2411"/>
      <c r="AI194" s="2411"/>
      <c r="AJ194" s="2411"/>
      <c r="AK194" s="2411"/>
      <c r="AL194" s="2411"/>
      <c r="AM194" s="2411"/>
      <c r="AN194" s="2411"/>
      <c r="AP194" s="37"/>
      <c r="AQ194" s="64"/>
      <c r="AR194" s="37"/>
      <c r="AS194" s="64"/>
      <c r="AT194" s="37"/>
      <c r="AU194" s="63"/>
      <c r="AV194" s="37"/>
      <c r="AW194" s="37"/>
      <c r="AX194" s="37"/>
      <c r="AY194" s="37"/>
      <c r="AZ194" s="37"/>
      <c r="BA194" s="37"/>
      <c r="BB194" s="37"/>
      <c r="BC194" s="37"/>
      <c r="BD194" s="37"/>
      <c r="BE194" s="37"/>
      <c r="BF194" s="2416"/>
      <c r="BG194" s="2416"/>
      <c r="BH194" s="2416"/>
      <c r="BI194" s="37"/>
      <c r="BJ194" s="2320"/>
      <c r="BK194" s="2320"/>
      <c r="BL194" s="2320"/>
      <c r="BM194" s="2320"/>
      <c r="BN194" s="2320"/>
      <c r="BO194" s="2320"/>
      <c r="BP194" s="2320"/>
      <c r="BQ194" s="37"/>
      <c r="BR194" s="2320"/>
      <c r="BS194" s="2320"/>
      <c r="BT194" s="2320"/>
      <c r="BU194" s="2320"/>
      <c r="BV194" s="2320"/>
      <c r="BW194" s="2320"/>
      <c r="BX194" s="2320"/>
      <c r="BY194" s="43"/>
      <c r="BZ194" s="93"/>
      <c r="CA194" s="93"/>
      <c r="CB194" s="297"/>
      <c r="CC194" s="294"/>
      <c r="CD194" s="294"/>
      <c r="CE194" s="294"/>
      <c r="CF194" s="294"/>
      <c r="CG194" s="294"/>
      <c r="CH194" s="294"/>
    </row>
    <row r="195" spans="1:86" s="10" customFormat="1">
      <c r="B195" s="59" t="s">
        <v>701</v>
      </c>
      <c r="C195" s="37"/>
      <c r="D195" s="64"/>
      <c r="E195" s="64"/>
      <c r="F195" s="37"/>
      <c r="G195" s="63"/>
      <c r="H195" s="37"/>
      <c r="I195" s="37"/>
      <c r="J195" s="37"/>
      <c r="K195" s="37"/>
      <c r="L195" s="37"/>
      <c r="M195" s="37"/>
      <c r="N195" s="37"/>
      <c r="O195" s="37"/>
      <c r="P195" s="37"/>
      <c r="Q195" s="37"/>
      <c r="R195" s="37"/>
      <c r="S195" s="105">
        <v>30</v>
      </c>
      <c r="T195" s="37"/>
      <c r="U195" s="37"/>
      <c r="V195" s="37"/>
      <c r="W195" s="2415"/>
      <c r="X195" s="2415"/>
      <c r="Y195" s="37"/>
      <c r="Z195" s="2435">
        <v>3078439929</v>
      </c>
      <c r="AA195" s="2435"/>
      <c r="AB195" s="2435"/>
      <c r="AC195" s="2435"/>
      <c r="AD195" s="2435"/>
      <c r="AE195" s="2435"/>
      <c r="AF195" s="2435"/>
      <c r="AG195" s="908"/>
      <c r="AH195" s="2435">
        <v>6440033083</v>
      </c>
      <c r="AI195" s="2435"/>
      <c r="AJ195" s="2435"/>
      <c r="AK195" s="2435"/>
      <c r="AL195" s="2435"/>
      <c r="AM195" s="2435"/>
      <c r="AN195" s="2435"/>
      <c r="AP195" s="59" t="s">
        <v>133</v>
      </c>
      <c r="AQ195" s="37"/>
      <c r="AR195" s="64"/>
      <c r="AS195" s="64"/>
      <c r="AT195" s="37"/>
      <c r="AU195" s="63"/>
      <c r="AV195" s="37"/>
      <c r="AW195" s="37"/>
      <c r="AX195" s="37"/>
      <c r="AY195" s="37"/>
      <c r="AZ195" s="37"/>
      <c r="BA195" s="37"/>
      <c r="BB195" s="37"/>
      <c r="BC195" s="37"/>
      <c r="BD195" s="37"/>
      <c r="BE195" s="37"/>
      <c r="BF195" s="2416"/>
      <c r="BG195" s="2416"/>
      <c r="BH195" s="2416"/>
      <c r="BI195" s="37"/>
      <c r="BJ195" s="2324"/>
      <c r="BK195" s="2324"/>
      <c r="BL195" s="2324"/>
      <c r="BM195" s="2324"/>
      <c r="BN195" s="2324"/>
      <c r="BO195" s="2324"/>
      <c r="BP195" s="2324"/>
      <c r="BQ195" s="37"/>
      <c r="BR195" s="2324"/>
      <c r="BS195" s="2324"/>
      <c r="BT195" s="2324"/>
      <c r="BU195" s="2324"/>
      <c r="BV195" s="2324"/>
      <c r="BW195" s="2324"/>
      <c r="BX195" s="2324"/>
      <c r="BY195" s="63"/>
      <c r="BZ195" s="93">
        <v>28029328264</v>
      </c>
      <c r="CA195" s="93"/>
      <c r="CB195" s="297">
        <v>-179636999373</v>
      </c>
      <c r="CC195" s="294"/>
      <c r="CD195" s="294"/>
      <c r="CE195" s="294"/>
      <c r="CF195" s="294"/>
      <c r="CG195" s="294"/>
      <c r="CH195" s="294"/>
    </row>
    <row r="196" spans="1:86" s="365" customFormat="1">
      <c r="B196" s="59" t="s">
        <v>856</v>
      </c>
      <c r="C196" s="37"/>
      <c r="D196" s="64"/>
      <c r="E196" s="64"/>
      <c r="F196" s="37"/>
      <c r="G196" s="367"/>
      <c r="H196" s="37"/>
      <c r="I196" s="37"/>
      <c r="J196" s="37"/>
      <c r="K196" s="37"/>
      <c r="L196" s="37"/>
      <c r="M196" s="37"/>
      <c r="N196" s="37"/>
      <c r="O196" s="37"/>
      <c r="P196" s="37"/>
      <c r="Q196" s="37"/>
      <c r="R196" s="37"/>
      <c r="S196" s="370"/>
      <c r="T196" s="37"/>
      <c r="U196" s="37"/>
      <c r="V196" s="1040"/>
      <c r="W196" s="2416"/>
      <c r="X196" s="2416"/>
      <c r="Y196" s="37"/>
      <c r="Z196" s="369"/>
      <c r="AA196" s="369"/>
      <c r="AB196" s="369"/>
      <c r="AC196" s="369"/>
      <c r="AD196" s="369"/>
      <c r="AE196" s="369"/>
      <c r="AF196" s="369"/>
      <c r="AG196" s="908"/>
      <c r="AH196" s="905"/>
      <c r="AI196" s="905"/>
      <c r="AJ196" s="905"/>
      <c r="AK196" s="905"/>
      <c r="AL196" s="905"/>
      <c r="AM196" s="905"/>
      <c r="AN196" s="905"/>
      <c r="AP196" s="59"/>
      <c r="AQ196" s="37"/>
      <c r="AR196" s="64"/>
      <c r="AS196" s="64"/>
      <c r="AT196" s="37"/>
      <c r="AU196" s="367"/>
      <c r="AV196" s="37"/>
      <c r="AW196" s="37"/>
      <c r="AX196" s="37"/>
      <c r="AY196" s="37"/>
      <c r="AZ196" s="37"/>
      <c r="BA196" s="37"/>
      <c r="BB196" s="37"/>
      <c r="BC196" s="37"/>
      <c r="BD196" s="37"/>
      <c r="BE196" s="37"/>
      <c r="BF196" s="368"/>
      <c r="BG196" s="368"/>
      <c r="BH196" s="368"/>
      <c r="BI196" s="37"/>
      <c r="BJ196" s="367"/>
      <c r="BK196" s="367"/>
      <c r="BL196" s="367"/>
      <c r="BM196" s="367"/>
      <c r="BN196" s="367"/>
      <c r="BO196" s="367"/>
      <c r="BP196" s="367"/>
      <c r="BQ196" s="37"/>
      <c r="BR196" s="367"/>
      <c r="BS196" s="367"/>
      <c r="BT196" s="367"/>
      <c r="BU196" s="367"/>
      <c r="BV196" s="367"/>
      <c r="BW196" s="367"/>
      <c r="BX196" s="367"/>
      <c r="BY196" s="367"/>
      <c r="BZ196" s="93">
        <v>5605865652.8000002</v>
      </c>
      <c r="CA196" s="93"/>
      <c r="CB196" s="297"/>
    </row>
    <row r="197" spans="1:86" s="10" customFormat="1" ht="12" customHeight="1">
      <c r="B197" s="37"/>
      <c r="C197" s="64"/>
      <c r="D197" s="37"/>
      <c r="E197" s="64"/>
      <c r="F197" s="37"/>
      <c r="G197" s="63"/>
      <c r="H197" s="37"/>
      <c r="I197" s="37"/>
      <c r="J197" s="37"/>
      <c r="K197" s="37"/>
      <c r="L197" s="37"/>
      <c r="M197" s="37"/>
      <c r="N197" s="37"/>
      <c r="O197" s="37"/>
      <c r="P197" s="37"/>
      <c r="Q197" s="37"/>
      <c r="R197" s="37"/>
      <c r="S197" s="526"/>
      <c r="T197" s="37"/>
      <c r="U197" s="37"/>
      <c r="V197" s="37"/>
      <c r="W197" s="2415"/>
      <c r="X197" s="2415"/>
      <c r="Y197" s="37"/>
      <c r="Z197" s="2514"/>
      <c r="AA197" s="2514"/>
      <c r="AB197" s="2514"/>
      <c r="AC197" s="2514"/>
      <c r="AD197" s="2514"/>
      <c r="AE197" s="2514"/>
      <c r="AF197" s="2514"/>
      <c r="AG197" s="908"/>
      <c r="AH197" s="2515"/>
      <c r="AI197" s="2515"/>
      <c r="AJ197" s="2515"/>
      <c r="AK197" s="2515"/>
      <c r="AL197" s="2515"/>
      <c r="AM197" s="2515"/>
      <c r="AN197" s="2515"/>
      <c r="AP197" s="37"/>
      <c r="AQ197" s="64"/>
      <c r="AR197" s="37"/>
      <c r="AS197" s="64"/>
      <c r="AT197" s="37"/>
      <c r="AU197" s="63"/>
      <c r="AV197" s="37"/>
      <c r="AW197" s="37"/>
      <c r="AX197" s="37"/>
      <c r="AY197" s="37"/>
      <c r="AZ197" s="37"/>
      <c r="BA197" s="37"/>
      <c r="BB197" s="37"/>
      <c r="BC197" s="37"/>
      <c r="BD197" s="37"/>
      <c r="BE197" s="37"/>
      <c r="BF197" s="2416"/>
      <c r="BG197" s="2416"/>
      <c r="BH197" s="2416"/>
      <c r="BI197" s="37"/>
      <c r="BJ197" s="2320"/>
      <c r="BK197" s="2320"/>
      <c r="BL197" s="2320"/>
      <c r="BM197" s="2320"/>
      <c r="BN197" s="2320"/>
      <c r="BO197" s="2320"/>
      <c r="BP197" s="2320"/>
      <c r="BQ197" s="37"/>
      <c r="BR197" s="2320"/>
      <c r="BS197" s="2320"/>
      <c r="BT197" s="2320"/>
      <c r="BU197" s="2320"/>
      <c r="BV197" s="2320"/>
      <c r="BW197" s="2320"/>
      <c r="BX197" s="2320"/>
      <c r="BY197" s="43"/>
      <c r="BZ197" s="93"/>
      <c r="CA197" s="93"/>
      <c r="CB197" s="297"/>
      <c r="CC197" s="294"/>
      <c r="CD197" s="294"/>
      <c r="CE197" s="294"/>
      <c r="CF197" s="294"/>
      <c r="CG197" s="294"/>
      <c r="CH197" s="294"/>
    </row>
    <row r="198" spans="1:86" s="10" customFormat="1">
      <c r="B198" s="59" t="s">
        <v>702</v>
      </c>
      <c r="C198" s="64"/>
      <c r="D198" s="37"/>
      <c r="E198" s="64"/>
      <c r="F198" s="37"/>
      <c r="G198" s="63"/>
      <c r="H198" s="37"/>
      <c r="I198" s="37"/>
      <c r="J198" s="37"/>
      <c r="K198" s="37"/>
      <c r="L198" s="37"/>
      <c r="M198" s="37"/>
      <c r="N198" s="37"/>
      <c r="O198" s="37"/>
      <c r="P198" s="37"/>
      <c r="Q198" s="37"/>
      <c r="R198" s="37"/>
      <c r="S198" s="526">
        <v>31</v>
      </c>
      <c r="T198" s="37"/>
      <c r="U198" s="37"/>
      <c r="V198" s="87" t="s">
        <v>2117</v>
      </c>
      <c r="W198" s="2417">
        <v>7</v>
      </c>
      <c r="X198" s="2417"/>
      <c r="Y198" s="37"/>
      <c r="Z198" s="2435">
        <v>247272727</v>
      </c>
      <c r="AA198" s="2435"/>
      <c r="AB198" s="2435"/>
      <c r="AC198" s="2435"/>
      <c r="AD198" s="2435"/>
      <c r="AE198" s="2435"/>
      <c r="AF198" s="2435"/>
      <c r="AG198" s="908"/>
      <c r="AH198" s="2435">
        <v>42608498</v>
      </c>
      <c r="AI198" s="2435"/>
      <c r="AJ198" s="2435"/>
      <c r="AK198" s="2435"/>
      <c r="AL198" s="2435"/>
      <c r="AM198" s="2435"/>
      <c r="AN198" s="2435"/>
      <c r="AP198" s="59" t="s">
        <v>134</v>
      </c>
      <c r="AQ198" s="64"/>
      <c r="AR198" s="37"/>
      <c r="AS198" s="64"/>
      <c r="AT198" s="37"/>
      <c r="AU198" s="63"/>
      <c r="AV198" s="37"/>
      <c r="AW198" s="37"/>
      <c r="AX198" s="37"/>
      <c r="AY198" s="37"/>
      <c r="AZ198" s="37"/>
      <c r="BA198" s="37"/>
      <c r="BB198" s="37"/>
      <c r="BC198" s="37"/>
      <c r="BD198" s="37"/>
      <c r="BE198" s="37"/>
      <c r="BF198" s="2416"/>
      <c r="BG198" s="2416"/>
      <c r="BH198" s="2416"/>
      <c r="BI198" s="37"/>
      <c r="BJ198" s="2320"/>
      <c r="BK198" s="2320"/>
      <c r="BL198" s="2320"/>
      <c r="BM198" s="2320"/>
      <c r="BN198" s="2320"/>
      <c r="BO198" s="2320"/>
      <c r="BP198" s="2320"/>
      <c r="BQ198" s="37"/>
      <c r="BR198" s="2320"/>
      <c r="BS198" s="2320"/>
      <c r="BT198" s="2320"/>
      <c r="BU198" s="2320"/>
      <c r="BV198" s="2320"/>
      <c r="BW198" s="2320"/>
      <c r="BX198" s="2320"/>
      <c r="BY198" s="43"/>
      <c r="BZ198" s="93"/>
      <c r="CA198" s="93"/>
      <c r="CB198" s="297">
        <v>3042137803</v>
      </c>
      <c r="CC198" s="294"/>
      <c r="CD198" s="294"/>
      <c r="CE198" s="294"/>
      <c r="CF198" s="294"/>
      <c r="CG198" s="294"/>
      <c r="CH198" s="294"/>
    </row>
    <row r="199" spans="1:86" s="10" customFormat="1">
      <c r="B199" s="59" t="s">
        <v>703</v>
      </c>
      <c r="C199" s="64"/>
      <c r="D199" s="37"/>
      <c r="E199" s="64"/>
      <c r="F199" s="37"/>
      <c r="G199" s="63"/>
      <c r="H199" s="37"/>
      <c r="I199" s="37"/>
      <c r="J199" s="37"/>
      <c r="K199" s="37"/>
      <c r="L199" s="37"/>
      <c r="M199" s="37"/>
      <c r="N199" s="37"/>
      <c r="O199" s="37"/>
      <c r="P199" s="37"/>
      <c r="Q199" s="37"/>
      <c r="R199" s="37"/>
      <c r="S199" s="526">
        <v>32</v>
      </c>
      <c r="T199" s="37"/>
      <c r="U199" s="37"/>
      <c r="V199" s="87" t="s">
        <v>2117</v>
      </c>
      <c r="W199" s="2417">
        <v>8</v>
      </c>
      <c r="X199" s="2417"/>
      <c r="Y199" s="37"/>
      <c r="Z199" s="2435">
        <v>82388649</v>
      </c>
      <c r="AA199" s="2435"/>
      <c r="AB199" s="2435"/>
      <c r="AC199" s="2435"/>
      <c r="AD199" s="2435"/>
      <c r="AE199" s="2435"/>
      <c r="AF199" s="2435"/>
      <c r="AG199" s="908"/>
      <c r="AH199" s="2435">
        <v>1330096231</v>
      </c>
      <c r="AI199" s="2435"/>
      <c r="AJ199" s="2435"/>
      <c r="AK199" s="2435"/>
      <c r="AL199" s="2435"/>
      <c r="AM199" s="2435"/>
      <c r="AN199" s="2435"/>
      <c r="AP199" s="59" t="s">
        <v>135</v>
      </c>
      <c r="AQ199" s="64"/>
      <c r="AR199" s="37"/>
      <c r="AS199" s="64"/>
      <c r="AT199" s="37"/>
      <c r="AU199" s="63"/>
      <c r="AV199" s="37"/>
      <c r="AW199" s="37"/>
      <c r="AX199" s="37"/>
      <c r="AY199" s="37"/>
      <c r="AZ199" s="37"/>
      <c r="BA199" s="37"/>
      <c r="BB199" s="37"/>
      <c r="BC199" s="37"/>
      <c r="BD199" s="37"/>
      <c r="BE199" s="37"/>
      <c r="BF199" s="2416"/>
      <c r="BG199" s="2416"/>
      <c r="BH199" s="2416"/>
      <c r="BI199" s="37"/>
      <c r="BJ199" s="2324"/>
      <c r="BK199" s="2324"/>
      <c r="BL199" s="2324"/>
      <c r="BM199" s="2324"/>
      <c r="BN199" s="2324"/>
      <c r="BO199" s="2324"/>
      <c r="BP199" s="2324"/>
      <c r="BQ199" s="37"/>
      <c r="BR199" s="2324"/>
      <c r="BS199" s="2324"/>
      <c r="BT199" s="2324"/>
      <c r="BU199" s="2324"/>
      <c r="BV199" s="2324"/>
      <c r="BW199" s="2324"/>
      <c r="BX199" s="2324"/>
      <c r="BY199" s="63"/>
      <c r="BZ199" s="93"/>
      <c r="CA199" s="93"/>
      <c r="CB199" s="297">
        <v>832067311</v>
      </c>
      <c r="CC199" s="294"/>
      <c r="CD199" s="294"/>
      <c r="CE199" s="294"/>
      <c r="CF199" s="294"/>
      <c r="CG199" s="294"/>
      <c r="CH199" s="294"/>
    </row>
    <row r="200" spans="1:86" s="10" customFormat="1">
      <c r="B200" s="59" t="s">
        <v>857</v>
      </c>
      <c r="C200" s="64"/>
      <c r="D200" s="37"/>
      <c r="E200" s="64"/>
      <c r="F200" s="37"/>
      <c r="G200" s="63"/>
      <c r="H200" s="37"/>
      <c r="I200" s="37"/>
      <c r="J200" s="37"/>
      <c r="K200" s="37"/>
      <c r="L200" s="37"/>
      <c r="M200" s="37"/>
      <c r="N200" s="37"/>
      <c r="O200" s="37"/>
      <c r="P200" s="37"/>
      <c r="Q200" s="37"/>
      <c r="R200" s="37"/>
      <c r="S200" s="105">
        <v>40</v>
      </c>
      <c r="T200" s="37"/>
      <c r="U200" s="37"/>
      <c r="V200" s="37"/>
      <c r="W200" s="2415"/>
      <c r="X200" s="2415"/>
      <c r="Y200" s="37"/>
      <c r="Z200" s="2435">
        <v>164884078</v>
      </c>
      <c r="AA200" s="2435"/>
      <c r="AB200" s="2435"/>
      <c r="AC200" s="2435"/>
      <c r="AD200" s="2435"/>
      <c r="AE200" s="2435"/>
      <c r="AF200" s="2435"/>
      <c r="AG200" s="908"/>
      <c r="AH200" s="2435">
        <v>-1287487733</v>
      </c>
      <c r="AI200" s="2435"/>
      <c r="AJ200" s="2435"/>
      <c r="AK200" s="2435"/>
      <c r="AL200" s="2435"/>
      <c r="AM200" s="2435"/>
      <c r="AN200" s="2435"/>
      <c r="AP200" s="59" t="s">
        <v>136</v>
      </c>
      <c r="AQ200" s="64"/>
      <c r="AR200" s="37"/>
      <c r="AS200" s="64"/>
      <c r="AT200" s="37"/>
      <c r="AU200" s="63"/>
      <c r="AV200" s="37"/>
      <c r="AW200" s="37"/>
      <c r="AX200" s="37"/>
      <c r="AY200" s="37"/>
      <c r="AZ200" s="37"/>
      <c r="BA200" s="37"/>
      <c r="BB200" s="37"/>
      <c r="BC200" s="37"/>
      <c r="BD200" s="37"/>
      <c r="BE200" s="37"/>
      <c r="BF200" s="2416"/>
      <c r="BG200" s="2416"/>
      <c r="BH200" s="2416"/>
      <c r="BI200" s="37"/>
      <c r="BJ200" s="2320"/>
      <c r="BK200" s="2320"/>
      <c r="BL200" s="2320"/>
      <c r="BM200" s="2320"/>
      <c r="BN200" s="2320"/>
      <c r="BO200" s="2320"/>
      <c r="BP200" s="2320"/>
      <c r="BQ200" s="37"/>
      <c r="BR200" s="2320"/>
      <c r="BS200" s="2320"/>
      <c r="BT200" s="2320"/>
      <c r="BU200" s="2320"/>
      <c r="BV200" s="2320"/>
      <c r="BW200" s="2320"/>
      <c r="BX200" s="2320"/>
      <c r="BY200" s="43"/>
      <c r="BZ200" s="93"/>
      <c r="CA200" s="93"/>
      <c r="CB200" s="297">
        <v>2210070492</v>
      </c>
    </row>
    <row r="201" spans="1:86" s="10" customFormat="1" ht="15" customHeight="1">
      <c r="B201" s="59" t="s">
        <v>704</v>
      </c>
      <c r="C201" s="64"/>
      <c r="D201" s="37"/>
      <c r="E201" s="64"/>
      <c r="F201" s="37"/>
      <c r="G201" s="63"/>
      <c r="H201" s="37"/>
      <c r="I201" s="37"/>
      <c r="J201" s="37"/>
      <c r="K201" s="37"/>
      <c r="L201" s="37"/>
      <c r="M201" s="37"/>
      <c r="N201" s="37"/>
      <c r="O201" s="37"/>
      <c r="P201" s="37"/>
      <c r="Q201" s="37"/>
      <c r="R201" s="37"/>
      <c r="S201" s="105">
        <v>50</v>
      </c>
      <c r="T201" s="37"/>
      <c r="U201" s="37"/>
      <c r="V201" s="37"/>
      <c r="W201" s="2415"/>
      <c r="X201" s="2415"/>
      <c r="Y201" s="37"/>
      <c r="Z201" s="2435">
        <v>3243324007</v>
      </c>
      <c r="AA201" s="2435"/>
      <c r="AB201" s="2435"/>
      <c r="AC201" s="2435"/>
      <c r="AD201" s="2435"/>
      <c r="AE201" s="2435"/>
      <c r="AF201" s="2435"/>
      <c r="AG201" s="908"/>
      <c r="AH201" s="2435">
        <v>5152545350</v>
      </c>
      <c r="AI201" s="2435"/>
      <c r="AJ201" s="2435"/>
      <c r="AK201" s="2435"/>
      <c r="AL201" s="2435"/>
      <c r="AM201" s="2435"/>
      <c r="AN201" s="2435"/>
      <c r="AP201" s="59" t="s">
        <v>137</v>
      </c>
      <c r="AQ201" s="64"/>
      <c r="AR201" s="37"/>
      <c r="AS201" s="64"/>
      <c r="AT201" s="37"/>
      <c r="AU201" s="63"/>
      <c r="AV201" s="37"/>
      <c r="AW201" s="37"/>
      <c r="AX201" s="37"/>
      <c r="AY201" s="37"/>
      <c r="AZ201" s="37"/>
      <c r="BA201" s="37"/>
      <c r="BB201" s="37"/>
      <c r="BC201" s="37"/>
      <c r="BD201" s="37"/>
      <c r="BE201" s="37"/>
      <c r="BF201" s="2416"/>
      <c r="BG201" s="2416"/>
      <c r="BH201" s="2416"/>
      <c r="BI201" s="37"/>
      <c r="BJ201" s="2324"/>
      <c r="BK201" s="2324"/>
      <c r="BL201" s="2324"/>
      <c r="BM201" s="2324"/>
      <c r="BN201" s="2324"/>
      <c r="BO201" s="2324"/>
      <c r="BP201" s="2324"/>
      <c r="BQ201" s="37"/>
      <c r="BR201" s="2324"/>
      <c r="BS201" s="2324"/>
      <c r="BT201" s="2324"/>
      <c r="BU201" s="2324"/>
      <c r="BV201" s="2324"/>
      <c r="BW201" s="2324"/>
      <c r="BX201" s="2324"/>
      <c r="BY201" s="63"/>
      <c r="BZ201" s="93"/>
      <c r="CA201" s="93"/>
      <c r="CB201" s="297">
        <v>-177426928881</v>
      </c>
    </row>
    <row r="202" spans="1:86" s="365" customFormat="1" ht="15" customHeight="1">
      <c r="B202" s="59" t="s">
        <v>858</v>
      </c>
      <c r="C202" s="64"/>
      <c r="D202" s="37"/>
      <c r="E202" s="64"/>
      <c r="F202" s="37"/>
      <c r="G202" s="367"/>
      <c r="H202" s="37"/>
      <c r="I202" s="37"/>
      <c r="J202" s="37"/>
      <c r="K202" s="37"/>
      <c r="L202" s="37"/>
      <c r="M202" s="37"/>
      <c r="N202" s="37"/>
      <c r="O202" s="37"/>
      <c r="P202" s="37"/>
      <c r="Q202" s="37"/>
      <c r="R202" s="37"/>
      <c r="S202" s="370"/>
      <c r="T202" s="37"/>
      <c r="U202" s="37"/>
      <c r="V202" s="1040"/>
      <c r="W202" s="2416"/>
      <c r="X202" s="2416"/>
      <c r="Y202" s="37"/>
      <c r="Z202" s="369"/>
      <c r="AA202" s="369"/>
      <c r="AB202" s="369"/>
      <c r="AC202" s="369"/>
      <c r="AD202" s="369"/>
      <c r="AE202" s="369"/>
      <c r="AF202" s="369"/>
      <c r="AG202" s="908"/>
      <c r="AH202" s="371"/>
      <c r="AI202" s="371"/>
      <c r="AJ202" s="371"/>
      <c r="AK202" s="371"/>
      <c r="AL202" s="371"/>
      <c r="AM202" s="371"/>
      <c r="AN202" s="371"/>
      <c r="AP202" s="59"/>
      <c r="AQ202" s="64"/>
      <c r="AR202" s="37"/>
      <c r="AS202" s="64"/>
      <c r="AT202" s="37"/>
      <c r="AU202" s="367"/>
      <c r="AV202" s="37"/>
      <c r="AW202" s="37"/>
      <c r="AX202" s="37"/>
      <c r="AY202" s="37"/>
      <c r="AZ202" s="37"/>
      <c r="BA202" s="37"/>
      <c r="BB202" s="37"/>
      <c r="BC202" s="37"/>
      <c r="BD202" s="37"/>
      <c r="BE202" s="37"/>
      <c r="BF202" s="368"/>
      <c r="BG202" s="368"/>
      <c r="BH202" s="368"/>
      <c r="BI202" s="37"/>
      <c r="BJ202" s="367"/>
      <c r="BK202" s="367"/>
      <c r="BL202" s="367"/>
      <c r="BM202" s="367"/>
      <c r="BN202" s="367"/>
      <c r="BO202" s="367"/>
      <c r="BP202" s="367"/>
      <c r="BQ202" s="37"/>
      <c r="BR202" s="367"/>
      <c r="BS202" s="367"/>
      <c r="BT202" s="367"/>
      <c r="BU202" s="367"/>
      <c r="BV202" s="367"/>
      <c r="BW202" s="367"/>
      <c r="BX202" s="367"/>
      <c r="BY202" s="367"/>
      <c r="BZ202" s="93"/>
      <c r="CA202" s="93"/>
      <c r="CB202" s="297"/>
    </row>
    <row r="203" spans="1:86" s="10" customFormat="1" ht="15" customHeight="1">
      <c r="B203" s="59" t="s">
        <v>669</v>
      </c>
      <c r="C203" s="64"/>
      <c r="D203" s="37"/>
      <c r="E203" s="64"/>
      <c r="F203" s="37"/>
      <c r="G203" s="63"/>
      <c r="H203" s="37"/>
      <c r="I203" s="37"/>
      <c r="J203" s="37"/>
      <c r="K203" s="37"/>
      <c r="L203" s="37"/>
      <c r="M203" s="37"/>
      <c r="N203" s="37"/>
      <c r="O203" s="37"/>
      <c r="P203" s="37"/>
      <c r="Q203" s="37"/>
      <c r="R203" s="37"/>
      <c r="S203" s="105">
        <v>51</v>
      </c>
      <c r="T203" s="37"/>
      <c r="U203" s="37"/>
      <c r="V203" s="87" t="s">
        <v>2117</v>
      </c>
      <c r="W203" s="2417">
        <v>9</v>
      </c>
      <c r="X203" s="2417"/>
      <c r="Y203" s="37"/>
      <c r="Z203" s="2435">
        <v>665142531</v>
      </c>
      <c r="AA203" s="2435"/>
      <c r="AB203" s="2435"/>
      <c r="AC203" s="2435"/>
      <c r="AD203" s="2435"/>
      <c r="AE203" s="2435"/>
      <c r="AF203" s="2435"/>
      <c r="AG203" s="908"/>
      <c r="AH203" s="2435">
        <v>418509070</v>
      </c>
      <c r="AI203" s="2435"/>
      <c r="AJ203" s="2435"/>
      <c r="AK203" s="2435"/>
      <c r="AL203" s="2435"/>
      <c r="AM203" s="2435"/>
      <c r="AN203" s="2435"/>
      <c r="AP203" s="59"/>
      <c r="AQ203" s="64"/>
      <c r="AR203" s="37"/>
      <c r="AS203" s="64"/>
      <c r="AT203" s="37"/>
      <c r="AU203" s="63"/>
      <c r="AV203" s="37"/>
      <c r="AW203" s="37"/>
      <c r="AX203" s="37"/>
      <c r="AY203" s="37"/>
      <c r="AZ203" s="37"/>
      <c r="BA203" s="37"/>
      <c r="BB203" s="37"/>
      <c r="BC203" s="37"/>
      <c r="BD203" s="37"/>
      <c r="BE203" s="37"/>
      <c r="BF203" s="91"/>
      <c r="BG203" s="91"/>
      <c r="BH203" s="91"/>
      <c r="BI203" s="37"/>
      <c r="BJ203" s="63"/>
      <c r="BK203" s="63"/>
      <c r="BL203" s="63"/>
      <c r="BM203" s="63"/>
      <c r="BN203" s="63"/>
      <c r="BO203" s="63"/>
      <c r="BP203" s="63"/>
      <c r="BQ203" s="37"/>
      <c r="BR203" s="63"/>
      <c r="BS203" s="63"/>
      <c r="BT203" s="63"/>
      <c r="BU203" s="63"/>
      <c r="BV203" s="63"/>
      <c r="BW203" s="63"/>
      <c r="BX203" s="63"/>
      <c r="BY203" s="63"/>
      <c r="BZ203" s="93"/>
      <c r="CA203" s="93"/>
      <c r="CB203" s="297">
        <v>0</v>
      </c>
    </row>
    <row r="204" spans="1:86" s="10" customFormat="1">
      <c r="B204" s="59" t="s">
        <v>667</v>
      </c>
      <c r="C204" s="64"/>
      <c r="D204" s="37"/>
      <c r="E204" s="64"/>
      <c r="F204" s="37"/>
      <c r="G204" s="63"/>
      <c r="H204" s="37"/>
      <c r="I204" s="37"/>
      <c r="J204" s="37"/>
      <c r="K204" s="37"/>
      <c r="L204" s="37"/>
      <c r="M204" s="37"/>
      <c r="N204" s="37"/>
      <c r="O204" s="37"/>
      <c r="P204" s="37"/>
      <c r="Q204" s="37"/>
      <c r="R204" s="37"/>
      <c r="S204" s="105">
        <v>52</v>
      </c>
      <c r="T204" s="37"/>
      <c r="U204" s="37"/>
      <c r="V204" s="87" t="s">
        <v>2115</v>
      </c>
      <c r="W204" s="2417" t="s">
        <v>2115</v>
      </c>
      <c r="X204" s="2417"/>
      <c r="Y204" s="37"/>
      <c r="Z204" s="2435">
        <v>0</v>
      </c>
      <c r="AA204" s="2435"/>
      <c r="AB204" s="2435"/>
      <c r="AC204" s="2435"/>
      <c r="AD204" s="2435"/>
      <c r="AE204" s="2435"/>
      <c r="AF204" s="2435"/>
      <c r="AG204" s="908"/>
      <c r="AH204" s="2435">
        <v>0</v>
      </c>
      <c r="AI204" s="2435"/>
      <c r="AJ204" s="2435"/>
      <c r="AK204" s="2435"/>
      <c r="AL204" s="2435"/>
      <c r="AM204" s="2435"/>
      <c r="AN204" s="2435"/>
      <c r="AP204" s="59" t="s">
        <v>138</v>
      </c>
      <c r="AQ204" s="64"/>
      <c r="AR204" s="37"/>
      <c r="AS204" s="64"/>
      <c r="AT204" s="37"/>
      <c r="AU204" s="63"/>
      <c r="AV204" s="37"/>
      <c r="AW204" s="37"/>
      <c r="AX204" s="37"/>
      <c r="AY204" s="37"/>
      <c r="AZ204" s="37"/>
      <c r="BA204" s="37"/>
      <c r="BB204" s="37"/>
      <c r="BC204" s="37"/>
      <c r="BD204" s="37"/>
      <c r="BE204" s="37"/>
      <c r="BF204" s="2472">
        <v>28</v>
      </c>
      <c r="BG204" s="2472"/>
      <c r="BH204" s="2472"/>
      <c r="BI204" s="37"/>
      <c r="BJ204" s="2320"/>
      <c r="BK204" s="2320"/>
      <c r="BL204" s="2320"/>
      <c r="BM204" s="2320"/>
      <c r="BN204" s="2320"/>
      <c r="BO204" s="2320"/>
      <c r="BP204" s="2320"/>
      <c r="BQ204" s="37"/>
      <c r="BR204" s="2320"/>
      <c r="BS204" s="2320"/>
      <c r="BT204" s="2320"/>
      <c r="BU204" s="2320"/>
      <c r="BV204" s="2320"/>
      <c r="BW204" s="2320"/>
      <c r="BX204" s="2320"/>
      <c r="BY204" s="43"/>
      <c r="BZ204" s="93"/>
      <c r="CA204" s="93"/>
      <c r="CB204" s="297">
        <v>0</v>
      </c>
    </row>
    <row r="205" spans="1:86" s="10" customFormat="1" ht="15.75" thickBot="1">
      <c r="B205" s="59" t="s">
        <v>668</v>
      </c>
      <c r="C205" s="64"/>
      <c r="D205" s="37"/>
      <c r="E205" s="64"/>
      <c r="F205" s="37"/>
      <c r="G205" s="63"/>
      <c r="H205" s="37"/>
      <c r="I205" s="37"/>
      <c r="J205" s="37"/>
      <c r="K205" s="37"/>
      <c r="L205" s="37"/>
      <c r="M205" s="37"/>
      <c r="N205" s="37"/>
      <c r="O205" s="37"/>
      <c r="P205" s="37"/>
      <c r="Q205" s="37"/>
      <c r="R205" s="37"/>
      <c r="S205" s="105">
        <v>60</v>
      </c>
      <c r="T205" s="37"/>
      <c r="U205" s="37"/>
      <c r="V205" s="37"/>
      <c r="W205" s="2415"/>
      <c r="X205" s="2415"/>
      <c r="Y205" s="37"/>
      <c r="Z205" s="2435">
        <v>2578181476</v>
      </c>
      <c r="AA205" s="2435"/>
      <c r="AB205" s="2435"/>
      <c r="AC205" s="2435"/>
      <c r="AD205" s="2435"/>
      <c r="AE205" s="2435"/>
      <c r="AF205" s="2435"/>
      <c r="AG205" s="908"/>
      <c r="AH205" s="2435">
        <v>4734036280</v>
      </c>
      <c r="AI205" s="2435"/>
      <c r="AJ205" s="2435"/>
      <c r="AK205" s="2435"/>
      <c r="AL205" s="2435"/>
      <c r="AM205" s="2435"/>
      <c r="AN205" s="2435"/>
      <c r="AP205" s="59" t="s">
        <v>139</v>
      </c>
      <c r="AQ205" s="64"/>
      <c r="AR205" s="37"/>
      <c r="AS205" s="64"/>
      <c r="AT205" s="37"/>
      <c r="AU205" s="63"/>
      <c r="AV205" s="37"/>
      <c r="AW205" s="37"/>
      <c r="AX205" s="37"/>
      <c r="AY205" s="37"/>
      <c r="AZ205" s="37"/>
      <c r="BA205" s="37"/>
      <c r="BB205" s="37"/>
      <c r="BC205" s="37"/>
      <c r="BD205" s="37"/>
      <c r="BE205" s="37"/>
      <c r="BF205" s="2469">
        <v>28</v>
      </c>
      <c r="BG205" s="2469"/>
      <c r="BH205" s="2469"/>
      <c r="BI205" s="37"/>
      <c r="BJ205" s="2453"/>
      <c r="BK205" s="2453"/>
      <c r="BL205" s="2453"/>
      <c r="BM205" s="2453"/>
      <c r="BN205" s="2453"/>
      <c r="BO205" s="2453"/>
      <c r="BP205" s="2453"/>
      <c r="BQ205" s="37"/>
      <c r="BR205" s="2453"/>
      <c r="BS205" s="2453"/>
      <c r="BT205" s="2453"/>
      <c r="BU205" s="2453"/>
      <c r="BV205" s="2453"/>
      <c r="BW205" s="2453"/>
      <c r="BX205" s="2453"/>
      <c r="BY205" s="43"/>
      <c r="BZ205" s="93"/>
      <c r="CA205" s="93"/>
      <c r="CB205" s="297">
        <v>-177426928881</v>
      </c>
    </row>
    <row r="206" spans="1:86" s="365" customFormat="1" ht="15.75" thickTop="1">
      <c r="B206" s="59" t="s">
        <v>859</v>
      </c>
      <c r="C206" s="64"/>
      <c r="D206" s="37"/>
      <c r="E206" s="64"/>
      <c r="F206" s="37"/>
      <c r="G206" s="367"/>
      <c r="H206" s="37"/>
      <c r="I206" s="37"/>
      <c r="J206" s="37"/>
      <c r="K206" s="37"/>
      <c r="L206" s="37"/>
      <c r="M206" s="37"/>
      <c r="N206" s="37"/>
      <c r="O206" s="37"/>
      <c r="P206" s="37"/>
      <c r="Q206" s="37"/>
      <c r="R206" s="37"/>
      <c r="S206" s="370"/>
      <c r="T206" s="37"/>
      <c r="U206" s="37"/>
      <c r="V206" s="1043"/>
      <c r="W206" s="2416"/>
      <c r="X206" s="2416"/>
      <c r="Y206" s="37"/>
      <c r="Z206" s="369"/>
      <c r="AA206" s="369"/>
      <c r="AB206" s="369"/>
      <c r="AC206" s="369"/>
      <c r="AD206" s="369"/>
      <c r="AE206" s="369"/>
      <c r="AF206" s="369"/>
      <c r="AG206" s="908"/>
      <c r="AH206" s="371"/>
      <c r="AI206" s="371"/>
      <c r="AJ206" s="371"/>
      <c r="AK206" s="371"/>
      <c r="AL206" s="371"/>
      <c r="AM206" s="371"/>
      <c r="AN206" s="371"/>
      <c r="AP206" s="59"/>
      <c r="AQ206" s="64"/>
      <c r="AR206" s="37"/>
      <c r="AS206" s="64"/>
      <c r="AT206" s="37"/>
      <c r="AU206" s="367"/>
      <c r="AV206" s="37"/>
      <c r="AW206" s="37"/>
      <c r="AX206" s="37"/>
      <c r="AY206" s="37"/>
      <c r="AZ206" s="37"/>
      <c r="BA206" s="37"/>
      <c r="BB206" s="37"/>
      <c r="BC206" s="37"/>
      <c r="BD206" s="37"/>
      <c r="BE206" s="37"/>
      <c r="BF206" s="372"/>
      <c r="BG206" s="372"/>
      <c r="BH206" s="372"/>
      <c r="BI206" s="37"/>
      <c r="BJ206" s="366"/>
      <c r="BK206" s="366"/>
      <c r="BL206" s="366"/>
      <c r="BM206" s="366"/>
      <c r="BN206" s="366"/>
      <c r="BO206" s="366"/>
      <c r="BP206" s="366"/>
      <c r="BQ206" s="37"/>
      <c r="BR206" s="366"/>
      <c r="BS206" s="366"/>
      <c r="BT206" s="366"/>
      <c r="BU206" s="366"/>
      <c r="BV206" s="366"/>
      <c r="BW206" s="366"/>
      <c r="BX206" s="366"/>
      <c r="BY206" s="366"/>
      <c r="BZ206" s="93"/>
      <c r="CA206" s="93"/>
      <c r="CB206" s="297"/>
    </row>
    <row r="207" spans="1:86" s="10" customFormat="1" hidden="1">
      <c r="B207" s="59" t="s">
        <v>1184</v>
      </c>
      <c r="C207" s="64"/>
      <c r="D207" s="37"/>
      <c r="E207" s="64"/>
      <c r="F207" s="37"/>
      <c r="G207" s="63"/>
      <c r="H207" s="37"/>
      <c r="I207" s="37"/>
      <c r="J207" s="37"/>
      <c r="K207" s="37"/>
      <c r="L207" s="37"/>
      <c r="M207" s="37"/>
      <c r="N207" s="37"/>
      <c r="O207" s="37"/>
      <c r="P207" s="37"/>
      <c r="Q207" s="37"/>
      <c r="R207" s="37"/>
      <c r="S207" s="105">
        <v>70</v>
      </c>
      <c r="T207" s="37"/>
      <c r="U207" s="37"/>
      <c r="V207" s="87" t="s">
        <v>2103</v>
      </c>
      <c r="W207" s="2417">
        <v>10</v>
      </c>
      <c r="X207" s="2417"/>
      <c r="Y207" s="37"/>
      <c r="Z207" s="2443">
        <v>0</v>
      </c>
      <c r="AA207" s="2443"/>
      <c r="AB207" s="2443"/>
      <c r="AC207" s="2443"/>
      <c r="AD207" s="2443"/>
      <c r="AE207" s="2443"/>
      <c r="AF207" s="2443"/>
      <c r="AG207" s="1060"/>
      <c r="AH207" s="2443">
        <v>425.10338176397693</v>
      </c>
      <c r="AI207" s="2443"/>
      <c r="AJ207" s="2443"/>
      <c r="AK207" s="2443"/>
      <c r="AL207" s="2443"/>
      <c r="AM207" s="2443"/>
      <c r="AN207" s="2443"/>
      <c r="AP207" s="59"/>
      <c r="AQ207" s="64"/>
      <c r="AR207" s="37"/>
      <c r="AS207" s="64"/>
      <c r="AT207" s="37"/>
      <c r="AU207" s="63"/>
      <c r="AV207" s="37"/>
      <c r="AW207" s="37"/>
      <c r="AX207" s="37"/>
      <c r="AY207" s="37"/>
      <c r="AZ207" s="37"/>
      <c r="BA207" s="37"/>
      <c r="BB207" s="37"/>
      <c r="BC207" s="37"/>
      <c r="BD207" s="37"/>
      <c r="BE207" s="37"/>
      <c r="BF207" s="277"/>
      <c r="BG207" s="277"/>
      <c r="BH207" s="277"/>
      <c r="BI207" s="37"/>
      <c r="BJ207" s="43"/>
      <c r="BK207" s="43"/>
      <c r="BL207" s="43"/>
      <c r="BM207" s="43"/>
      <c r="BN207" s="43"/>
      <c r="BO207" s="43"/>
      <c r="BP207" s="43"/>
      <c r="BQ207" s="37"/>
      <c r="BR207" s="43"/>
      <c r="BS207" s="43"/>
      <c r="BT207" s="43"/>
      <c r="BU207" s="43"/>
      <c r="BV207" s="43"/>
      <c r="BW207" s="43"/>
      <c r="BX207" s="43"/>
      <c r="BY207" s="43"/>
      <c r="BZ207" s="93"/>
      <c r="CA207" s="93"/>
      <c r="CB207" s="297"/>
    </row>
    <row r="208" spans="1:86" s="10" customFormat="1" hidden="1">
      <c r="A208" s="37"/>
      <c r="B208" s="59" t="s">
        <v>1185</v>
      </c>
      <c r="C208" s="64"/>
      <c r="D208" s="37"/>
      <c r="E208" s="64"/>
      <c r="F208" s="37"/>
      <c r="G208" s="63"/>
      <c r="H208" s="37"/>
      <c r="I208" s="37"/>
      <c r="J208" s="37"/>
      <c r="K208" s="37"/>
      <c r="L208" s="37"/>
      <c r="M208" s="37"/>
      <c r="N208" s="37"/>
      <c r="O208" s="37"/>
      <c r="P208" s="37"/>
      <c r="Q208" s="37"/>
      <c r="R208" s="37"/>
      <c r="S208" s="526">
        <v>71</v>
      </c>
      <c r="T208" s="37"/>
      <c r="U208" s="37"/>
      <c r="V208" s="1034"/>
      <c r="W208" s="2276"/>
      <c r="X208" s="2276"/>
      <c r="Y208" s="37"/>
      <c r="Z208" s="2435">
        <v>0</v>
      </c>
      <c r="AA208" s="2435"/>
      <c r="AB208" s="2435"/>
      <c r="AC208" s="2435"/>
      <c r="AD208" s="2435"/>
      <c r="AE208" s="2435"/>
      <c r="AF208" s="2435"/>
      <c r="AG208" s="37"/>
      <c r="AH208" s="2435">
        <v>0</v>
      </c>
      <c r="AI208" s="2435"/>
      <c r="AJ208" s="2435"/>
      <c r="AK208" s="2435"/>
      <c r="AL208" s="2435"/>
      <c r="AM208" s="2435"/>
      <c r="AN208" s="2435"/>
      <c r="AP208" s="86"/>
      <c r="AQ208" s="64"/>
      <c r="AR208" s="37"/>
      <c r="AS208" s="64"/>
      <c r="AT208" s="37"/>
      <c r="AU208" s="63"/>
      <c r="AV208" s="37"/>
      <c r="AW208" s="37"/>
      <c r="AX208" s="37"/>
      <c r="AY208" s="37"/>
      <c r="AZ208" s="37"/>
      <c r="BA208" s="37"/>
      <c r="BB208" s="37"/>
      <c r="BC208" s="37"/>
      <c r="BD208" s="37"/>
      <c r="BE208" s="37"/>
      <c r="BF208" s="2416"/>
      <c r="BG208" s="2416"/>
      <c r="BH208" s="2416"/>
      <c r="BI208" s="37"/>
      <c r="BJ208" s="2324"/>
      <c r="BK208" s="2324"/>
      <c r="BL208" s="2324"/>
      <c r="BM208" s="2324"/>
      <c r="BN208" s="2324"/>
      <c r="BO208" s="2324"/>
      <c r="BP208" s="2324"/>
      <c r="BQ208" s="37"/>
      <c r="BR208" s="2324"/>
      <c r="BS208" s="2324"/>
      <c r="BT208" s="2324"/>
      <c r="BU208" s="2324"/>
      <c r="BV208" s="2324"/>
      <c r="BW208" s="2324"/>
      <c r="BX208" s="2324"/>
      <c r="BY208" s="63"/>
      <c r="BZ208" s="93"/>
      <c r="CA208" s="93"/>
      <c r="CB208" s="297"/>
    </row>
    <row r="209" spans="1:80" s="1229" customFormat="1">
      <c r="A209" s="1231"/>
      <c r="B209" s="1235"/>
      <c r="C209" s="64"/>
      <c r="D209" s="1231"/>
      <c r="E209" s="64"/>
      <c r="F209" s="1231"/>
      <c r="G209" s="1230"/>
      <c r="H209" s="1231"/>
      <c r="I209" s="1231"/>
      <c r="J209" s="1231"/>
      <c r="K209" s="1231"/>
      <c r="L209" s="1231"/>
      <c r="M209" s="1231"/>
      <c r="N209" s="1231"/>
      <c r="O209" s="1231"/>
      <c r="P209" s="1231"/>
      <c r="Q209" s="1231"/>
      <c r="R209" s="1231"/>
      <c r="S209" s="1233"/>
      <c r="T209" s="1231"/>
      <c r="U209" s="1231"/>
      <c r="V209" s="1228"/>
      <c r="W209" s="1228"/>
      <c r="X209" s="1228"/>
      <c r="Y209" s="1231"/>
      <c r="Z209" s="1234"/>
      <c r="AA209" s="1234"/>
      <c r="AB209" s="1234"/>
      <c r="AC209" s="1234"/>
      <c r="AD209" s="1234"/>
      <c r="AE209" s="1234"/>
      <c r="AF209" s="1234"/>
      <c r="AG209" s="1231"/>
      <c r="AH209" s="1234"/>
      <c r="AI209" s="1234"/>
      <c r="AJ209" s="1234"/>
      <c r="AK209" s="1234"/>
      <c r="AL209" s="1234"/>
      <c r="AM209" s="1234"/>
      <c r="AN209" s="1234"/>
      <c r="AP209" s="86"/>
      <c r="AQ209" s="64"/>
      <c r="AR209" s="1231"/>
      <c r="AS209" s="64"/>
      <c r="AT209" s="1231"/>
      <c r="AU209" s="1230"/>
      <c r="AV209" s="1231"/>
      <c r="AW209" s="1231"/>
      <c r="AX209" s="1231"/>
      <c r="AY209" s="1231"/>
      <c r="AZ209" s="1231"/>
      <c r="BA209" s="1231"/>
      <c r="BB209" s="1231"/>
      <c r="BC209" s="1231"/>
      <c r="BD209" s="1231"/>
      <c r="BE209" s="1231"/>
      <c r="BF209" s="1232"/>
      <c r="BG209" s="1232"/>
      <c r="BH209" s="1232"/>
      <c r="BI209" s="1231"/>
      <c r="BJ209" s="1230"/>
      <c r="BK209" s="1230"/>
      <c r="BL209" s="1230"/>
      <c r="BM209" s="1230"/>
      <c r="BN209" s="1230"/>
      <c r="BO209" s="1230"/>
      <c r="BP209" s="1230"/>
      <c r="BQ209" s="1231"/>
      <c r="BR209" s="1230"/>
      <c r="BS209" s="1230"/>
      <c r="BT209" s="1230"/>
      <c r="BU209" s="1230"/>
      <c r="BV209" s="1230"/>
      <c r="BW209" s="1230"/>
      <c r="BX209" s="1230"/>
      <c r="BY209" s="1230"/>
      <c r="BZ209" s="93"/>
      <c r="CA209" s="93"/>
      <c r="CB209" s="297"/>
    </row>
    <row r="210" spans="1:80" s="10" customFormat="1">
      <c r="A210" s="37"/>
      <c r="B210" s="473"/>
      <c r="C210" s="50"/>
      <c r="D210" s="48"/>
      <c r="E210" s="48"/>
      <c r="F210" s="48"/>
      <c r="G210" s="48"/>
      <c r="H210" s="48"/>
      <c r="I210" s="48"/>
      <c r="J210" s="48"/>
      <c r="K210" s="48"/>
      <c r="L210" s="48"/>
      <c r="M210" s="48"/>
      <c r="N210" s="48"/>
      <c r="O210" s="48"/>
      <c r="P210" s="48"/>
      <c r="Q210" s="48"/>
      <c r="R210" s="48"/>
      <c r="S210" s="48"/>
      <c r="T210" s="48"/>
      <c r="U210" s="48"/>
      <c r="V210" s="48"/>
      <c r="W210" s="48"/>
      <c r="X210" s="48"/>
      <c r="Y210" s="48"/>
      <c r="Z210" s="49"/>
      <c r="AA210" s="49"/>
      <c r="AB210" s="49"/>
      <c r="AC210" s="49"/>
      <c r="AD210" s="49"/>
      <c r="AE210" s="49"/>
      <c r="AF210" s="48"/>
      <c r="AG210" s="902" t="s">
        <v>2106</v>
      </c>
      <c r="AH210" s="48"/>
      <c r="AI210" s="48"/>
      <c r="AJ210" s="48"/>
      <c r="AK210" s="48"/>
      <c r="AL210" s="48"/>
      <c r="AM210" s="48"/>
      <c r="AN210" s="48"/>
      <c r="AP210" s="103"/>
      <c r="AQ210" s="50"/>
      <c r="AR210" s="48"/>
      <c r="AS210" s="48"/>
      <c r="AT210" s="48"/>
      <c r="AU210" s="48"/>
      <c r="AV210" s="48"/>
      <c r="AW210" s="48"/>
      <c r="AX210" s="48"/>
      <c r="AY210" s="48"/>
      <c r="AZ210" s="48"/>
      <c r="BA210" s="48"/>
      <c r="BB210" s="48"/>
      <c r="BC210" s="48"/>
      <c r="BD210" s="48"/>
      <c r="BE210" s="48"/>
      <c r="BF210" s="48"/>
      <c r="BG210" s="48"/>
      <c r="BH210" s="48"/>
      <c r="BI210" s="48"/>
      <c r="BJ210" s="49"/>
      <c r="BK210" s="49"/>
      <c r="BL210" s="49"/>
      <c r="BM210" s="49"/>
      <c r="BN210" s="49"/>
      <c r="BO210" s="49"/>
      <c r="BP210" s="48"/>
      <c r="BQ210" s="51" t="s">
        <v>74</v>
      </c>
      <c r="BR210" s="48"/>
      <c r="BS210" s="48"/>
      <c r="BT210" s="48"/>
      <c r="BU210" s="48"/>
      <c r="BV210" s="48"/>
      <c r="BW210" s="48"/>
      <c r="BX210" s="48"/>
      <c r="BY210" s="48"/>
      <c r="BZ210" s="93"/>
      <c r="CA210" s="93"/>
      <c r="CB210" s="297"/>
    </row>
    <row r="211" spans="1:80" s="10" customFormat="1">
      <c r="A211" s="37"/>
      <c r="B211" s="473"/>
      <c r="C211" s="50"/>
      <c r="D211" s="48"/>
      <c r="E211" s="48"/>
      <c r="F211" s="48"/>
      <c r="G211" s="48"/>
      <c r="H211" s="48"/>
      <c r="I211" s="48"/>
      <c r="J211" s="48"/>
      <c r="K211" s="48"/>
      <c r="L211" s="48"/>
      <c r="M211" s="48"/>
      <c r="N211" s="48"/>
      <c r="O211" s="48"/>
      <c r="P211" s="48"/>
      <c r="Q211" s="48"/>
      <c r="R211" s="48"/>
      <c r="S211" s="48"/>
      <c r="T211" s="48"/>
      <c r="U211" s="48"/>
      <c r="V211" s="48"/>
      <c r="W211" s="48"/>
      <c r="X211" s="48"/>
      <c r="Y211" s="48"/>
      <c r="Z211" s="49"/>
      <c r="AA211" s="49"/>
      <c r="AB211" s="49"/>
      <c r="AC211" s="49"/>
      <c r="AD211" s="49"/>
      <c r="AE211" s="49"/>
      <c r="AF211" s="48"/>
      <c r="AG211" s="54"/>
      <c r="AH211" s="48"/>
      <c r="AI211" s="48"/>
      <c r="AJ211" s="48"/>
      <c r="AK211" s="48"/>
      <c r="AL211" s="48"/>
      <c r="AM211" s="48"/>
      <c r="AN211" s="48"/>
      <c r="AP211" s="103"/>
      <c r="AQ211" s="50"/>
      <c r="AR211" s="48"/>
      <c r="AS211" s="48"/>
      <c r="AT211" s="48"/>
      <c r="AU211" s="48"/>
      <c r="AV211" s="48"/>
      <c r="AW211" s="48"/>
      <c r="AX211" s="48"/>
      <c r="AY211" s="48"/>
      <c r="AZ211" s="48"/>
      <c r="BA211" s="48"/>
      <c r="BB211" s="48"/>
      <c r="BC211" s="48"/>
      <c r="BD211" s="48"/>
      <c r="BE211" s="48"/>
      <c r="BF211" s="48"/>
      <c r="BG211" s="48"/>
      <c r="BH211" s="48"/>
      <c r="BI211" s="48"/>
      <c r="BJ211" s="49"/>
      <c r="BK211" s="49"/>
      <c r="BL211" s="49"/>
      <c r="BM211" s="49"/>
      <c r="BN211" s="49"/>
      <c r="BO211" s="49"/>
      <c r="BP211" s="48"/>
      <c r="BQ211" s="51"/>
      <c r="BR211" s="48"/>
      <c r="BS211" s="48"/>
      <c r="BT211" s="48"/>
      <c r="BU211" s="48"/>
      <c r="BV211" s="48"/>
      <c r="BW211" s="48"/>
      <c r="BX211" s="48"/>
      <c r="BY211" s="48"/>
      <c r="BZ211" s="93"/>
      <c r="CA211" s="93"/>
      <c r="CB211" s="297"/>
    </row>
    <row r="212" spans="1:80" s="139" customFormat="1" ht="24" customHeight="1">
      <c r="A212" s="133"/>
      <c r="B212" s="404"/>
      <c r="C212" s="134"/>
      <c r="D212" s="135"/>
      <c r="E212" s="135"/>
      <c r="F212" s="135"/>
      <c r="G212" s="135"/>
      <c r="H212" s="136" t="s">
        <v>544</v>
      </c>
      <c r="I212" s="135"/>
      <c r="J212" s="135"/>
      <c r="K212" s="135"/>
      <c r="L212" s="135"/>
      <c r="M212" s="135"/>
      <c r="N212" s="135"/>
      <c r="O212" s="135"/>
      <c r="P212" s="135"/>
      <c r="Q212" s="135"/>
      <c r="R212" s="135"/>
      <c r="S212" s="135"/>
      <c r="T212" s="135"/>
      <c r="U212" s="135"/>
      <c r="V212" s="135"/>
      <c r="W212" s="136" t="s">
        <v>543</v>
      </c>
      <c r="X212" s="136"/>
      <c r="Y212" s="135"/>
      <c r="Z212" s="137"/>
      <c r="AA212" s="137"/>
      <c r="AB212" s="137"/>
      <c r="AC212" s="137"/>
      <c r="AD212" s="137"/>
      <c r="AE212" s="137"/>
      <c r="AF212" s="135"/>
      <c r="AG212" s="138" t="s">
        <v>1391</v>
      </c>
      <c r="AH212" s="135"/>
      <c r="AI212" s="135"/>
      <c r="AJ212" s="135"/>
      <c r="AK212" s="135"/>
      <c r="AL212" s="135"/>
      <c r="AM212" s="135"/>
      <c r="AN212" s="135"/>
      <c r="AP212" s="140"/>
      <c r="AQ212" s="134"/>
      <c r="AR212" s="135"/>
      <c r="AS212" s="135"/>
      <c r="AT212" s="135"/>
      <c r="AU212" s="135"/>
      <c r="AV212" s="136" t="s">
        <v>68</v>
      </c>
      <c r="AW212" s="135"/>
      <c r="AX212" s="135"/>
      <c r="AY212" s="135"/>
      <c r="AZ212" s="135"/>
      <c r="BA212" s="135"/>
      <c r="BB212" s="135"/>
      <c r="BC212" s="135"/>
      <c r="BD212" s="135"/>
      <c r="BE212" s="135"/>
      <c r="BF212" s="135"/>
      <c r="BG212" s="136" t="s">
        <v>67</v>
      </c>
      <c r="BH212" s="135"/>
      <c r="BI212" s="135"/>
      <c r="BJ212" s="137"/>
      <c r="BK212" s="137"/>
      <c r="BL212" s="137"/>
      <c r="BM212" s="137"/>
      <c r="BN212" s="137"/>
      <c r="BO212" s="137"/>
      <c r="BP212" s="135"/>
      <c r="BQ212" s="138" t="s">
        <v>66</v>
      </c>
      <c r="BR212" s="135"/>
      <c r="BS212" s="135"/>
      <c r="BT212" s="135"/>
      <c r="BU212" s="135"/>
      <c r="BV212" s="135"/>
      <c r="BW212" s="135"/>
      <c r="BX212" s="135"/>
      <c r="BY212" s="135"/>
      <c r="BZ212" s="141"/>
      <c r="CA212" s="141"/>
      <c r="CB212" s="299"/>
    </row>
    <row r="213" spans="1:80" s="10" customFormat="1">
      <c r="A213" s="37"/>
      <c r="B213" s="473"/>
      <c r="C213" s="50"/>
      <c r="D213" s="48"/>
      <c r="E213" s="48"/>
      <c r="F213" s="48"/>
      <c r="G213" s="48"/>
      <c r="H213" s="48"/>
      <c r="I213" s="48"/>
      <c r="J213" s="48"/>
      <c r="K213" s="48"/>
      <c r="L213" s="48"/>
      <c r="M213" s="48"/>
      <c r="N213" s="48"/>
      <c r="O213" s="48"/>
      <c r="P213" s="48"/>
      <c r="Q213" s="48"/>
      <c r="R213" s="48"/>
      <c r="S213" s="48"/>
      <c r="T213" s="48"/>
      <c r="U213" s="48"/>
      <c r="V213" s="48"/>
      <c r="W213" s="48"/>
      <c r="X213" s="48"/>
      <c r="Y213" s="48"/>
      <c r="Z213" s="49"/>
      <c r="AA213" s="49"/>
      <c r="AB213" s="49"/>
      <c r="AC213" s="49"/>
      <c r="AD213" s="49"/>
      <c r="AE213" s="49"/>
      <c r="AF213" s="48"/>
      <c r="AG213" s="49"/>
      <c r="AH213" s="48"/>
      <c r="AI213" s="48"/>
      <c r="AJ213" s="48"/>
      <c r="AK213" s="48"/>
      <c r="AL213" s="48"/>
      <c r="AM213" s="48"/>
      <c r="AN213" s="48"/>
      <c r="AP213" s="103"/>
      <c r="AQ213" s="50"/>
      <c r="AR213" s="48"/>
      <c r="AS213" s="48"/>
      <c r="AT213" s="48"/>
      <c r="AU213" s="48"/>
      <c r="AV213" s="48"/>
      <c r="AW213" s="48"/>
      <c r="AX213" s="48"/>
      <c r="AY213" s="48"/>
      <c r="AZ213" s="48"/>
      <c r="BA213" s="48"/>
      <c r="BB213" s="48"/>
      <c r="BC213" s="48"/>
      <c r="BD213" s="48"/>
      <c r="BE213" s="48"/>
      <c r="BF213" s="48"/>
      <c r="BG213" s="48"/>
      <c r="BH213" s="48"/>
      <c r="BI213" s="48"/>
      <c r="BJ213" s="49"/>
      <c r="BK213" s="49"/>
      <c r="BL213" s="49"/>
      <c r="BM213" s="49"/>
      <c r="BN213" s="49"/>
      <c r="BO213" s="49"/>
      <c r="BP213" s="48"/>
      <c r="BQ213" s="49"/>
      <c r="BR213" s="48"/>
      <c r="BS213" s="48"/>
      <c r="BT213" s="48"/>
      <c r="BU213" s="48"/>
      <c r="BV213" s="48"/>
      <c r="BW213" s="48"/>
      <c r="BX213" s="48"/>
      <c r="BY213" s="48"/>
      <c r="BZ213" s="93"/>
      <c r="CA213" s="93"/>
      <c r="CB213" s="297"/>
    </row>
    <row r="214" spans="1:80" s="10" customFormat="1">
      <c r="A214" s="37"/>
      <c r="B214" s="473"/>
      <c r="C214" s="50"/>
      <c r="D214" s="48"/>
      <c r="E214" s="48"/>
      <c r="F214" s="48"/>
      <c r="G214" s="48"/>
      <c r="H214" s="48"/>
      <c r="I214" s="48"/>
      <c r="J214" s="48"/>
      <c r="K214" s="48"/>
      <c r="L214" s="48"/>
      <c r="M214" s="48"/>
      <c r="N214" s="48"/>
      <c r="O214" s="48"/>
      <c r="P214" s="48"/>
      <c r="Q214" s="48"/>
      <c r="R214" s="48"/>
      <c r="S214" s="48"/>
      <c r="T214" s="48"/>
      <c r="U214" s="48"/>
      <c r="V214" s="48"/>
      <c r="W214" s="48"/>
      <c r="X214" s="48"/>
      <c r="Y214" s="48"/>
      <c r="Z214" s="49"/>
      <c r="AA214" s="49"/>
      <c r="AB214" s="49"/>
      <c r="AC214" s="49"/>
      <c r="AD214" s="49"/>
      <c r="AE214" s="49"/>
      <c r="AF214" s="48"/>
      <c r="AG214" s="49"/>
      <c r="AH214" s="48"/>
      <c r="AI214" s="48"/>
      <c r="AJ214" s="48"/>
      <c r="AK214" s="48"/>
      <c r="AL214" s="48"/>
      <c r="AM214" s="48"/>
      <c r="AN214" s="48"/>
      <c r="AP214" s="103"/>
      <c r="AQ214" s="50"/>
      <c r="AR214" s="48"/>
      <c r="AS214" s="48"/>
      <c r="AT214" s="48"/>
      <c r="AU214" s="48"/>
      <c r="AV214" s="48"/>
      <c r="AW214" s="48"/>
      <c r="AX214" s="48"/>
      <c r="AY214" s="48"/>
      <c r="AZ214" s="48"/>
      <c r="BA214" s="48"/>
      <c r="BB214" s="48"/>
      <c r="BC214" s="48"/>
      <c r="BD214" s="48"/>
      <c r="BE214" s="48"/>
      <c r="BF214" s="48"/>
      <c r="BG214" s="48"/>
      <c r="BH214" s="48"/>
      <c r="BI214" s="48"/>
      <c r="BJ214" s="49"/>
      <c r="BK214" s="49"/>
      <c r="BL214" s="49"/>
      <c r="BM214" s="49"/>
      <c r="BN214" s="49"/>
      <c r="BO214" s="49"/>
      <c r="BP214" s="48"/>
      <c r="BQ214" s="49"/>
      <c r="BR214" s="48"/>
      <c r="BS214" s="48"/>
      <c r="BT214" s="48"/>
      <c r="BU214" s="48"/>
      <c r="BV214" s="48"/>
      <c r="BW214" s="48"/>
      <c r="BX214" s="48"/>
      <c r="BY214" s="48"/>
      <c r="BZ214" s="93"/>
      <c r="CA214" s="93"/>
      <c r="CB214" s="297"/>
    </row>
    <row r="215" spans="1:80" s="10" customFormat="1">
      <c r="A215" s="37"/>
      <c r="B215" s="473"/>
      <c r="C215" s="50"/>
      <c r="D215" s="48"/>
      <c r="E215" s="48"/>
      <c r="F215" s="48"/>
      <c r="G215" s="48"/>
      <c r="H215" s="48"/>
      <c r="I215" s="48"/>
      <c r="J215" s="48"/>
      <c r="K215" s="48"/>
      <c r="L215" s="48"/>
      <c r="M215" s="48"/>
      <c r="N215" s="48"/>
      <c r="O215" s="48"/>
      <c r="P215" s="48"/>
      <c r="Q215" s="48"/>
      <c r="R215" s="48"/>
      <c r="S215" s="48"/>
      <c r="T215" s="48"/>
      <c r="U215" s="48"/>
      <c r="V215" s="48"/>
      <c r="W215" s="48"/>
      <c r="X215" s="48"/>
      <c r="Y215" s="48"/>
      <c r="Z215" s="49"/>
      <c r="AA215" s="49"/>
      <c r="AB215" s="49"/>
      <c r="AC215" s="49"/>
      <c r="AD215" s="49"/>
      <c r="AE215" s="49"/>
      <c r="AF215" s="48"/>
      <c r="AG215" s="49"/>
      <c r="AH215" s="48"/>
      <c r="AI215" s="48"/>
      <c r="AJ215" s="48"/>
      <c r="AK215" s="48"/>
      <c r="AL215" s="48"/>
      <c r="AM215" s="48"/>
      <c r="AN215" s="48"/>
      <c r="AP215" s="103"/>
      <c r="AQ215" s="50"/>
      <c r="AR215" s="48"/>
      <c r="AS215" s="48"/>
      <c r="AT215" s="48"/>
      <c r="AU215" s="48"/>
      <c r="AV215" s="48"/>
      <c r="AW215" s="48"/>
      <c r="AX215" s="48"/>
      <c r="AY215" s="48"/>
      <c r="AZ215" s="48"/>
      <c r="BA215" s="48"/>
      <c r="BB215" s="48"/>
      <c r="BC215" s="48"/>
      <c r="BD215" s="48"/>
      <c r="BE215" s="48"/>
      <c r="BF215" s="48"/>
      <c r="BG215" s="48"/>
      <c r="BH215" s="48"/>
      <c r="BI215" s="48"/>
      <c r="BJ215" s="49"/>
      <c r="BK215" s="49"/>
      <c r="BL215" s="49"/>
      <c r="BM215" s="49"/>
      <c r="BN215" s="49"/>
      <c r="BO215" s="49"/>
      <c r="BP215" s="48"/>
      <c r="BQ215" s="49"/>
      <c r="BR215" s="48"/>
      <c r="BS215" s="48"/>
      <c r="BT215" s="48"/>
      <c r="BU215" s="48"/>
      <c r="BV215" s="48"/>
      <c r="BW215" s="48"/>
      <c r="BX215" s="48"/>
      <c r="BY215" s="48"/>
      <c r="BZ215" s="93"/>
      <c r="CA215" s="93"/>
      <c r="CB215" s="297"/>
    </row>
    <row r="216" spans="1:80" s="10" customFormat="1">
      <c r="A216" s="37"/>
      <c r="B216" s="473"/>
      <c r="C216" s="50"/>
      <c r="D216" s="48"/>
      <c r="E216" s="48"/>
      <c r="F216" s="48"/>
      <c r="G216" s="48"/>
      <c r="H216" s="48"/>
      <c r="I216" s="48"/>
      <c r="J216" s="48"/>
      <c r="K216" s="48"/>
      <c r="L216" s="48"/>
      <c r="M216" s="48"/>
      <c r="N216" s="48"/>
      <c r="O216" s="48"/>
      <c r="P216" s="48"/>
      <c r="Q216" s="48"/>
      <c r="R216" s="48"/>
      <c r="S216" s="48"/>
      <c r="T216" s="48"/>
      <c r="U216" s="48"/>
      <c r="V216" s="48"/>
      <c r="W216" s="48"/>
      <c r="X216" s="48"/>
      <c r="Y216" s="48"/>
      <c r="Z216" s="49"/>
      <c r="AA216" s="49"/>
      <c r="AB216" s="49"/>
      <c r="AC216" s="49"/>
      <c r="AD216" s="49"/>
      <c r="AE216" s="49"/>
      <c r="AF216" s="48"/>
      <c r="AG216" s="49"/>
      <c r="AH216" s="48"/>
      <c r="AI216" s="48"/>
      <c r="AJ216" s="48"/>
      <c r="AK216" s="48"/>
      <c r="AL216" s="48"/>
      <c r="AM216" s="48"/>
      <c r="AN216" s="48"/>
      <c r="AP216" s="103"/>
      <c r="AQ216" s="50"/>
      <c r="AR216" s="48"/>
      <c r="AS216" s="48"/>
      <c r="AT216" s="48"/>
      <c r="AU216" s="48"/>
      <c r="AV216" s="48"/>
      <c r="AW216" s="48"/>
      <c r="AX216" s="48"/>
      <c r="AY216" s="48"/>
      <c r="AZ216" s="48"/>
      <c r="BA216" s="48"/>
      <c r="BB216" s="48"/>
      <c r="BC216" s="48"/>
      <c r="BD216" s="48"/>
      <c r="BE216" s="48"/>
      <c r="BF216" s="48"/>
      <c r="BG216" s="48"/>
      <c r="BH216" s="48"/>
      <c r="BI216" s="48"/>
      <c r="BJ216" s="49"/>
      <c r="BK216" s="49"/>
      <c r="BL216" s="49"/>
      <c r="BM216" s="49"/>
      <c r="BN216" s="49"/>
      <c r="BO216" s="49"/>
      <c r="BP216" s="48"/>
      <c r="BQ216" s="49"/>
      <c r="BR216" s="48"/>
      <c r="BS216" s="48"/>
      <c r="BT216" s="48"/>
      <c r="BU216" s="48"/>
      <c r="BV216" s="48"/>
      <c r="BW216" s="48"/>
      <c r="BX216" s="48"/>
      <c r="BY216" s="48"/>
      <c r="BZ216" s="93"/>
      <c r="CA216" s="93"/>
      <c r="CB216" s="297"/>
    </row>
    <row r="217" spans="1:80" s="10" customFormat="1">
      <c r="A217" s="37"/>
      <c r="B217" s="473"/>
      <c r="C217" s="50"/>
      <c r="D217" s="48"/>
      <c r="E217" s="48"/>
      <c r="F217" s="48"/>
      <c r="G217" s="48"/>
      <c r="H217" s="48"/>
      <c r="I217" s="48"/>
      <c r="J217" s="48"/>
      <c r="K217" s="48"/>
      <c r="L217" s="48"/>
      <c r="M217" s="48"/>
      <c r="N217" s="48"/>
      <c r="O217" s="48"/>
      <c r="P217" s="48"/>
      <c r="Q217" s="48"/>
      <c r="R217" s="48"/>
      <c r="S217" s="48"/>
      <c r="T217" s="48"/>
      <c r="U217" s="48"/>
      <c r="V217" s="48"/>
      <c r="W217" s="48"/>
      <c r="X217" s="48"/>
      <c r="Y217" s="48"/>
      <c r="Z217" s="49"/>
      <c r="AA217" s="49"/>
      <c r="AB217" s="49"/>
      <c r="AC217" s="49"/>
      <c r="AD217" s="49"/>
      <c r="AE217" s="49"/>
      <c r="AF217" s="48"/>
      <c r="AG217" s="49"/>
      <c r="AH217" s="48"/>
      <c r="AI217" s="48"/>
      <c r="AJ217" s="48"/>
      <c r="AK217" s="48"/>
      <c r="AL217" s="48"/>
      <c r="AM217" s="48"/>
      <c r="AN217" s="48"/>
      <c r="AP217" s="103"/>
      <c r="AQ217" s="50"/>
      <c r="AR217" s="48"/>
      <c r="AS217" s="48"/>
      <c r="AT217" s="48"/>
      <c r="AU217" s="48"/>
      <c r="AV217" s="48"/>
      <c r="AW217" s="48"/>
      <c r="AX217" s="48"/>
      <c r="AY217" s="48"/>
      <c r="AZ217" s="48"/>
      <c r="BA217" s="48"/>
      <c r="BB217" s="48"/>
      <c r="BC217" s="48"/>
      <c r="BD217" s="48"/>
      <c r="BE217" s="48"/>
      <c r="BF217" s="48"/>
      <c r="BG217" s="48"/>
      <c r="BH217" s="48"/>
      <c r="BI217" s="48"/>
      <c r="BJ217" s="49"/>
      <c r="BK217" s="49"/>
      <c r="BL217" s="49"/>
      <c r="BM217" s="49"/>
      <c r="BN217" s="49"/>
      <c r="BO217" s="49"/>
      <c r="BP217" s="48"/>
      <c r="BQ217" s="49"/>
      <c r="BR217" s="48"/>
      <c r="BS217" s="48"/>
      <c r="BT217" s="48"/>
      <c r="BU217" s="48"/>
      <c r="BV217" s="48"/>
      <c r="BW217" s="48"/>
      <c r="BX217" s="48"/>
      <c r="BY217" s="48"/>
      <c r="BZ217" s="93"/>
      <c r="CA217" s="93"/>
      <c r="CB217" s="297"/>
    </row>
    <row r="218" spans="1:80" s="10" customFormat="1">
      <c r="A218" s="37"/>
      <c r="B218" s="473"/>
      <c r="C218" s="50"/>
      <c r="D218" s="48"/>
      <c r="E218" s="48"/>
      <c r="F218" s="48"/>
      <c r="G218" s="48"/>
      <c r="H218" s="48"/>
      <c r="I218" s="48"/>
      <c r="J218" s="48"/>
      <c r="K218" s="48"/>
      <c r="L218" s="48"/>
      <c r="M218" s="48"/>
      <c r="N218" s="48"/>
      <c r="O218" s="48"/>
      <c r="P218" s="48"/>
      <c r="Q218" s="48"/>
      <c r="R218" s="48"/>
      <c r="S218" s="48"/>
      <c r="T218" s="48"/>
      <c r="U218" s="48"/>
      <c r="V218" s="48"/>
      <c r="W218" s="48"/>
      <c r="X218" s="48"/>
      <c r="Y218" s="48"/>
      <c r="Z218" s="49"/>
      <c r="AA218" s="49"/>
      <c r="AB218" s="49"/>
      <c r="AC218" s="49"/>
      <c r="AD218" s="49"/>
      <c r="AE218" s="49"/>
      <c r="AF218" s="48"/>
      <c r="AG218" s="49"/>
      <c r="AH218" s="48"/>
      <c r="AI218" s="48"/>
      <c r="AJ218" s="48"/>
      <c r="AK218" s="48"/>
      <c r="AL218" s="48"/>
      <c r="AM218" s="48"/>
      <c r="AN218" s="48"/>
      <c r="AP218" s="103"/>
      <c r="AQ218" s="50"/>
      <c r="AR218" s="48"/>
      <c r="AS218" s="48"/>
      <c r="AT218" s="48"/>
      <c r="AU218" s="48"/>
      <c r="AV218" s="48"/>
      <c r="AW218" s="48"/>
      <c r="AX218" s="48"/>
      <c r="AY218" s="48"/>
      <c r="AZ218" s="48"/>
      <c r="BA218" s="48"/>
      <c r="BB218" s="48"/>
      <c r="BC218" s="48"/>
      <c r="BD218" s="48"/>
      <c r="BE218" s="48"/>
      <c r="BF218" s="48"/>
      <c r="BG218" s="48"/>
      <c r="BH218" s="48"/>
      <c r="BI218" s="48"/>
      <c r="BJ218" s="49"/>
      <c r="BK218" s="49"/>
      <c r="BL218" s="49"/>
      <c r="BM218" s="49"/>
      <c r="BN218" s="49"/>
      <c r="BO218" s="49"/>
      <c r="BP218" s="48"/>
      <c r="BQ218" s="49"/>
      <c r="BR218" s="48"/>
      <c r="BS218" s="48"/>
      <c r="BT218" s="48"/>
      <c r="BU218" s="48"/>
      <c r="BV218" s="48"/>
      <c r="BW218" s="48"/>
      <c r="BX218" s="48"/>
      <c r="BY218" s="48"/>
      <c r="BZ218" s="93"/>
      <c r="CA218" s="93"/>
      <c r="CB218" s="297"/>
    </row>
    <row r="219" spans="1:80" s="10" customFormat="1">
      <c r="A219" s="142"/>
      <c r="B219" s="404"/>
      <c r="C219" s="134"/>
      <c r="D219" s="143"/>
      <c r="E219" s="143"/>
      <c r="F219" s="143"/>
      <c r="G219" s="143"/>
      <c r="H219" s="136" t="s">
        <v>1398</v>
      </c>
      <c r="I219" s="143"/>
      <c r="J219" s="143"/>
      <c r="K219" s="143"/>
      <c r="L219" s="143"/>
      <c r="M219" s="143"/>
      <c r="N219" s="143"/>
      <c r="O219" s="143"/>
      <c r="P219" s="143"/>
      <c r="Q219" s="143"/>
      <c r="R219" s="143"/>
      <c r="S219" s="143"/>
      <c r="T219" s="143"/>
      <c r="U219" s="143"/>
      <c r="V219" s="143"/>
      <c r="W219" s="136" t="s">
        <v>1397</v>
      </c>
      <c r="X219" s="136"/>
      <c r="Y219" s="143"/>
      <c r="Z219" s="144"/>
      <c r="AA219" s="144"/>
      <c r="AB219" s="144"/>
      <c r="AC219" s="144"/>
      <c r="AD219" s="144"/>
      <c r="AE219" s="144"/>
      <c r="AF219" s="143"/>
      <c r="AG219" s="138" t="s">
        <v>1396</v>
      </c>
      <c r="AH219" s="143"/>
      <c r="AI219" s="143"/>
      <c r="AJ219" s="143"/>
      <c r="AK219" s="143"/>
      <c r="AL219" s="143"/>
      <c r="AM219" s="143"/>
      <c r="AN219" s="143"/>
      <c r="AO219" s="145"/>
      <c r="AP219" s="134"/>
      <c r="AQ219" s="134"/>
      <c r="AR219" s="143"/>
      <c r="AS219" s="143"/>
      <c r="AT219" s="143"/>
      <c r="AU219" s="143"/>
      <c r="AV219" s="136" t="s">
        <v>68</v>
      </c>
      <c r="AW219" s="143"/>
      <c r="AX219" s="143"/>
      <c r="AY219" s="143"/>
      <c r="AZ219" s="143"/>
      <c r="BA219" s="143"/>
      <c r="BB219" s="143"/>
      <c r="BC219" s="143"/>
      <c r="BD219" s="143"/>
      <c r="BE219" s="143"/>
      <c r="BF219" s="143"/>
      <c r="BG219" s="136" t="s">
        <v>78</v>
      </c>
      <c r="BH219" s="143"/>
      <c r="BI219" s="143"/>
      <c r="BJ219" s="144"/>
      <c r="BK219" s="144"/>
      <c r="BL219" s="144"/>
      <c r="BM219" s="144"/>
      <c r="BN219" s="144"/>
      <c r="BO219" s="144"/>
      <c r="BP219" s="143"/>
      <c r="BQ219" s="138" t="s">
        <v>77</v>
      </c>
      <c r="BR219" s="143"/>
      <c r="BS219" s="143"/>
      <c r="BT219" s="143"/>
      <c r="BU219" s="143"/>
      <c r="BV219" s="143"/>
      <c r="BW219" s="143"/>
      <c r="BX219" s="143"/>
      <c r="BY219" s="143"/>
      <c r="BZ219" s="93"/>
      <c r="CA219" s="93"/>
      <c r="CB219" s="297"/>
    </row>
    <row r="220" spans="1:80" s="1238" customFormat="1" ht="13.5" customHeight="1">
      <c r="A220" s="142"/>
      <c r="B220" s="404"/>
      <c r="C220" s="134"/>
      <c r="D220" s="143"/>
      <c r="E220" s="143"/>
      <c r="F220" s="143"/>
      <c r="G220" s="143"/>
      <c r="H220" s="136"/>
      <c r="I220" s="143"/>
      <c r="J220" s="143"/>
      <c r="K220" s="143"/>
      <c r="L220" s="143"/>
      <c r="M220" s="143"/>
      <c r="N220" s="143"/>
      <c r="O220" s="143"/>
      <c r="P220" s="143"/>
      <c r="Q220" s="143"/>
      <c r="R220" s="143"/>
      <c r="S220" s="143"/>
      <c r="T220" s="143"/>
      <c r="U220" s="143"/>
      <c r="V220" s="143"/>
      <c r="W220" s="136"/>
      <c r="X220" s="136"/>
      <c r="Y220" s="143"/>
      <c r="Z220" s="144"/>
      <c r="AA220" s="144"/>
      <c r="AB220" s="144"/>
      <c r="AC220" s="144"/>
      <c r="AD220" s="144"/>
      <c r="AE220" s="144"/>
      <c r="AF220" s="143"/>
      <c r="AG220" s="138"/>
      <c r="AH220" s="143"/>
      <c r="AI220" s="143"/>
      <c r="AJ220" s="143"/>
      <c r="AK220" s="143"/>
      <c r="AL220" s="143"/>
      <c r="AM220" s="143"/>
      <c r="AN220" s="143"/>
      <c r="AO220" s="142"/>
      <c r="AP220" s="134"/>
      <c r="AQ220" s="134"/>
      <c r="AR220" s="143"/>
      <c r="AS220" s="143"/>
      <c r="AT220" s="143"/>
      <c r="AU220" s="143"/>
      <c r="AV220" s="136"/>
      <c r="AW220" s="143"/>
      <c r="AX220" s="143"/>
      <c r="AY220" s="143"/>
      <c r="AZ220" s="143"/>
      <c r="BA220" s="143"/>
      <c r="BB220" s="143"/>
      <c r="BC220" s="143"/>
      <c r="BD220" s="143"/>
      <c r="BE220" s="143"/>
      <c r="BF220" s="143"/>
      <c r="BG220" s="136"/>
      <c r="BH220" s="143"/>
      <c r="BI220" s="143"/>
      <c r="BJ220" s="144"/>
      <c r="BK220" s="144"/>
      <c r="BL220" s="144"/>
      <c r="BM220" s="144"/>
      <c r="BN220" s="144"/>
      <c r="BO220" s="144"/>
      <c r="BP220" s="143"/>
      <c r="BQ220" s="138"/>
      <c r="BR220" s="143"/>
      <c r="BS220" s="143"/>
      <c r="BT220" s="143"/>
      <c r="BU220" s="143"/>
      <c r="BV220" s="143"/>
      <c r="BW220" s="143"/>
      <c r="BX220" s="143"/>
      <c r="BY220" s="143"/>
      <c r="BZ220" s="1248"/>
      <c r="CA220" s="1248"/>
      <c r="CB220" s="1249"/>
    </row>
    <row r="221" spans="1:80" s="1238" customFormat="1" ht="13.5" hidden="1" customHeight="1">
      <c r="B221" s="1236"/>
      <c r="C221" s="1236"/>
      <c r="AP221" s="1236"/>
      <c r="AQ221" s="1236"/>
      <c r="BZ221" s="1248"/>
      <c r="CA221" s="1248"/>
      <c r="CB221" s="1249"/>
    </row>
    <row r="222" spans="1:80" s="48" customFormat="1" ht="20.100000000000001" hidden="1" customHeight="1">
      <c r="B222" s="104" t="s">
        <v>761</v>
      </c>
      <c r="C222" s="1250"/>
      <c r="D222" s="1251"/>
      <c r="E222" s="1251"/>
      <c r="F222" s="1251"/>
      <c r="G222" s="1251"/>
      <c r="H222" s="1251"/>
      <c r="I222" s="1251"/>
      <c r="J222" s="1251"/>
      <c r="K222" s="1251"/>
      <c r="L222" s="1251"/>
      <c r="M222" s="1251"/>
      <c r="N222" s="1251"/>
      <c r="O222" s="1251"/>
      <c r="P222" s="1251"/>
      <c r="Q222" s="1251"/>
      <c r="R222" s="1251"/>
      <c r="S222" s="1251"/>
      <c r="T222" s="1251"/>
      <c r="U222" s="1251"/>
      <c r="V222" s="1251"/>
      <c r="W222" s="1251"/>
      <c r="X222" s="1251"/>
      <c r="Y222" s="1251"/>
      <c r="Z222" s="1252"/>
      <c r="AA222" s="1252"/>
      <c r="AB222" s="1252"/>
      <c r="AC222" s="1252"/>
      <c r="AD222" s="1252"/>
      <c r="AE222" s="1252"/>
      <c r="AF222" s="1251"/>
      <c r="AG222" s="1252"/>
      <c r="AH222" s="1251"/>
      <c r="AI222" s="1251"/>
      <c r="AJ222" s="1251"/>
      <c r="AK222" s="1251"/>
      <c r="AL222" s="1251"/>
      <c r="AM222" s="1251"/>
      <c r="AN222" s="1251"/>
      <c r="AP222" s="104" t="s">
        <v>75</v>
      </c>
      <c r="AQ222" s="1250"/>
      <c r="AR222" s="1251"/>
      <c r="AS222" s="1251"/>
      <c r="AT222" s="1251"/>
      <c r="AU222" s="1251"/>
      <c r="AV222" s="1251"/>
      <c r="AW222" s="1251"/>
      <c r="AX222" s="1251"/>
      <c r="AY222" s="1251"/>
      <c r="AZ222" s="1251"/>
      <c r="BA222" s="1251"/>
      <c r="BB222" s="1251"/>
      <c r="BC222" s="1251"/>
      <c r="BD222" s="1251"/>
      <c r="BE222" s="1251"/>
      <c r="BF222" s="1251"/>
      <c r="BG222" s="1251"/>
      <c r="BH222" s="1251"/>
      <c r="BI222" s="1251"/>
      <c r="BJ222" s="1252"/>
      <c r="BK222" s="1252"/>
      <c r="BL222" s="1252"/>
      <c r="BM222" s="1252"/>
      <c r="BN222" s="1252"/>
      <c r="BO222" s="1252"/>
      <c r="BP222" s="1251"/>
      <c r="BQ222" s="1252"/>
      <c r="BR222" s="1251"/>
      <c r="BS222" s="1251"/>
      <c r="BT222" s="1251"/>
      <c r="BU222" s="1251"/>
      <c r="BV222" s="1251"/>
      <c r="BW222" s="1251"/>
      <c r="BX222" s="1251"/>
      <c r="BY222" s="1251"/>
      <c r="BZ222" s="532"/>
      <c r="CA222" s="532"/>
      <c r="CB222" s="533"/>
    </row>
    <row r="223" spans="1:80" s="48" customFormat="1" hidden="1">
      <c r="B223" s="1253" t="s">
        <v>578</v>
      </c>
      <c r="C223" s="1250"/>
      <c r="D223" s="1251"/>
      <c r="E223" s="1251"/>
      <c r="F223" s="1251"/>
      <c r="G223" s="1251"/>
      <c r="H223" s="1251"/>
      <c r="I223" s="1251"/>
      <c r="J223" s="1251"/>
      <c r="K223" s="1251"/>
      <c r="L223" s="1251"/>
      <c r="M223" s="1251"/>
      <c r="N223" s="1251"/>
      <c r="O223" s="1251"/>
      <c r="P223" s="1251"/>
      <c r="Q223" s="1251"/>
      <c r="R223" s="1251"/>
      <c r="S223" s="1251"/>
      <c r="T223" s="1251"/>
      <c r="U223" s="1251"/>
      <c r="V223" s="1251"/>
      <c r="W223" s="1251"/>
      <c r="X223" s="1251"/>
      <c r="Y223" s="1251"/>
      <c r="Z223" s="1252"/>
      <c r="AA223" s="1252"/>
      <c r="AB223" s="1252"/>
      <c r="AC223" s="1252"/>
      <c r="AD223" s="1252"/>
      <c r="AE223" s="1252"/>
      <c r="AF223" s="1251"/>
      <c r="AG223" s="1252"/>
      <c r="AH223" s="1251"/>
      <c r="AI223" s="1251"/>
      <c r="AJ223" s="1251"/>
      <c r="AK223" s="1251"/>
      <c r="AL223" s="1251"/>
      <c r="AM223" s="1251"/>
      <c r="AN223" s="1251"/>
      <c r="AP223" s="1253" t="s">
        <v>76</v>
      </c>
      <c r="AQ223" s="1250"/>
      <c r="AR223" s="1251"/>
      <c r="AS223" s="1251"/>
      <c r="AT223" s="1251"/>
      <c r="AU223" s="1251"/>
      <c r="AV223" s="1251"/>
      <c r="AW223" s="1251"/>
      <c r="AX223" s="1251"/>
      <c r="AY223" s="1251"/>
      <c r="AZ223" s="1251"/>
      <c r="BA223" s="1251"/>
      <c r="BB223" s="1251"/>
      <c r="BC223" s="1251"/>
      <c r="BD223" s="1251"/>
      <c r="BE223" s="1251"/>
      <c r="BF223" s="1251"/>
      <c r="BG223" s="1251"/>
      <c r="BH223" s="1251"/>
      <c r="BI223" s="1251"/>
      <c r="BJ223" s="1252"/>
      <c r="BK223" s="1252"/>
      <c r="BL223" s="1252"/>
      <c r="BM223" s="1252"/>
      <c r="BN223" s="1252"/>
      <c r="BO223" s="1252"/>
      <c r="BP223" s="1251"/>
      <c r="BQ223" s="1252"/>
      <c r="BR223" s="1251"/>
      <c r="BS223" s="1251"/>
      <c r="BT223" s="1251"/>
      <c r="BU223" s="1251"/>
      <c r="BV223" s="1251"/>
      <c r="BW223" s="1251"/>
      <c r="BX223" s="1251"/>
      <c r="BY223" s="1251"/>
      <c r="BZ223" s="532"/>
      <c r="CA223" s="532"/>
      <c r="CB223" s="533"/>
    </row>
    <row r="224" spans="1:80" s="48" customFormat="1" ht="15.95" hidden="1" customHeight="1">
      <c r="B224" s="73" t="s">
        <v>2032</v>
      </c>
      <c r="C224" s="1250"/>
      <c r="D224" s="1251"/>
      <c r="E224" s="1251"/>
      <c r="F224" s="1251"/>
      <c r="G224" s="1251"/>
      <c r="H224" s="1251"/>
      <c r="I224" s="1251"/>
      <c r="J224" s="1251"/>
      <c r="K224" s="1251"/>
      <c r="L224" s="1251"/>
      <c r="M224" s="1251"/>
      <c r="N224" s="1251"/>
      <c r="O224" s="1251"/>
      <c r="P224" s="1251"/>
      <c r="Q224" s="1251"/>
      <c r="R224" s="1251"/>
      <c r="S224" s="1251"/>
      <c r="T224" s="1251"/>
      <c r="U224" s="1251"/>
      <c r="V224" s="1251"/>
      <c r="W224" s="1251"/>
      <c r="X224" s="1251"/>
      <c r="Y224" s="1251"/>
      <c r="Z224" s="1252"/>
      <c r="AA224" s="1252"/>
      <c r="AB224" s="1252"/>
      <c r="AC224" s="1252"/>
      <c r="AD224" s="1252"/>
      <c r="AE224" s="1252"/>
      <c r="AF224" s="1251"/>
      <c r="AG224" s="1252"/>
      <c r="AH224" s="1251"/>
      <c r="AI224" s="1251"/>
      <c r="AJ224" s="1251"/>
      <c r="AK224" s="1251"/>
      <c r="AL224" s="1251"/>
      <c r="AM224" s="1251"/>
      <c r="AN224" s="1251"/>
      <c r="AP224" s="73">
        <v>0</v>
      </c>
      <c r="AQ224" s="1250"/>
      <c r="AR224" s="1251"/>
      <c r="AS224" s="1251"/>
      <c r="AT224" s="1251"/>
      <c r="AU224" s="1251"/>
      <c r="AV224" s="1251"/>
      <c r="AW224" s="1251"/>
      <c r="AX224" s="1251"/>
      <c r="AY224" s="1251"/>
      <c r="AZ224" s="1251"/>
      <c r="BA224" s="1251"/>
      <c r="BB224" s="1251"/>
      <c r="BC224" s="1251"/>
      <c r="BD224" s="1251"/>
      <c r="BE224" s="1251"/>
      <c r="BF224" s="1251"/>
      <c r="BG224" s="1251"/>
      <c r="BH224" s="1251"/>
      <c r="BI224" s="1251"/>
      <c r="BJ224" s="1252"/>
      <c r="BK224" s="1252"/>
      <c r="BL224" s="1252"/>
      <c r="BM224" s="1252"/>
      <c r="BN224" s="1252"/>
      <c r="BO224" s="1252"/>
      <c r="BP224" s="1251"/>
      <c r="BQ224" s="1252"/>
      <c r="BR224" s="1251"/>
      <c r="BS224" s="1251"/>
      <c r="BT224" s="1251"/>
      <c r="BU224" s="1251"/>
      <c r="BV224" s="1251"/>
      <c r="BW224" s="1251"/>
      <c r="BX224" s="1251"/>
      <c r="BY224" s="1251"/>
      <c r="BZ224" s="532"/>
      <c r="CA224" s="532"/>
      <c r="CB224" s="533"/>
    </row>
    <row r="225" spans="2:80" s="48" customFormat="1" ht="12.75" hidden="1" customHeight="1">
      <c r="B225" s="73"/>
      <c r="C225" s="1250"/>
      <c r="D225" s="1251"/>
      <c r="E225" s="1251"/>
      <c r="F225" s="1251"/>
      <c r="G225" s="1251"/>
      <c r="H225" s="1251"/>
      <c r="I225" s="1251"/>
      <c r="J225" s="1251"/>
      <c r="K225" s="1251"/>
      <c r="L225" s="1251"/>
      <c r="M225" s="1251"/>
      <c r="N225" s="1251"/>
      <c r="O225" s="1251"/>
      <c r="P225" s="1251"/>
      <c r="Q225" s="1251"/>
      <c r="R225" s="1251"/>
      <c r="S225" s="1251"/>
      <c r="T225" s="1251"/>
      <c r="U225" s="1251"/>
      <c r="V225" s="1251"/>
      <c r="W225" s="1251"/>
      <c r="X225" s="1251"/>
      <c r="Y225" s="1251"/>
      <c r="Z225" s="1252"/>
      <c r="AA225" s="1252"/>
      <c r="AB225" s="1252"/>
      <c r="AC225" s="1252"/>
      <c r="AD225" s="1252"/>
      <c r="AE225" s="1252"/>
      <c r="AF225" s="1251"/>
      <c r="AG225" s="1252"/>
      <c r="AH225" s="1251"/>
      <c r="AI225" s="1251" t="s">
        <v>390</v>
      </c>
      <c r="AJ225" s="1251"/>
      <c r="AK225" s="1251"/>
      <c r="AL225" s="1251"/>
      <c r="AM225" s="1251"/>
      <c r="AN225" s="1251"/>
      <c r="AP225" s="73"/>
      <c r="AQ225" s="1250"/>
      <c r="AR225" s="1251"/>
      <c r="AS225" s="1251"/>
      <c r="AT225" s="1251"/>
      <c r="AU225" s="1251"/>
      <c r="AV225" s="1251"/>
      <c r="AW225" s="1251"/>
      <c r="AX225" s="1251"/>
      <c r="AY225" s="1251"/>
      <c r="AZ225" s="1251"/>
      <c r="BA225" s="1251"/>
      <c r="BB225" s="1251"/>
      <c r="BC225" s="1251"/>
      <c r="BD225" s="1251"/>
      <c r="BE225" s="1251"/>
      <c r="BF225" s="1251"/>
      <c r="BG225" s="1251"/>
      <c r="BH225" s="1251"/>
      <c r="BI225" s="1251"/>
      <c r="BJ225" s="1252"/>
      <c r="BK225" s="1252"/>
      <c r="BL225" s="1252"/>
      <c r="BM225" s="1252"/>
      <c r="BN225" s="1252"/>
      <c r="BO225" s="1252"/>
      <c r="BP225" s="1251"/>
      <c r="BQ225" s="1252"/>
      <c r="BR225" s="1251"/>
      <c r="BS225" s="1251"/>
      <c r="BT225" s="1251"/>
      <c r="BU225" s="1251"/>
      <c r="BV225" s="1251"/>
      <c r="BW225" s="1251"/>
      <c r="BX225" s="1251"/>
      <c r="BY225" s="1251"/>
      <c r="BZ225" s="532"/>
      <c r="CA225" s="532"/>
      <c r="CB225" s="533"/>
    </row>
    <row r="226" spans="2:80" s="1255" customFormat="1" ht="24.75" hidden="1" customHeight="1">
      <c r="B226" s="2510" t="s">
        <v>343</v>
      </c>
      <c r="C226" s="2510"/>
      <c r="D226" s="2510"/>
      <c r="E226" s="2510"/>
      <c r="F226" s="2510"/>
      <c r="G226" s="1254"/>
      <c r="H226" s="1254"/>
      <c r="I226" s="1254"/>
      <c r="J226" s="1254"/>
      <c r="K226" s="1254"/>
      <c r="L226" s="1254"/>
      <c r="M226" s="1254"/>
      <c r="N226" s="1254"/>
      <c r="O226" s="1254"/>
      <c r="P226" s="1254"/>
      <c r="Q226" s="1254"/>
      <c r="S226" s="1256" t="s">
        <v>604</v>
      </c>
      <c r="T226" s="1257"/>
      <c r="U226" s="1257"/>
      <c r="V226" s="2418"/>
      <c r="W226" s="2418"/>
      <c r="X226" s="1258"/>
      <c r="Y226" s="2428" t="s">
        <v>642</v>
      </c>
      <c r="Z226" s="2428"/>
      <c r="AA226" s="2428"/>
      <c r="AB226" s="2428"/>
      <c r="AC226" s="2428"/>
      <c r="AD226" s="2428"/>
      <c r="AE226" s="2428"/>
      <c r="AG226" s="2467" t="s">
        <v>643</v>
      </c>
      <c r="AH226" s="2467"/>
      <c r="AI226" s="2467"/>
      <c r="AJ226" s="2467"/>
      <c r="AK226" s="2467"/>
      <c r="AL226" s="2467"/>
      <c r="AM226" s="2467"/>
      <c r="AN226" s="1259"/>
      <c r="AP226" s="1260" t="s">
        <v>140</v>
      </c>
      <c r="AQ226" s="1261"/>
      <c r="AS226" s="1262"/>
      <c r="BJ226" s="1263"/>
      <c r="BK226" s="1263"/>
      <c r="BL226" s="2451">
        <v>0</v>
      </c>
      <c r="BM226" s="2451"/>
      <c r="BN226" s="2451"/>
      <c r="BO226" s="2451"/>
      <c r="BP226" s="2451"/>
      <c r="BQ226" s="2451"/>
      <c r="BS226" s="2451">
        <v>0</v>
      </c>
      <c r="BT226" s="2451"/>
      <c r="BU226" s="2451"/>
      <c r="BV226" s="2451"/>
      <c r="BW226" s="2451"/>
      <c r="BX226" s="2451"/>
      <c r="BY226" s="1264"/>
      <c r="BZ226" s="1263"/>
      <c r="CA226" s="1263"/>
      <c r="CB226" s="1265"/>
    </row>
    <row r="227" spans="2:80" s="48" customFormat="1" ht="9" hidden="1" customHeight="1">
      <c r="B227" s="1266"/>
      <c r="C227" s="1267"/>
      <c r="E227" s="66"/>
      <c r="Y227" s="49"/>
      <c r="Z227" s="49"/>
      <c r="AA227" s="94"/>
      <c r="AB227" s="94"/>
      <c r="AC227" s="94"/>
      <c r="AD227" s="94"/>
      <c r="AE227" s="94"/>
      <c r="AG227" s="49"/>
      <c r="AH227" s="49"/>
      <c r="AI227" s="94"/>
      <c r="AJ227" s="94"/>
      <c r="AK227" s="94"/>
      <c r="AL227" s="94"/>
      <c r="AM227" s="94"/>
      <c r="AN227" s="94"/>
      <c r="AP227" s="1267"/>
      <c r="AQ227" s="1267"/>
      <c r="AS227" s="66"/>
      <c r="BJ227" s="49"/>
      <c r="BK227" s="49"/>
      <c r="BL227" s="94"/>
      <c r="BM227" s="94"/>
      <c r="BN227" s="94"/>
      <c r="BO227" s="94"/>
      <c r="BP227" s="94"/>
      <c r="BQ227" s="94"/>
      <c r="BS227" s="94"/>
      <c r="BT227" s="94"/>
      <c r="BU227" s="94"/>
      <c r="BV227" s="94"/>
      <c r="BW227" s="94"/>
      <c r="BX227" s="94"/>
      <c r="BY227" s="94"/>
      <c r="BZ227" s="532"/>
      <c r="CA227" s="532"/>
      <c r="CB227" s="533"/>
    </row>
    <row r="228" spans="2:80" s="48" customFormat="1" hidden="1">
      <c r="B228" s="1268" t="s">
        <v>572</v>
      </c>
      <c r="C228" s="1267"/>
      <c r="E228" s="66"/>
      <c r="Y228" s="2496"/>
      <c r="Z228" s="2496"/>
      <c r="AA228" s="2496"/>
      <c r="AB228" s="2496"/>
      <c r="AC228" s="2496"/>
      <c r="AD228" s="2496"/>
      <c r="AE228" s="2496"/>
      <c r="AG228" s="2496"/>
      <c r="AH228" s="2496"/>
      <c r="AI228" s="2496"/>
      <c r="AJ228" s="2496"/>
      <c r="AK228" s="2496"/>
      <c r="AL228" s="2496"/>
      <c r="AM228" s="2496"/>
      <c r="AN228" s="1269"/>
      <c r="AP228" s="1270" t="s">
        <v>141</v>
      </c>
      <c r="AQ228" s="1267"/>
      <c r="AS228" s="66"/>
      <c r="BJ228" s="49"/>
      <c r="BK228" s="49"/>
      <c r="BL228" s="2454">
        <v>0</v>
      </c>
      <c r="BM228" s="2454"/>
      <c r="BN228" s="2454"/>
      <c r="BO228" s="2454"/>
      <c r="BP228" s="2454"/>
      <c r="BQ228" s="2454"/>
      <c r="BS228" s="2452">
        <v>0</v>
      </c>
      <c r="BT228" s="2452"/>
      <c r="BU228" s="2452"/>
      <c r="BV228" s="2452"/>
      <c r="BW228" s="2452"/>
      <c r="BX228" s="2452"/>
      <c r="BY228" s="1269"/>
      <c r="BZ228" s="532"/>
      <c r="CA228" s="532"/>
      <c r="CB228" s="533"/>
    </row>
    <row r="229" spans="2:80" s="48" customFormat="1" ht="27" hidden="1" customHeight="1">
      <c r="B229" s="1271" t="s">
        <v>640</v>
      </c>
      <c r="C229" s="2438" t="s">
        <v>571</v>
      </c>
      <c r="D229" s="2438"/>
      <c r="E229" s="2438"/>
      <c r="F229" s="2438"/>
      <c r="G229" s="2438"/>
      <c r="H229" s="2438"/>
      <c r="I229" s="2438"/>
      <c r="J229" s="2438"/>
      <c r="K229" s="2438"/>
      <c r="L229" s="2438"/>
      <c r="M229" s="2438"/>
      <c r="N229" s="2438"/>
      <c r="O229" s="2438"/>
      <c r="P229" s="2438"/>
      <c r="Q229" s="2438"/>
      <c r="S229" s="1272" t="s">
        <v>542</v>
      </c>
      <c r="T229" s="1273"/>
      <c r="U229" s="1273"/>
      <c r="V229" s="1273"/>
      <c r="Y229" s="2466">
        <v>160323683631</v>
      </c>
      <c r="Z229" s="2466"/>
      <c r="AA229" s="2466"/>
      <c r="AB229" s="2466"/>
      <c r="AC229" s="2466"/>
      <c r="AD229" s="2466"/>
      <c r="AE229" s="2466"/>
      <c r="AF229" s="1274"/>
      <c r="AG229" s="2466">
        <v>118008620303</v>
      </c>
      <c r="AH229" s="2466"/>
      <c r="AI229" s="2466"/>
      <c r="AJ229" s="2466"/>
      <c r="AK229" s="2466"/>
      <c r="AL229" s="2466"/>
      <c r="AM229" s="2466"/>
      <c r="AN229" s="1275"/>
      <c r="AP229" s="1276" t="s">
        <v>640</v>
      </c>
      <c r="AQ229" s="1277" t="s">
        <v>142</v>
      </c>
      <c r="AS229" s="1278"/>
      <c r="BJ229" s="49"/>
      <c r="BK229" s="49"/>
      <c r="BL229" s="2450"/>
      <c r="BM229" s="2450"/>
      <c r="BN229" s="2450"/>
      <c r="BO229" s="2450"/>
      <c r="BP229" s="2450"/>
      <c r="BQ229" s="2450"/>
      <c r="BS229" s="2447">
        <v>0</v>
      </c>
      <c r="BT229" s="2447"/>
      <c r="BU229" s="2447"/>
      <c r="BV229" s="2447"/>
      <c r="BW229" s="2447"/>
      <c r="BX229" s="2447"/>
      <c r="BY229" s="1275"/>
      <c r="BZ229" s="532"/>
      <c r="CA229" s="532"/>
      <c r="CB229" s="533"/>
    </row>
    <row r="230" spans="2:80" s="48" customFormat="1" hidden="1">
      <c r="B230" s="1271" t="s">
        <v>639</v>
      </c>
      <c r="C230" s="2438" t="s">
        <v>599</v>
      </c>
      <c r="D230" s="2438"/>
      <c r="E230" s="2438"/>
      <c r="F230" s="2438"/>
      <c r="G230" s="2438"/>
      <c r="H230" s="2438"/>
      <c r="I230" s="2438"/>
      <c r="J230" s="2438"/>
      <c r="K230" s="2438"/>
      <c r="L230" s="2438"/>
      <c r="M230" s="2438"/>
      <c r="N230" s="2438"/>
      <c r="O230" s="2438"/>
      <c r="P230" s="2438"/>
      <c r="Q230" s="2438"/>
      <c r="S230" s="1272" t="s">
        <v>605</v>
      </c>
      <c r="T230" s="1273"/>
      <c r="U230" s="1273"/>
      <c r="V230" s="1273"/>
      <c r="Y230" s="2466">
        <v>-134818675804</v>
      </c>
      <c r="Z230" s="2466"/>
      <c r="AA230" s="2466"/>
      <c r="AB230" s="2466"/>
      <c r="AC230" s="2466"/>
      <c r="AD230" s="2466"/>
      <c r="AE230" s="2466"/>
      <c r="AF230" s="1274"/>
      <c r="AG230" s="2468">
        <v>-107620198209</v>
      </c>
      <c r="AH230" s="2468"/>
      <c r="AI230" s="2468"/>
      <c r="AJ230" s="2468"/>
      <c r="AK230" s="2468"/>
      <c r="AL230" s="2468"/>
      <c r="AM230" s="2468"/>
      <c r="AN230" s="1279"/>
      <c r="AP230" s="1276" t="s">
        <v>639</v>
      </c>
      <c r="AQ230" s="1277" t="s">
        <v>143</v>
      </c>
      <c r="AS230" s="1278"/>
      <c r="BJ230" s="49"/>
      <c r="BK230" s="49"/>
      <c r="BL230" s="2450"/>
      <c r="BM230" s="2450"/>
      <c r="BN230" s="2450"/>
      <c r="BO230" s="2450"/>
      <c r="BP230" s="2450"/>
      <c r="BQ230" s="2450"/>
      <c r="BS230" s="2447">
        <v>0</v>
      </c>
      <c r="BT230" s="2447"/>
      <c r="BU230" s="2447"/>
      <c r="BV230" s="2447"/>
      <c r="BW230" s="2447"/>
      <c r="BX230" s="2447"/>
      <c r="BY230" s="1275"/>
      <c r="BZ230" s="532"/>
      <c r="CA230" s="532"/>
      <c r="CB230" s="533"/>
    </row>
    <row r="231" spans="2:80" s="48" customFormat="1" hidden="1">
      <c r="B231" s="1271" t="s">
        <v>638</v>
      </c>
      <c r="C231" s="1280" t="s">
        <v>570</v>
      </c>
      <c r="E231" s="1278"/>
      <c r="S231" s="1272" t="s">
        <v>541</v>
      </c>
      <c r="T231" s="1273"/>
      <c r="U231" s="1273"/>
      <c r="V231" s="1273"/>
      <c r="Y231" s="2466">
        <v>-18518994676</v>
      </c>
      <c r="Z231" s="2466"/>
      <c r="AA231" s="2466"/>
      <c r="AB231" s="2466"/>
      <c r="AC231" s="2466"/>
      <c r="AD231" s="2466"/>
      <c r="AE231" s="2466"/>
      <c r="AF231" s="1274"/>
      <c r="AG231" s="2468">
        <v>-18017360813</v>
      </c>
      <c r="AH231" s="2468"/>
      <c r="AI231" s="2468"/>
      <c r="AJ231" s="2468"/>
      <c r="AK231" s="2468"/>
      <c r="AL231" s="2468"/>
      <c r="AM231" s="2468"/>
      <c r="AN231" s="1279"/>
      <c r="AP231" s="1276" t="s">
        <v>638</v>
      </c>
      <c r="AQ231" s="1280" t="s">
        <v>144</v>
      </c>
      <c r="AS231" s="1278"/>
      <c r="BJ231" s="49"/>
      <c r="BK231" s="49"/>
      <c r="BL231" s="2450"/>
      <c r="BM231" s="2450"/>
      <c r="BN231" s="2450"/>
      <c r="BO231" s="2450"/>
      <c r="BP231" s="2450"/>
      <c r="BQ231" s="2450"/>
      <c r="BS231" s="2447">
        <v>0</v>
      </c>
      <c r="BT231" s="2447"/>
      <c r="BU231" s="2447"/>
      <c r="BV231" s="2447"/>
      <c r="BW231" s="2447"/>
      <c r="BX231" s="2447"/>
      <c r="BY231" s="1275"/>
      <c r="BZ231" s="532" t="e">
        <v>#REF!</v>
      </c>
      <c r="CA231" s="532"/>
      <c r="CB231" s="533"/>
    </row>
    <row r="232" spans="2:80" s="48" customFormat="1" hidden="1">
      <c r="B232" s="1271" t="s">
        <v>637</v>
      </c>
      <c r="C232" s="1280" t="s">
        <v>569</v>
      </c>
      <c r="E232" s="1278"/>
      <c r="S232" s="1272" t="s">
        <v>606</v>
      </c>
      <c r="T232" s="1273"/>
      <c r="U232" s="1273"/>
      <c r="V232" s="1273"/>
      <c r="Y232" s="2466">
        <v>-2484213894</v>
      </c>
      <c r="Z232" s="2466"/>
      <c r="AA232" s="2466"/>
      <c r="AB232" s="2466"/>
      <c r="AC232" s="2466"/>
      <c r="AD232" s="2466"/>
      <c r="AE232" s="2466"/>
      <c r="AF232" s="1274"/>
      <c r="AG232" s="2468">
        <v>-1517325489</v>
      </c>
      <c r="AH232" s="2468"/>
      <c r="AI232" s="2468"/>
      <c r="AJ232" s="2468"/>
      <c r="AK232" s="2468"/>
      <c r="AL232" s="2468"/>
      <c r="AM232" s="2468"/>
      <c r="AN232" s="1279"/>
      <c r="AP232" s="1276" t="s">
        <v>637</v>
      </c>
      <c r="AQ232" s="1280" t="s">
        <v>145</v>
      </c>
      <c r="AS232" s="1278"/>
      <c r="BJ232" s="49"/>
      <c r="BK232" s="49"/>
      <c r="BL232" s="2450"/>
      <c r="BM232" s="2450"/>
      <c r="BN232" s="2450"/>
      <c r="BO232" s="2450"/>
      <c r="BP232" s="2450"/>
      <c r="BQ232" s="2450"/>
      <c r="BS232" s="2447">
        <v>0</v>
      </c>
      <c r="BT232" s="2447"/>
      <c r="BU232" s="2447"/>
      <c r="BV232" s="2447"/>
      <c r="BW232" s="2447"/>
      <c r="BX232" s="2447"/>
      <c r="BY232" s="1275"/>
      <c r="BZ232" s="532" t="e">
        <v>#REF!</v>
      </c>
      <c r="CA232" s="532"/>
      <c r="CB232" s="533"/>
    </row>
    <row r="233" spans="2:80" s="48" customFormat="1" hidden="1">
      <c r="B233" s="1271" t="s">
        <v>708</v>
      </c>
      <c r="C233" s="1280" t="s">
        <v>707</v>
      </c>
      <c r="E233" s="1278"/>
      <c r="S233" s="1272" t="s">
        <v>607</v>
      </c>
      <c r="T233" s="1273"/>
      <c r="U233" s="1273"/>
      <c r="V233" s="1273"/>
      <c r="Y233" s="2466">
        <v>-1233323270</v>
      </c>
      <c r="Z233" s="2466"/>
      <c r="AA233" s="2466"/>
      <c r="AB233" s="2466"/>
      <c r="AC233" s="2466"/>
      <c r="AD233" s="2466"/>
      <c r="AE233" s="2466"/>
      <c r="AF233" s="1274"/>
      <c r="AG233" s="2468">
        <v>-1400650625</v>
      </c>
      <c r="AH233" s="2468"/>
      <c r="AI233" s="2468"/>
      <c r="AJ233" s="2468"/>
      <c r="AK233" s="2468"/>
      <c r="AL233" s="2468"/>
      <c r="AM233" s="2468"/>
      <c r="AN233" s="1279"/>
      <c r="AP233" s="1276" t="s">
        <v>708</v>
      </c>
      <c r="AQ233" s="1280" t="s">
        <v>146</v>
      </c>
      <c r="AS233" s="1278"/>
      <c r="BJ233" s="49"/>
      <c r="BK233" s="49"/>
      <c r="BL233" s="2450"/>
      <c r="BM233" s="2450"/>
      <c r="BN233" s="2450"/>
      <c r="BO233" s="2450"/>
      <c r="BP233" s="2450"/>
      <c r="BQ233" s="2450"/>
      <c r="BS233" s="2447">
        <v>0</v>
      </c>
      <c r="BT233" s="2447"/>
      <c r="BU233" s="2447"/>
      <c r="BV233" s="2447"/>
      <c r="BW233" s="2447"/>
      <c r="BX233" s="2447"/>
      <c r="BY233" s="1275"/>
      <c r="BZ233" s="532"/>
      <c r="CA233" s="532"/>
      <c r="CB233" s="533"/>
    </row>
    <row r="234" spans="2:80" s="48" customFormat="1" hidden="1">
      <c r="B234" s="1271" t="s">
        <v>709</v>
      </c>
      <c r="C234" s="1280" t="s">
        <v>568</v>
      </c>
      <c r="E234" s="1278"/>
      <c r="S234" s="1272" t="s">
        <v>608</v>
      </c>
      <c r="T234" s="1273"/>
      <c r="U234" s="1273"/>
      <c r="V234" s="1273"/>
      <c r="Y234" s="2466">
        <v>9667291547</v>
      </c>
      <c r="Z234" s="2466"/>
      <c r="AA234" s="2466"/>
      <c r="AB234" s="2466"/>
      <c r="AC234" s="2466"/>
      <c r="AD234" s="2466"/>
      <c r="AE234" s="2466"/>
      <c r="AF234" s="1274"/>
      <c r="AG234" s="2466">
        <v>16665365180</v>
      </c>
      <c r="AH234" s="2466"/>
      <c r="AI234" s="2466"/>
      <c r="AJ234" s="2466"/>
      <c r="AK234" s="2466"/>
      <c r="AL234" s="2466"/>
      <c r="AM234" s="2466"/>
      <c r="AN234" s="1275"/>
      <c r="AP234" s="1276" t="s">
        <v>709</v>
      </c>
      <c r="AQ234" s="1280" t="s">
        <v>147</v>
      </c>
      <c r="AS234" s="1278"/>
      <c r="BJ234" s="49"/>
      <c r="BK234" s="49"/>
      <c r="BL234" s="2450"/>
      <c r="BM234" s="2450"/>
      <c r="BN234" s="2450"/>
      <c r="BO234" s="2450"/>
      <c r="BP234" s="2450"/>
      <c r="BQ234" s="2450"/>
      <c r="BS234" s="2447">
        <v>0</v>
      </c>
      <c r="BT234" s="2447"/>
      <c r="BU234" s="2447"/>
      <c r="BV234" s="2447"/>
      <c r="BW234" s="2447"/>
      <c r="BX234" s="2447"/>
      <c r="BY234" s="1275"/>
      <c r="BZ234" s="532"/>
      <c r="CA234" s="532"/>
      <c r="CB234" s="533"/>
    </row>
    <row r="235" spans="2:80" s="48" customFormat="1" hidden="1">
      <c r="B235" s="1271" t="s">
        <v>710</v>
      </c>
      <c r="C235" s="1280" t="s">
        <v>567</v>
      </c>
      <c r="E235" s="1278"/>
      <c r="S235" s="1272" t="s">
        <v>609</v>
      </c>
      <c r="T235" s="1273"/>
      <c r="U235" s="1273"/>
      <c r="V235" s="1273"/>
      <c r="Y235" s="2466">
        <v>-10835938594</v>
      </c>
      <c r="Z235" s="2466"/>
      <c r="AA235" s="2466"/>
      <c r="AB235" s="2466"/>
      <c r="AC235" s="2466"/>
      <c r="AD235" s="2466"/>
      <c r="AE235" s="2466"/>
      <c r="AF235" s="1274"/>
      <c r="AG235" s="2468">
        <v>-9933116883</v>
      </c>
      <c r="AH235" s="2468"/>
      <c r="AI235" s="2468"/>
      <c r="AJ235" s="2468"/>
      <c r="AK235" s="2468"/>
      <c r="AL235" s="2468"/>
      <c r="AM235" s="2468"/>
      <c r="AN235" s="1279"/>
      <c r="AP235" s="1276" t="s">
        <v>710</v>
      </c>
      <c r="AQ235" s="1280" t="s">
        <v>148</v>
      </c>
      <c r="AS235" s="1278"/>
      <c r="BJ235" s="49"/>
      <c r="BK235" s="49"/>
      <c r="BL235" s="2450"/>
      <c r="BM235" s="2450"/>
      <c r="BN235" s="2450"/>
      <c r="BO235" s="2450"/>
      <c r="BP235" s="2450"/>
      <c r="BQ235" s="2450"/>
      <c r="BS235" s="2447">
        <v>0</v>
      </c>
      <c r="BT235" s="2447"/>
      <c r="BU235" s="2447"/>
      <c r="BV235" s="2447"/>
      <c r="BW235" s="2447"/>
      <c r="BX235" s="2447"/>
      <c r="BY235" s="1275"/>
      <c r="BZ235" s="532"/>
      <c r="CA235" s="532"/>
      <c r="CB235" s="533"/>
    </row>
    <row r="236" spans="2:80" s="1282" customFormat="1" hidden="1">
      <c r="B236" s="1281" t="s">
        <v>617</v>
      </c>
      <c r="E236" s="1283"/>
      <c r="S236" s="1272" t="s">
        <v>620</v>
      </c>
      <c r="T236" s="1273"/>
      <c r="U236" s="1273"/>
      <c r="V236" s="1273"/>
      <c r="Y236" s="2427">
        <v>2099828940</v>
      </c>
      <c r="Z236" s="2427"/>
      <c r="AA236" s="2427"/>
      <c r="AB236" s="2427"/>
      <c r="AC236" s="2427"/>
      <c r="AD236" s="2427"/>
      <c r="AE236" s="2427"/>
      <c r="AF236" s="1284"/>
      <c r="AG236" s="2427">
        <v>-3814666536</v>
      </c>
      <c r="AH236" s="2427"/>
      <c r="AI236" s="2427"/>
      <c r="AJ236" s="2427"/>
      <c r="AK236" s="2427"/>
      <c r="AL236" s="2427"/>
      <c r="AM236" s="2427"/>
      <c r="AN236" s="1285"/>
      <c r="AP236" s="1286"/>
      <c r="AQ236" s="1287"/>
      <c r="AS236" s="1283"/>
      <c r="BJ236" s="1288"/>
      <c r="BK236" s="1288"/>
      <c r="BL236" s="2448"/>
      <c r="BM236" s="2448"/>
      <c r="BN236" s="2448"/>
      <c r="BO236" s="2448"/>
      <c r="BP236" s="2448"/>
      <c r="BQ236" s="2448"/>
      <c r="BS236" s="2449"/>
      <c r="BT236" s="2449"/>
      <c r="BU236" s="2449"/>
      <c r="BV236" s="2449"/>
      <c r="BW236" s="2449"/>
      <c r="BX236" s="2449"/>
      <c r="BY236" s="1285"/>
      <c r="BZ236" s="1289"/>
      <c r="CA236" s="1289"/>
      <c r="CB236" s="1290"/>
    </row>
    <row r="237" spans="2:80" s="1282" customFormat="1" ht="7.5" hidden="1" customHeight="1">
      <c r="B237" s="1281"/>
      <c r="E237" s="1283"/>
      <c r="S237" s="1272"/>
      <c r="T237" s="1273"/>
      <c r="U237" s="1273"/>
      <c r="V237" s="1273"/>
      <c r="Y237" s="1291"/>
      <c r="Z237" s="1291"/>
      <c r="AA237" s="1291"/>
      <c r="AB237" s="1291"/>
      <c r="AC237" s="1291"/>
      <c r="AD237" s="1291"/>
      <c r="AE237" s="1291"/>
      <c r="AF237" s="1284"/>
      <c r="AG237" s="1291"/>
      <c r="AH237" s="1291"/>
      <c r="AI237" s="1291"/>
      <c r="AJ237" s="1291"/>
      <c r="AK237" s="1291"/>
      <c r="AL237" s="1291"/>
      <c r="AM237" s="1291"/>
      <c r="AN237" s="1285"/>
      <c r="AP237" s="1286"/>
      <c r="AQ237" s="1287"/>
      <c r="AS237" s="1283"/>
      <c r="BJ237" s="1288"/>
      <c r="BK237" s="1288"/>
      <c r="BL237" s="1292"/>
      <c r="BM237" s="1292"/>
      <c r="BN237" s="1292"/>
      <c r="BO237" s="1292"/>
      <c r="BP237" s="1292"/>
      <c r="BQ237" s="1292"/>
      <c r="BS237" s="1285"/>
      <c r="BT237" s="1285"/>
      <c r="BU237" s="1285"/>
      <c r="BV237" s="1285"/>
      <c r="BW237" s="1285"/>
      <c r="BX237" s="1285"/>
      <c r="BY237" s="1285"/>
      <c r="BZ237" s="1289"/>
      <c r="CA237" s="1289"/>
      <c r="CB237" s="1290"/>
    </row>
    <row r="238" spans="2:80" s="48" customFormat="1" hidden="1">
      <c r="B238" s="1268" t="s">
        <v>566</v>
      </c>
      <c r="C238" s="1267"/>
      <c r="E238" s="66"/>
      <c r="Y238" s="2509"/>
      <c r="Z238" s="2509"/>
      <c r="AA238" s="2509"/>
      <c r="AB238" s="2509"/>
      <c r="AC238" s="2509"/>
      <c r="AD238" s="2509"/>
      <c r="AE238" s="2509"/>
      <c r="AF238" s="1274"/>
      <c r="AG238" s="2468"/>
      <c r="AH238" s="2468"/>
      <c r="AI238" s="2468"/>
      <c r="AJ238" s="2468"/>
      <c r="AK238" s="2468"/>
      <c r="AL238" s="2468"/>
      <c r="AM238" s="2468"/>
      <c r="AN238" s="1269"/>
      <c r="AP238" s="1270" t="s">
        <v>150</v>
      </c>
      <c r="AQ238" s="1267"/>
      <c r="AS238" s="66"/>
      <c r="BJ238" s="49"/>
      <c r="BK238" s="49"/>
      <c r="BL238" s="2454">
        <v>0</v>
      </c>
      <c r="BM238" s="2454"/>
      <c r="BN238" s="2454"/>
      <c r="BO238" s="2454"/>
      <c r="BP238" s="2454"/>
      <c r="BQ238" s="2454"/>
      <c r="BS238" s="2452">
        <v>0</v>
      </c>
      <c r="BT238" s="2452"/>
      <c r="BU238" s="2452"/>
      <c r="BV238" s="2452"/>
      <c r="BW238" s="2452"/>
      <c r="BX238" s="2452"/>
      <c r="BY238" s="1269"/>
      <c r="BZ238" s="532"/>
      <c r="CA238" s="532"/>
      <c r="CB238" s="533"/>
    </row>
    <row r="239" spans="2:80" s="48" customFormat="1" hidden="1">
      <c r="B239" s="1271" t="s">
        <v>640</v>
      </c>
      <c r="C239" s="2438" t="s">
        <v>633</v>
      </c>
      <c r="D239" s="2438"/>
      <c r="E239" s="2438"/>
      <c r="F239" s="2438"/>
      <c r="G239" s="2438"/>
      <c r="H239" s="2438"/>
      <c r="I239" s="2438"/>
      <c r="J239" s="2438"/>
      <c r="K239" s="2438"/>
      <c r="L239" s="2438"/>
      <c r="M239" s="2438"/>
      <c r="N239" s="2438"/>
      <c r="O239" s="2438"/>
      <c r="P239" s="2438"/>
      <c r="Q239" s="2438"/>
      <c r="S239" s="1272" t="s">
        <v>610</v>
      </c>
      <c r="Y239" s="2442">
        <v>-2907465724</v>
      </c>
      <c r="Z239" s="2442"/>
      <c r="AA239" s="2442"/>
      <c r="AB239" s="2442"/>
      <c r="AC239" s="2442"/>
      <c r="AD239" s="2442"/>
      <c r="AE239" s="2442"/>
      <c r="AF239" s="1274"/>
      <c r="AG239" s="2468">
        <v>-2071651084</v>
      </c>
      <c r="AH239" s="2468"/>
      <c r="AI239" s="2468"/>
      <c r="AJ239" s="2468"/>
      <c r="AK239" s="2468"/>
      <c r="AL239" s="2468"/>
      <c r="AM239" s="2468"/>
      <c r="AN239" s="1279"/>
      <c r="AP239" s="1276" t="s">
        <v>640</v>
      </c>
      <c r="AQ239" s="1280" t="s">
        <v>151</v>
      </c>
      <c r="AS239" s="1278"/>
      <c r="BJ239" s="49"/>
      <c r="BK239" s="49"/>
      <c r="BL239" s="2450"/>
      <c r="BM239" s="2450"/>
      <c r="BN239" s="2450"/>
      <c r="BO239" s="2450"/>
      <c r="BP239" s="2450"/>
      <c r="BQ239" s="2450"/>
      <c r="BS239" s="2447">
        <v>0</v>
      </c>
      <c r="BT239" s="2447"/>
      <c r="BU239" s="2447"/>
      <c r="BV239" s="2447"/>
      <c r="BW239" s="2447"/>
      <c r="BX239" s="2447"/>
      <c r="BY239" s="1275"/>
      <c r="BZ239" s="532"/>
      <c r="CA239" s="532"/>
      <c r="CB239" s="533"/>
    </row>
    <row r="240" spans="2:80" s="48" customFormat="1" ht="27" hidden="1" customHeight="1">
      <c r="B240" s="1271" t="s">
        <v>639</v>
      </c>
      <c r="C240" s="2438" t="s">
        <v>551</v>
      </c>
      <c r="D240" s="2438"/>
      <c r="E240" s="2438"/>
      <c r="F240" s="2438"/>
      <c r="G240" s="2438"/>
      <c r="H240" s="2438"/>
      <c r="I240" s="2438"/>
      <c r="J240" s="2438"/>
      <c r="K240" s="2438"/>
      <c r="L240" s="2438"/>
      <c r="M240" s="2438"/>
      <c r="N240" s="2438"/>
      <c r="O240" s="2438"/>
      <c r="P240" s="2438"/>
      <c r="Q240" s="2438"/>
      <c r="S240" s="1272" t="s">
        <v>611</v>
      </c>
      <c r="Y240" s="2442"/>
      <c r="Z240" s="2442"/>
      <c r="AA240" s="2442"/>
      <c r="AB240" s="2442"/>
      <c r="AC240" s="2442"/>
      <c r="AD240" s="2442"/>
      <c r="AE240" s="2442"/>
      <c r="AF240" s="1274"/>
      <c r="AG240" s="2468"/>
      <c r="AH240" s="2468"/>
      <c r="AI240" s="2468"/>
      <c r="AJ240" s="2468"/>
      <c r="AK240" s="2468"/>
      <c r="AL240" s="2468"/>
      <c r="AM240" s="2468"/>
      <c r="AN240" s="1275"/>
      <c r="AP240" s="1276" t="s">
        <v>639</v>
      </c>
      <c r="AQ240" s="1280" t="s">
        <v>152</v>
      </c>
      <c r="AS240" s="1278"/>
      <c r="BJ240" s="49"/>
      <c r="BK240" s="49"/>
      <c r="BL240" s="2450"/>
      <c r="BM240" s="2450"/>
      <c r="BN240" s="2450"/>
      <c r="BO240" s="2450"/>
      <c r="BP240" s="2450"/>
      <c r="BQ240" s="2450"/>
      <c r="BS240" s="2447">
        <v>0</v>
      </c>
      <c r="BT240" s="2447"/>
      <c r="BU240" s="2447"/>
      <c r="BV240" s="2447"/>
      <c r="BW240" s="2447"/>
      <c r="BX240" s="2447"/>
      <c r="BY240" s="1275"/>
      <c r="BZ240" s="532"/>
      <c r="CA240" s="532"/>
      <c r="CB240" s="533"/>
    </row>
    <row r="241" spans="2:80" s="48" customFormat="1" ht="27.75" hidden="1" customHeight="1">
      <c r="B241" s="1271" t="s">
        <v>638</v>
      </c>
      <c r="C241" s="2438" t="s">
        <v>565</v>
      </c>
      <c r="D241" s="2438"/>
      <c r="E241" s="2438"/>
      <c r="F241" s="2438"/>
      <c r="G241" s="2438"/>
      <c r="H241" s="2438"/>
      <c r="I241" s="2438"/>
      <c r="J241" s="2438"/>
      <c r="K241" s="2438"/>
      <c r="L241" s="2438"/>
      <c r="M241" s="2438"/>
      <c r="N241" s="2438"/>
      <c r="O241" s="2438"/>
      <c r="P241" s="2438"/>
      <c r="Q241" s="2438"/>
      <c r="S241" s="1272" t="s">
        <v>612</v>
      </c>
      <c r="Y241" s="2442"/>
      <c r="Z241" s="2442"/>
      <c r="AA241" s="2442"/>
      <c r="AB241" s="2442"/>
      <c r="AC241" s="2442"/>
      <c r="AD241" s="2442"/>
      <c r="AE241" s="2442"/>
      <c r="AF241" s="1274"/>
      <c r="AG241" s="2468"/>
      <c r="AH241" s="2468"/>
      <c r="AI241" s="2468"/>
      <c r="AJ241" s="2468"/>
      <c r="AK241" s="2468"/>
      <c r="AL241" s="2468"/>
      <c r="AM241" s="2468"/>
      <c r="AN241" s="1279"/>
      <c r="AP241" s="1276" t="s">
        <v>638</v>
      </c>
      <c r="AQ241" s="1280" t="s">
        <v>153</v>
      </c>
      <c r="AS241" s="1278"/>
      <c r="BJ241" s="49"/>
      <c r="BK241" s="49"/>
      <c r="BL241" s="2450"/>
      <c r="BM241" s="2450"/>
      <c r="BN241" s="2450"/>
      <c r="BO241" s="2450"/>
      <c r="BP241" s="2450"/>
      <c r="BQ241" s="2450"/>
      <c r="BS241" s="2447">
        <v>0</v>
      </c>
      <c r="BT241" s="2447"/>
      <c r="BU241" s="2447"/>
      <c r="BV241" s="2447"/>
      <c r="BW241" s="2447"/>
      <c r="BX241" s="2447"/>
      <c r="BY241" s="1275"/>
      <c r="BZ241" s="532">
        <v>0</v>
      </c>
      <c r="CA241" s="532"/>
      <c r="CB241" s="533"/>
    </row>
    <row r="242" spans="2:80" s="48" customFormat="1" ht="25.5" hidden="1" customHeight="1">
      <c r="B242" s="1271" t="s">
        <v>637</v>
      </c>
      <c r="C242" s="2438" t="s">
        <v>564</v>
      </c>
      <c r="D242" s="2438"/>
      <c r="E242" s="2438"/>
      <c r="F242" s="2438"/>
      <c r="G242" s="2438"/>
      <c r="H242" s="2438"/>
      <c r="I242" s="2438"/>
      <c r="J242" s="2438"/>
      <c r="K242" s="2438"/>
      <c r="L242" s="2438"/>
      <c r="M242" s="2438"/>
      <c r="N242" s="2438"/>
      <c r="O242" s="2438"/>
      <c r="P242" s="2438"/>
      <c r="Q242" s="2438"/>
      <c r="S242" s="1272" t="s">
        <v>613</v>
      </c>
      <c r="Y242" s="2442"/>
      <c r="Z242" s="2442"/>
      <c r="AA242" s="2442"/>
      <c r="AB242" s="2442"/>
      <c r="AC242" s="2442"/>
      <c r="AD242" s="2442"/>
      <c r="AE242" s="2442"/>
      <c r="AF242" s="1274"/>
      <c r="AG242" s="2468"/>
      <c r="AH242" s="2468"/>
      <c r="AI242" s="2468"/>
      <c r="AJ242" s="2468"/>
      <c r="AK242" s="2468"/>
      <c r="AL242" s="2468"/>
      <c r="AM242" s="2468"/>
      <c r="AN242" s="1275"/>
      <c r="AP242" s="1276" t="s">
        <v>637</v>
      </c>
      <c r="AQ242" s="1280" t="s">
        <v>155</v>
      </c>
      <c r="AS242" s="1278"/>
      <c r="BJ242" s="49"/>
      <c r="BK242" s="49"/>
      <c r="BL242" s="2450"/>
      <c r="BM242" s="2450"/>
      <c r="BN242" s="2450"/>
      <c r="BO242" s="2450"/>
      <c r="BP242" s="2450"/>
      <c r="BQ242" s="2450"/>
      <c r="BS242" s="2447">
        <v>0</v>
      </c>
      <c r="BT242" s="2447"/>
      <c r="BU242" s="2447"/>
      <c r="BV242" s="2447"/>
      <c r="BW242" s="2447"/>
      <c r="BX242" s="2447"/>
      <c r="BY242" s="1275"/>
      <c r="BZ242" s="532"/>
      <c r="CA242" s="532"/>
      <c r="CB242" s="533"/>
    </row>
    <row r="243" spans="2:80" s="48" customFormat="1" hidden="1">
      <c r="B243" s="1271" t="s">
        <v>708</v>
      </c>
      <c r="C243" s="1280" t="s">
        <v>563</v>
      </c>
      <c r="E243" s="1278"/>
      <c r="S243" s="1272" t="s">
        <v>614</v>
      </c>
      <c r="Y243" s="2468"/>
      <c r="Z243" s="2468"/>
      <c r="AA243" s="2468"/>
      <c r="AB243" s="2468"/>
      <c r="AC243" s="2468"/>
      <c r="AD243" s="2468"/>
      <c r="AE243" s="2468"/>
      <c r="AF243" s="1274"/>
      <c r="AG243" s="2468"/>
      <c r="AH243" s="2468"/>
      <c r="AI243" s="2468"/>
      <c r="AJ243" s="2468"/>
      <c r="AK243" s="2468"/>
      <c r="AL243" s="2468"/>
      <c r="AM243" s="2468"/>
      <c r="AN243" s="1279"/>
      <c r="AP243" s="1276" t="s">
        <v>708</v>
      </c>
      <c r="AQ243" s="1280" t="s">
        <v>156</v>
      </c>
      <c r="AS243" s="1278"/>
      <c r="BJ243" s="49"/>
      <c r="BK243" s="49"/>
      <c r="BL243" s="2450"/>
      <c r="BM243" s="2450"/>
      <c r="BN243" s="2450"/>
      <c r="BO243" s="2450"/>
      <c r="BP243" s="2450"/>
      <c r="BQ243" s="2450"/>
      <c r="BS243" s="2447">
        <v>0</v>
      </c>
      <c r="BT243" s="2447"/>
      <c r="BU243" s="2447"/>
      <c r="BV243" s="2447"/>
      <c r="BW243" s="2447"/>
      <c r="BX243" s="2447"/>
      <c r="BY243" s="1275"/>
      <c r="BZ243" s="532"/>
      <c r="CA243" s="532"/>
      <c r="CB243" s="533"/>
    </row>
    <row r="244" spans="2:80" s="48" customFormat="1" hidden="1">
      <c r="B244" s="1271" t="s">
        <v>709</v>
      </c>
      <c r="C244" s="1280" t="s">
        <v>562</v>
      </c>
      <c r="E244" s="1278"/>
      <c r="S244" s="1272" t="s">
        <v>615</v>
      </c>
      <c r="Y244" s="2468"/>
      <c r="Z244" s="2468"/>
      <c r="AA244" s="2468"/>
      <c r="AB244" s="2468"/>
      <c r="AC244" s="2468"/>
      <c r="AD244" s="2468"/>
      <c r="AE244" s="2468"/>
      <c r="AF244" s="1274"/>
      <c r="AG244" s="2468"/>
      <c r="AH244" s="2468"/>
      <c r="AI244" s="2468"/>
      <c r="AJ244" s="2468"/>
      <c r="AK244" s="2468"/>
      <c r="AL244" s="2468"/>
      <c r="AM244" s="2468"/>
      <c r="AN244" s="1275"/>
      <c r="AP244" s="1276" t="s">
        <v>709</v>
      </c>
      <c r="AQ244" s="1280" t="s">
        <v>157</v>
      </c>
      <c r="AS244" s="1278"/>
      <c r="BJ244" s="49"/>
      <c r="BK244" s="49"/>
      <c r="BL244" s="2450"/>
      <c r="BM244" s="2450"/>
      <c r="BN244" s="2450"/>
      <c r="BO244" s="2450"/>
      <c r="BP244" s="2450"/>
      <c r="BQ244" s="2450"/>
      <c r="BS244" s="2447">
        <v>0</v>
      </c>
      <c r="BT244" s="2447"/>
      <c r="BU244" s="2447"/>
      <c r="BV244" s="2447"/>
      <c r="BW244" s="2447"/>
      <c r="BX244" s="2447"/>
      <c r="BY244" s="1275"/>
      <c r="BZ244" s="532"/>
      <c r="CA244" s="532"/>
      <c r="CB244" s="533"/>
    </row>
    <row r="245" spans="2:80" s="48" customFormat="1" hidden="1">
      <c r="B245" s="1271" t="s">
        <v>710</v>
      </c>
      <c r="C245" s="2438" t="s">
        <v>581</v>
      </c>
      <c r="D245" s="2438"/>
      <c r="E245" s="2438"/>
      <c r="F245" s="2438"/>
      <c r="G245" s="2438"/>
      <c r="H245" s="2438"/>
      <c r="I245" s="2438"/>
      <c r="J245" s="2438"/>
      <c r="K245" s="2438"/>
      <c r="L245" s="2438"/>
      <c r="M245" s="2438"/>
      <c r="N245" s="2438"/>
      <c r="O245" s="2438"/>
      <c r="P245" s="2438"/>
      <c r="Q245" s="2438"/>
      <c r="S245" s="1272" t="s">
        <v>616</v>
      </c>
      <c r="Y245" s="2468"/>
      <c r="Z245" s="2468"/>
      <c r="AA245" s="2468"/>
      <c r="AB245" s="2468"/>
      <c r="AC245" s="2468"/>
      <c r="AD245" s="2468"/>
      <c r="AE245" s="2468"/>
      <c r="AF245" s="1274"/>
      <c r="AG245" s="2468">
        <v>164312264</v>
      </c>
      <c r="AH245" s="2468"/>
      <c r="AI245" s="2468"/>
      <c r="AJ245" s="2468"/>
      <c r="AK245" s="2468"/>
      <c r="AL245" s="2468"/>
      <c r="AM245" s="2468"/>
      <c r="AN245" s="1275"/>
      <c r="AP245" s="1276" t="s">
        <v>710</v>
      </c>
      <c r="AQ245" s="1280" t="s">
        <v>158</v>
      </c>
      <c r="AS245" s="1278"/>
      <c r="BJ245" s="49"/>
      <c r="BK245" s="49"/>
      <c r="BL245" s="2450"/>
      <c r="BM245" s="2450"/>
      <c r="BN245" s="2450"/>
      <c r="BO245" s="2450"/>
      <c r="BP245" s="2450"/>
      <c r="BQ245" s="2450"/>
      <c r="BS245" s="2447">
        <v>0</v>
      </c>
      <c r="BT245" s="2447"/>
      <c r="BU245" s="2447"/>
      <c r="BV245" s="2447"/>
      <c r="BW245" s="2447"/>
      <c r="BX245" s="2447"/>
      <c r="BY245" s="1275"/>
      <c r="BZ245" s="532"/>
      <c r="CA245" s="532"/>
      <c r="CB245" s="533"/>
    </row>
    <row r="246" spans="2:80" s="1282" customFormat="1" hidden="1">
      <c r="B246" s="1281" t="s">
        <v>618</v>
      </c>
      <c r="C246" s="117"/>
      <c r="E246" s="1283"/>
      <c r="S246" s="1293" t="s">
        <v>621</v>
      </c>
      <c r="Y246" s="2427">
        <v>-2907465724</v>
      </c>
      <c r="Z246" s="2427"/>
      <c r="AA246" s="2427"/>
      <c r="AB246" s="2427"/>
      <c r="AC246" s="2427"/>
      <c r="AD246" s="2427"/>
      <c r="AE246" s="2427"/>
      <c r="AF246" s="1284"/>
      <c r="AG246" s="2427">
        <v>-1907338820</v>
      </c>
      <c r="AH246" s="2427"/>
      <c r="AI246" s="2427"/>
      <c r="AJ246" s="2427"/>
      <c r="AK246" s="2427"/>
      <c r="AL246" s="2427"/>
      <c r="AM246" s="2427"/>
      <c r="AN246" s="1294"/>
      <c r="AP246" s="1286"/>
      <c r="AQ246" s="1287"/>
      <c r="AS246" s="1283"/>
      <c r="BJ246" s="1288"/>
      <c r="BK246" s="1288"/>
      <c r="BL246" s="2448"/>
      <c r="BM246" s="2448"/>
      <c r="BN246" s="2448"/>
      <c r="BO246" s="2448"/>
      <c r="BP246" s="2448"/>
      <c r="BQ246" s="2448"/>
      <c r="BS246" s="2449"/>
      <c r="BT246" s="2449"/>
      <c r="BU246" s="2449"/>
      <c r="BV246" s="2449"/>
      <c r="BW246" s="2449"/>
      <c r="BX246" s="2449"/>
      <c r="BY246" s="1285"/>
      <c r="BZ246" s="1289"/>
      <c r="CA246" s="1289"/>
      <c r="CB246" s="1290"/>
    </row>
    <row r="247" spans="2:80" s="48" customFormat="1" hidden="1">
      <c r="B247" s="1268" t="s">
        <v>561</v>
      </c>
      <c r="C247" s="1267"/>
      <c r="E247" s="66"/>
      <c r="S247" s="52"/>
      <c r="Y247" s="2511"/>
      <c r="Z247" s="2511"/>
      <c r="AA247" s="2511"/>
      <c r="AB247" s="2511"/>
      <c r="AC247" s="2511"/>
      <c r="AD247" s="2511"/>
      <c r="AE247" s="2511"/>
      <c r="AF247" s="1274"/>
      <c r="AG247" s="2511"/>
      <c r="AH247" s="2511"/>
      <c r="AI247" s="2511"/>
      <c r="AJ247" s="2511"/>
      <c r="AK247" s="2511"/>
      <c r="AL247" s="2511"/>
      <c r="AM247" s="2511"/>
      <c r="AN247" s="1269"/>
      <c r="AP247" s="1270" t="s">
        <v>159</v>
      </c>
      <c r="AQ247" s="1267"/>
      <c r="AS247" s="66"/>
      <c r="BJ247" s="49"/>
      <c r="BK247" s="49"/>
      <c r="BL247" s="2454">
        <v>0</v>
      </c>
      <c r="BM247" s="2454"/>
      <c r="BN247" s="2454"/>
      <c r="BO247" s="2454"/>
      <c r="BP247" s="2454"/>
      <c r="BQ247" s="2454"/>
      <c r="BS247" s="2452">
        <v>0</v>
      </c>
      <c r="BT247" s="2452"/>
      <c r="BU247" s="2452"/>
      <c r="BV247" s="2452"/>
      <c r="BW247" s="2452"/>
      <c r="BX247" s="2452"/>
      <c r="BY247" s="1269"/>
      <c r="BZ247" s="532"/>
      <c r="CA247" s="532"/>
      <c r="CB247" s="533"/>
    </row>
    <row r="248" spans="2:80" s="48" customFormat="1" ht="24.75" hidden="1" customHeight="1">
      <c r="B248" s="1271" t="s">
        <v>640</v>
      </c>
      <c r="C248" s="2438" t="s">
        <v>560</v>
      </c>
      <c r="D248" s="2438"/>
      <c r="E248" s="2438"/>
      <c r="F248" s="2438"/>
      <c r="G248" s="2438"/>
      <c r="H248" s="2438"/>
      <c r="I248" s="2438"/>
      <c r="J248" s="2438"/>
      <c r="K248" s="2438"/>
      <c r="L248" s="2438"/>
      <c r="M248" s="2438"/>
      <c r="N248" s="2438"/>
      <c r="O248" s="2438"/>
      <c r="P248" s="2438"/>
      <c r="Q248" s="2438"/>
      <c r="S248" s="1272" t="s">
        <v>622</v>
      </c>
      <c r="Y248" s="2468">
        <v>10218880000</v>
      </c>
      <c r="Z248" s="2468"/>
      <c r="AA248" s="2468"/>
      <c r="AB248" s="2468"/>
      <c r="AC248" s="2468"/>
      <c r="AD248" s="2468"/>
      <c r="AE248" s="2468"/>
      <c r="AF248" s="1274"/>
      <c r="AG248" s="2468"/>
      <c r="AH248" s="2468"/>
      <c r="AI248" s="2468"/>
      <c r="AJ248" s="2468"/>
      <c r="AK248" s="2468"/>
      <c r="AL248" s="2468"/>
      <c r="AM248" s="2468"/>
      <c r="AN248" s="1275"/>
      <c r="AP248" s="1276" t="s">
        <v>640</v>
      </c>
      <c r="AQ248" s="1280" t="s">
        <v>160</v>
      </c>
      <c r="AS248" s="1278"/>
      <c r="BJ248" s="49"/>
      <c r="BK248" s="49"/>
      <c r="BL248" s="2450"/>
      <c r="BM248" s="2450"/>
      <c r="BN248" s="2450"/>
      <c r="BO248" s="2450"/>
      <c r="BP248" s="2450"/>
      <c r="BQ248" s="2450"/>
      <c r="BS248" s="2447">
        <v>0</v>
      </c>
      <c r="BT248" s="2447"/>
      <c r="BU248" s="2447"/>
      <c r="BV248" s="2447"/>
      <c r="BW248" s="2447"/>
      <c r="BX248" s="2447"/>
      <c r="BY248" s="1275"/>
      <c r="BZ248" s="532"/>
      <c r="CA248" s="532"/>
      <c r="CB248" s="533"/>
    </row>
    <row r="249" spans="2:80" s="48" customFormat="1" ht="27.75" hidden="1" customHeight="1">
      <c r="B249" s="1271" t="s">
        <v>639</v>
      </c>
      <c r="C249" s="2512" t="s">
        <v>559</v>
      </c>
      <c r="D249" s="2513"/>
      <c r="E249" s="2513"/>
      <c r="F249" s="2513"/>
      <c r="G249" s="2513"/>
      <c r="H249" s="2513"/>
      <c r="I249" s="2513"/>
      <c r="J249" s="2513"/>
      <c r="K249" s="2513"/>
      <c r="L249" s="2513"/>
      <c r="M249" s="2513"/>
      <c r="N249" s="2513"/>
      <c r="O249" s="2513"/>
      <c r="P249" s="2513"/>
      <c r="Q249" s="2513"/>
      <c r="S249" s="1272" t="s">
        <v>623</v>
      </c>
      <c r="Y249" s="2442"/>
      <c r="Z249" s="2442"/>
      <c r="AA249" s="2442"/>
      <c r="AB249" s="2442"/>
      <c r="AC249" s="2442"/>
      <c r="AD249" s="2442"/>
      <c r="AE249" s="2442"/>
      <c r="AF249" s="1274"/>
      <c r="AG249" s="2468"/>
      <c r="AH249" s="2468"/>
      <c r="AI249" s="2468"/>
      <c r="AJ249" s="2468"/>
      <c r="AK249" s="2468"/>
      <c r="AL249" s="2468"/>
      <c r="AM249" s="2468"/>
      <c r="AN249" s="1279"/>
      <c r="AP249" s="1276" t="s">
        <v>639</v>
      </c>
      <c r="AQ249" s="1280" t="s">
        <v>161</v>
      </c>
      <c r="AS249" s="1278"/>
      <c r="BJ249" s="49"/>
      <c r="BK249" s="49"/>
      <c r="BL249" s="2450"/>
      <c r="BM249" s="2450"/>
      <c r="BN249" s="2450"/>
      <c r="BO249" s="2450"/>
      <c r="BP249" s="2450"/>
      <c r="BQ249" s="2450"/>
      <c r="BS249" s="2447">
        <v>0</v>
      </c>
      <c r="BT249" s="2447"/>
      <c r="BU249" s="2447"/>
      <c r="BV249" s="2447"/>
      <c r="BW249" s="2447"/>
      <c r="BX249" s="2447"/>
      <c r="BY249" s="1275"/>
      <c r="BZ249" s="532"/>
      <c r="CA249" s="532">
        <v>0</v>
      </c>
      <c r="CB249" s="533"/>
    </row>
    <row r="250" spans="2:80" s="48" customFormat="1" hidden="1">
      <c r="B250" s="1271" t="s">
        <v>638</v>
      </c>
      <c r="C250" s="1280" t="s">
        <v>558</v>
      </c>
      <c r="E250" s="1278"/>
      <c r="S250" s="1272" t="s">
        <v>624</v>
      </c>
      <c r="Y250" s="2442">
        <v>60043840465</v>
      </c>
      <c r="Z250" s="2442"/>
      <c r="AA250" s="2442"/>
      <c r="AB250" s="2442"/>
      <c r="AC250" s="2442"/>
      <c r="AD250" s="2442"/>
      <c r="AE250" s="2442"/>
      <c r="AF250" s="1274"/>
      <c r="AG250" s="2468">
        <v>35413661241</v>
      </c>
      <c r="AH250" s="2468"/>
      <c r="AI250" s="2468"/>
      <c r="AJ250" s="2468"/>
      <c r="AK250" s="2468"/>
      <c r="AL250" s="2468"/>
      <c r="AM250" s="2468"/>
      <c r="AN250" s="1275"/>
      <c r="AP250" s="1276" t="s">
        <v>638</v>
      </c>
      <c r="AQ250" s="1280" t="s">
        <v>162</v>
      </c>
      <c r="AS250" s="1278"/>
      <c r="BJ250" s="49"/>
      <c r="BK250" s="49"/>
      <c r="BL250" s="2450"/>
      <c r="BM250" s="2450"/>
      <c r="BN250" s="2450"/>
      <c r="BO250" s="2450"/>
      <c r="BP250" s="2450"/>
      <c r="BQ250" s="2450"/>
      <c r="BS250" s="2447">
        <v>0</v>
      </c>
      <c r="BT250" s="2447"/>
      <c r="BU250" s="2447"/>
      <c r="BV250" s="2447"/>
      <c r="BW250" s="2447"/>
      <c r="BX250" s="2447"/>
      <c r="BY250" s="1275"/>
      <c r="BZ250" s="532"/>
      <c r="CA250" s="532">
        <v>0</v>
      </c>
      <c r="CB250" s="533"/>
    </row>
    <row r="251" spans="2:80" s="48" customFormat="1" hidden="1">
      <c r="B251" s="1271" t="s">
        <v>637</v>
      </c>
      <c r="C251" s="1280" t="s">
        <v>557</v>
      </c>
      <c r="E251" s="1278"/>
      <c r="S251" s="1272" t="s">
        <v>625</v>
      </c>
      <c r="Y251" s="2442">
        <v>-60642358369</v>
      </c>
      <c r="Z251" s="2442"/>
      <c r="AA251" s="2442"/>
      <c r="AB251" s="2442"/>
      <c r="AC251" s="2442"/>
      <c r="AD251" s="2442"/>
      <c r="AE251" s="2442"/>
      <c r="AF251" s="1274"/>
      <c r="AG251" s="2468">
        <v>-34514055030</v>
      </c>
      <c r="AH251" s="2468"/>
      <c r="AI251" s="2468"/>
      <c r="AJ251" s="2468"/>
      <c r="AK251" s="2468"/>
      <c r="AL251" s="2468"/>
      <c r="AM251" s="2468"/>
      <c r="AN251" s="1279"/>
      <c r="AP251" s="1276" t="s">
        <v>637</v>
      </c>
      <c r="AQ251" s="1280" t="s">
        <v>163</v>
      </c>
      <c r="AS251" s="1278"/>
      <c r="BJ251" s="49"/>
      <c r="BK251" s="49"/>
      <c r="BL251" s="2450"/>
      <c r="BM251" s="2450"/>
      <c r="BN251" s="2450"/>
      <c r="BO251" s="2450"/>
      <c r="BP251" s="2450"/>
      <c r="BQ251" s="2450"/>
      <c r="BS251" s="2447">
        <v>0</v>
      </c>
      <c r="BT251" s="2447"/>
      <c r="BU251" s="2447"/>
      <c r="BV251" s="2447"/>
      <c r="BW251" s="2447"/>
      <c r="BX251" s="2447"/>
      <c r="BY251" s="1275"/>
      <c r="BZ251" s="532"/>
      <c r="CA251" s="532"/>
      <c r="CB251" s="533"/>
    </row>
    <row r="252" spans="2:80" s="48" customFormat="1" hidden="1">
      <c r="B252" s="1271" t="s">
        <v>708</v>
      </c>
      <c r="C252" s="1280" t="s">
        <v>549</v>
      </c>
      <c r="E252" s="1278"/>
      <c r="S252" s="1272" t="s">
        <v>626</v>
      </c>
      <c r="Y252" s="2442"/>
      <c r="Z252" s="2442"/>
      <c r="AA252" s="2442"/>
      <c r="AB252" s="2442"/>
      <c r="AC252" s="2442"/>
      <c r="AD252" s="2442"/>
      <c r="AE252" s="2442"/>
      <c r="AF252" s="1274"/>
      <c r="AG252" s="2468"/>
      <c r="AH252" s="2468"/>
      <c r="AI252" s="2468"/>
      <c r="AJ252" s="2468"/>
      <c r="AK252" s="2468"/>
      <c r="AL252" s="2468"/>
      <c r="AM252" s="2468"/>
      <c r="AN252" s="1279"/>
      <c r="AP252" s="1276" t="s">
        <v>708</v>
      </c>
      <c r="AQ252" s="1280" t="s">
        <v>164</v>
      </c>
      <c r="AS252" s="1278"/>
      <c r="BJ252" s="49"/>
      <c r="BK252" s="49"/>
      <c r="BL252" s="2450"/>
      <c r="BM252" s="2450"/>
      <c r="BN252" s="2450"/>
      <c r="BO252" s="2450"/>
      <c r="BP252" s="2450"/>
      <c r="BQ252" s="2450"/>
      <c r="BS252" s="2447">
        <v>0</v>
      </c>
      <c r="BT252" s="2447"/>
      <c r="BU252" s="2447"/>
      <c r="BV252" s="2447"/>
      <c r="BW252" s="2447"/>
      <c r="BX252" s="2447"/>
      <c r="BY252" s="1275"/>
      <c r="BZ252" s="532"/>
      <c r="CA252" s="532"/>
      <c r="CB252" s="533"/>
    </row>
    <row r="253" spans="2:80" s="48" customFormat="1" hidden="1">
      <c r="B253" s="1271" t="s">
        <v>709</v>
      </c>
      <c r="C253" s="1280" t="s">
        <v>548</v>
      </c>
      <c r="E253" s="1278"/>
      <c r="S253" s="1272" t="s">
        <v>627</v>
      </c>
      <c r="Y253" s="2442">
        <v>-5826334180</v>
      </c>
      <c r="Z253" s="2442"/>
      <c r="AA253" s="2442"/>
      <c r="AB253" s="2442"/>
      <c r="AC253" s="2442"/>
      <c r="AD253" s="2442"/>
      <c r="AE253" s="2442"/>
      <c r="AF253" s="1274"/>
      <c r="AG253" s="2468">
        <v>-5515460000</v>
      </c>
      <c r="AH253" s="2468"/>
      <c r="AI253" s="2468"/>
      <c r="AJ253" s="2468"/>
      <c r="AK253" s="2468"/>
      <c r="AL253" s="2468"/>
      <c r="AM253" s="2468"/>
      <c r="AN253" s="1279"/>
      <c r="AP253" s="1276" t="s">
        <v>709</v>
      </c>
      <c r="AQ253" s="1280" t="s">
        <v>168</v>
      </c>
      <c r="AS253" s="1278"/>
      <c r="BJ253" s="49"/>
      <c r="BK253" s="49"/>
      <c r="BL253" s="2450"/>
      <c r="BM253" s="2450"/>
      <c r="BN253" s="2450"/>
      <c r="BO253" s="2450"/>
      <c r="BP253" s="2450"/>
      <c r="BQ253" s="2450"/>
      <c r="BS253" s="2447">
        <v>0</v>
      </c>
      <c r="BT253" s="2447"/>
      <c r="BU253" s="2447"/>
      <c r="BV253" s="2447"/>
      <c r="BW253" s="2447"/>
      <c r="BX253" s="2447"/>
      <c r="BY253" s="1275"/>
      <c r="BZ253" s="532"/>
      <c r="CA253" s="532"/>
      <c r="CB253" s="533"/>
    </row>
    <row r="254" spans="2:80" s="48" customFormat="1" hidden="1">
      <c r="B254" s="1281" t="s">
        <v>619</v>
      </c>
      <c r="C254" s="1241"/>
      <c r="E254" s="1295"/>
      <c r="S254" s="1272" t="s">
        <v>628</v>
      </c>
      <c r="Y254" s="2427">
        <v>3794027916</v>
      </c>
      <c r="Z254" s="2427"/>
      <c r="AA254" s="2427"/>
      <c r="AB254" s="2427"/>
      <c r="AC254" s="2427"/>
      <c r="AD254" s="2427"/>
      <c r="AE254" s="2427"/>
      <c r="AF254" s="1274"/>
      <c r="AG254" s="2427">
        <v>-4615853789</v>
      </c>
      <c r="AH254" s="2427"/>
      <c r="AI254" s="2427"/>
      <c r="AJ254" s="2427"/>
      <c r="AK254" s="2427"/>
      <c r="AL254" s="2427"/>
      <c r="AM254" s="2427"/>
      <c r="AN254" s="1294"/>
      <c r="AP254" s="1287"/>
      <c r="AQ254" s="1287"/>
      <c r="AS254" s="1295"/>
      <c r="BJ254" s="49"/>
      <c r="BK254" s="49"/>
      <c r="BL254" s="2465"/>
      <c r="BM254" s="2465"/>
      <c r="BN254" s="2465"/>
      <c r="BO254" s="2465"/>
      <c r="BP254" s="2465"/>
      <c r="BQ254" s="2465"/>
      <c r="BS254" s="2482"/>
      <c r="BT254" s="2482"/>
      <c r="BU254" s="2482"/>
      <c r="BV254" s="2482"/>
      <c r="BW254" s="2482"/>
      <c r="BX254" s="2482"/>
      <c r="BY254" s="1296"/>
      <c r="BZ254" s="532"/>
      <c r="CA254" s="532"/>
      <c r="CB254" s="533"/>
    </row>
    <row r="255" spans="2:80" s="48" customFormat="1" ht="6" hidden="1" customHeight="1">
      <c r="B255" s="1281"/>
      <c r="C255" s="1241"/>
      <c r="E255" s="1295"/>
      <c r="S255" s="1272"/>
      <c r="Y255" s="2516"/>
      <c r="Z255" s="2516"/>
      <c r="AA255" s="2516"/>
      <c r="AB255" s="2516"/>
      <c r="AC255" s="2516"/>
      <c r="AD255" s="2516"/>
      <c r="AE255" s="2516"/>
      <c r="AF255" s="1274"/>
      <c r="AG255" s="2516"/>
      <c r="AH255" s="2516"/>
      <c r="AI255" s="2516"/>
      <c r="AJ255" s="2516"/>
      <c r="AK255" s="2516"/>
      <c r="AL255" s="2516"/>
      <c r="AM255" s="2516"/>
      <c r="AN255" s="1285"/>
      <c r="AP255" s="1287"/>
      <c r="AQ255" s="1287"/>
      <c r="AS255" s="1295"/>
      <c r="BJ255" s="49"/>
      <c r="BK255" s="49"/>
      <c r="BL255" s="1297"/>
      <c r="BM255" s="1297"/>
      <c r="BN255" s="1297"/>
      <c r="BO255" s="1297"/>
      <c r="BP255" s="1297"/>
      <c r="BQ255" s="1297"/>
      <c r="BS255" s="1296"/>
      <c r="BT255" s="1296"/>
      <c r="BU255" s="1296"/>
      <c r="BV255" s="1296"/>
      <c r="BW255" s="1296"/>
      <c r="BX255" s="1296"/>
      <c r="BY255" s="1296"/>
      <c r="BZ255" s="532"/>
      <c r="CA255" s="532"/>
      <c r="CB255" s="533"/>
    </row>
    <row r="256" spans="2:80" s="48" customFormat="1" hidden="1">
      <c r="B256" s="1268" t="s">
        <v>547</v>
      </c>
      <c r="C256" s="1267"/>
      <c r="E256" s="66"/>
      <c r="S256" s="1272" t="s">
        <v>629</v>
      </c>
      <c r="Y256" s="2427">
        <v>2986391132</v>
      </c>
      <c r="Z256" s="2427"/>
      <c r="AA256" s="2427"/>
      <c r="AB256" s="2427"/>
      <c r="AC256" s="2427"/>
      <c r="AD256" s="2427"/>
      <c r="AE256" s="2427"/>
      <c r="AF256" s="1274"/>
      <c r="AG256" s="2427">
        <v>-10337859145</v>
      </c>
      <c r="AH256" s="2427"/>
      <c r="AI256" s="2427"/>
      <c r="AJ256" s="2427"/>
      <c r="AK256" s="2427"/>
      <c r="AL256" s="2427"/>
      <c r="AM256" s="2427"/>
      <c r="AN256" s="1269"/>
      <c r="AP256" s="1270" t="s">
        <v>169</v>
      </c>
      <c r="AQ256" s="1267"/>
      <c r="AS256" s="66"/>
      <c r="BJ256" s="49"/>
      <c r="BK256" s="49"/>
      <c r="BL256" s="2454">
        <v>0</v>
      </c>
      <c r="BM256" s="2454"/>
      <c r="BN256" s="2454"/>
      <c r="BO256" s="2454"/>
      <c r="BP256" s="2454"/>
      <c r="BQ256" s="2454"/>
      <c r="BS256" s="2452">
        <v>0</v>
      </c>
      <c r="BT256" s="2452"/>
      <c r="BU256" s="2452"/>
      <c r="BV256" s="2452"/>
      <c r="BW256" s="2452"/>
      <c r="BX256" s="2452"/>
      <c r="BY256" s="1269"/>
      <c r="BZ256" s="532"/>
      <c r="CA256" s="532"/>
      <c r="CB256" s="533"/>
    </row>
    <row r="257" spans="2:80" s="48" customFormat="1" ht="6" hidden="1" customHeight="1">
      <c r="B257" s="1266"/>
      <c r="C257" s="1267"/>
      <c r="E257" s="1278"/>
      <c r="S257" s="52"/>
      <c r="Y257" s="2516"/>
      <c r="Z257" s="2516"/>
      <c r="AA257" s="2516"/>
      <c r="AB257" s="2516"/>
      <c r="AC257" s="2516"/>
      <c r="AD257" s="2516"/>
      <c r="AE257" s="2516"/>
      <c r="AF257" s="1274"/>
      <c r="AG257" s="2516"/>
      <c r="AH257" s="2516"/>
      <c r="AI257" s="2516"/>
      <c r="AJ257" s="2516"/>
      <c r="AK257" s="2516"/>
      <c r="AL257" s="2516"/>
      <c r="AM257" s="2516"/>
      <c r="AN257" s="1296"/>
      <c r="AP257" s="1267"/>
      <c r="AQ257" s="1267"/>
      <c r="AS257" s="1278"/>
      <c r="BJ257" s="49"/>
      <c r="BK257" s="49"/>
      <c r="BL257" s="2465"/>
      <c r="BM257" s="2465"/>
      <c r="BN257" s="2465"/>
      <c r="BO257" s="2465"/>
      <c r="BP257" s="2465"/>
      <c r="BQ257" s="2465"/>
      <c r="BS257" s="2482"/>
      <c r="BT257" s="2482"/>
      <c r="BU257" s="2482"/>
      <c r="BV257" s="2482"/>
      <c r="BW257" s="2482"/>
      <c r="BX257" s="2482"/>
      <c r="BY257" s="1296"/>
      <c r="BZ257" s="532"/>
      <c r="CA257" s="532"/>
      <c r="CB257" s="533"/>
    </row>
    <row r="258" spans="2:80" s="48" customFormat="1" hidden="1">
      <c r="B258" s="1268" t="s">
        <v>546</v>
      </c>
      <c r="C258" s="1267"/>
      <c r="E258" s="66"/>
      <c r="S258" s="1272" t="s">
        <v>630</v>
      </c>
      <c r="Y258" s="2440">
        <v>42156342744</v>
      </c>
      <c r="Z258" s="2440"/>
      <c r="AA258" s="2440"/>
      <c r="AB258" s="2440"/>
      <c r="AC258" s="2440"/>
      <c r="AD258" s="2440"/>
      <c r="AE258" s="2440"/>
      <c r="AF258" s="1274"/>
      <c r="AG258" s="2440">
        <v>21771808130</v>
      </c>
      <c r="AH258" s="2440"/>
      <c r="AI258" s="2440"/>
      <c r="AJ258" s="2440"/>
      <c r="AK258" s="2440"/>
      <c r="AL258" s="2440"/>
      <c r="AM258" s="2440"/>
      <c r="AN258" s="1269"/>
      <c r="AP258" s="1270" t="s">
        <v>170</v>
      </c>
      <c r="AQ258" s="1267"/>
      <c r="AS258" s="66"/>
      <c r="BJ258" s="49"/>
      <c r="BK258" s="49"/>
      <c r="BL258" s="2454"/>
      <c r="BM258" s="2454"/>
      <c r="BN258" s="2454"/>
      <c r="BO258" s="2454"/>
      <c r="BP258" s="2454"/>
      <c r="BQ258" s="2454"/>
      <c r="BS258" s="2452">
        <v>0</v>
      </c>
      <c r="BT258" s="2452"/>
      <c r="BU258" s="2452"/>
      <c r="BV258" s="2452"/>
      <c r="BW258" s="2452"/>
      <c r="BX258" s="2452"/>
      <c r="BY258" s="1269"/>
      <c r="BZ258" s="532"/>
      <c r="CA258" s="532"/>
      <c r="CB258" s="533"/>
    </row>
    <row r="259" spans="2:80" s="48" customFormat="1" hidden="1">
      <c r="B259" s="2438" t="s">
        <v>645</v>
      </c>
      <c r="C259" s="2438"/>
      <c r="D259" s="2438"/>
      <c r="E259" s="2438"/>
      <c r="F259" s="2438"/>
      <c r="G259" s="2438"/>
      <c r="H259" s="2438"/>
      <c r="I259" s="2438"/>
      <c r="J259" s="2438"/>
      <c r="K259" s="2438"/>
      <c r="L259" s="2438"/>
      <c r="M259" s="2438"/>
      <c r="N259" s="2438"/>
      <c r="O259" s="2438"/>
      <c r="P259" s="2438"/>
      <c r="Q259" s="2438"/>
      <c r="S259" s="1272" t="s">
        <v>631</v>
      </c>
      <c r="Y259" s="2516"/>
      <c r="Z259" s="2516"/>
      <c r="AA259" s="2516"/>
      <c r="AB259" s="2516"/>
      <c r="AC259" s="2516"/>
      <c r="AD259" s="2516"/>
      <c r="AE259" s="2516"/>
      <c r="AF259" s="1274"/>
      <c r="AG259" s="2516"/>
      <c r="AH259" s="2516"/>
      <c r="AI259" s="2516"/>
      <c r="AJ259" s="2516"/>
      <c r="AK259" s="2516"/>
      <c r="AL259" s="2516"/>
      <c r="AM259" s="2516"/>
      <c r="AN259" s="1298"/>
      <c r="AP259" s="1241"/>
      <c r="AQ259" s="1280" t="s">
        <v>171</v>
      </c>
      <c r="AS259" s="1278"/>
      <c r="BJ259" s="49"/>
      <c r="BK259" s="49"/>
      <c r="BL259" s="2483"/>
      <c r="BM259" s="2483"/>
      <c r="BN259" s="2483"/>
      <c r="BO259" s="2483"/>
      <c r="BP259" s="2483"/>
      <c r="BQ259" s="2483"/>
      <c r="BS259" s="2479"/>
      <c r="BT259" s="2479"/>
      <c r="BU259" s="2479"/>
      <c r="BV259" s="2479"/>
      <c r="BW259" s="2479"/>
      <c r="BX259" s="2479"/>
      <c r="BY259" s="1298"/>
      <c r="BZ259" s="532"/>
      <c r="CA259" s="532"/>
      <c r="CB259" s="533"/>
    </row>
    <row r="260" spans="2:80" s="48" customFormat="1" ht="19.5" hidden="1" customHeight="1">
      <c r="B260" s="1268" t="s">
        <v>545</v>
      </c>
      <c r="C260" s="1267"/>
      <c r="E260" s="66"/>
      <c r="S260" s="1272" t="s">
        <v>632</v>
      </c>
      <c r="Y260" s="2518">
        <v>45142733876</v>
      </c>
      <c r="Z260" s="2518"/>
      <c r="AA260" s="2518"/>
      <c r="AB260" s="2518"/>
      <c r="AC260" s="2518"/>
      <c r="AD260" s="2518"/>
      <c r="AE260" s="2518"/>
      <c r="AF260" s="1274"/>
      <c r="AG260" s="2518">
        <v>11433948985</v>
      </c>
      <c r="AH260" s="2518"/>
      <c r="AI260" s="2518"/>
      <c r="AJ260" s="2518"/>
      <c r="AK260" s="2518"/>
      <c r="AL260" s="2518"/>
      <c r="AM260" s="2518"/>
      <c r="AN260" s="1299"/>
      <c r="AP260" s="1270" t="s">
        <v>172</v>
      </c>
      <c r="AQ260" s="1267"/>
      <c r="AS260" s="66"/>
      <c r="BJ260" s="49"/>
      <c r="BK260" s="49"/>
      <c r="BL260" s="2480">
        <v>0</v>
      </c>
      <c r="BM260" s="2480"/>
      <c r="BN260" s="2480"/>
      <c r="BO260" s="2480"/>
      <c r="BP260" s="2480"/>
      <c r="BQ260" s="2480"/>
      <c r="BS260" s="2481">
        <v>0</v>
      </c>
      <c r="BT260" s="2481"/>
      <c r="BU260" s="2481"/>
      <c r="BV260" s="2481"/>
      <c r="BW260" s="2481"/>
      <c r="BX260" s="2481"/>
      <c r="BY260" s="1299"/>
      <c r="BZ260" s="532">
        <v>44256042585</v>
      </c>
      <c r="CA260" s="532"/>
      <c r="CB260" s="533"/>
    </row>
    <row r="261" spans="2:80" s="48" customFormat="1" ht="12" hidden="1" customHeight="1">
      <c r="B261" s="1240"/>
      <c r="C261" s="1243"/>
      <c r="Z261" s="49"/>
      <c r="AA261" s="49"/>
      <c r="AB261" s="49"/>
      <c r="AC261" s="49"/>
      <c r="AD261" s="49"/>
      <c r="AE261" s="49"/>
      <c r="AG261" s="49"/>
      <c r="AP261" s="1243"/>
      <c r="AQ261" s="1243"/>
      <c r="BJ261" s="49"/>
      <c r="BK261" s="49"/>
      <c r="BL261" s="49"/>
      <c r="BM261" s="49"/>
      <c r="BN261" s="49"/>
      <c r="BO261" s="49"/>
      <c r="BQ261" s="49"/>
      <c r="BZ261" s="533">
        <v>886691291</v>
      </c>
      <c r="CA261" s="533"/>
      <c r="CB261" s="533"/>
    </row>
    <row r="262" spans="2:80" s="1238" customFormat="1" hidden="1">
      <c r="B262" s="1242"/>
      <c r="C262" s="1241"/>
      <c r="D262" s="48"/>
      <c r="E262" s="48"/>
      <c r="F262" s="48"/>
      <c r="G262" s="48"/>
      <c r="H262" s="48"/>
      <c r="I262" s="48"/>
      <c r="J262" s="48"/>
      <c r="K262" s="48"/>
      <c r="L262" s="48"/>
      <c r="M262" s="48"/>
      <c r="N262" s="48"/>
      <c r="O262" s="48"/>
      <c r="P262" s="48"/>
      <c r="Q262" s="48"/>
      <c r="R262" s="48"/>
      <c r="S262" s="48"/>
      <c r="T262" s="48"/>
      <c r="U262" s="48"/>
      <c r="V262" s="48"/>
      <c r="W262" s="48"/>
      <c r="X262" s="48"/>
      <c r="Y262" s="48"/>
      <c r="Z262" s="49"/>
      <c r="AA262" s="49"/>
      <c r="AB262" s="49"/>
      <c r="AC262" s="49"/>
      <c r="AD262" s="49"/>
      <c r="AE262" s="49"/>
      <c r="AF262" s="48"/>
      <c r="AG262" s="902" t="s">
        <v>2106</v>
      </c>
      <c r="AH262" s="48"/>
      <c r="AI262" s="48"/>
      <c r="AJ262" s="48"/>
      <c r="AK262" s="48"/>
      <c r="AL262" s="48"/>
      <c r="AM262" s="48"/>
      <c r="AN262" s="48"/>
      <c r="AP262" s="103"/>
      <c r="AQ262" s="1241"/>
      <c r="AR262" s="48"/>
      <c r="AS262" s="48"/>
      <c r="AT262" s="48"/>
      <c r="AU262" s="48"/>
      <c r="AV262" s="48"/>
      <c r="AW262" s="48"/>
      <c r="AX262" s="48"/>
      <c r="AY262" s="48"/>
      <c r="AZ262" s="48"/>
      <c r="BA262" s="48"/>
      <c r="BB262" s="48"/>
      <c r="BC262" s="48"/>
      <c r="BD262" s="48"/>
      <c r="BE262" s="48"/>
      <c r="BF262" s="48"/>
      <c r="BG262" s="48"/>
      <c r="BH262" s="48"/>
      <c r="BI262" s="48"/>
      <c r="BJ262" s="49"/>
      <c r="BK262" s="49"/>
      <c r="BL262" s="49"/>
      <c r="BM262" s="49"/>
      <c r="BN262" s="49"/>
      <c r="BO262" s="49"/>
      <c r="BP262" s="48"/>
      <c r="BQ262" s="902" t="s">
        <v>74</v>
      </c>
      <c r="BR262" s="48"/>
      <c r="BS262" s="48"/>
      <c r="BT262" s="48"/>
      <c r="BU262" s="48"/>
      <c r="BV262" s="48"/>
      <c r="BW262" s="48"/>
      <c r="BX262" s="48"/>
      <c r="BY262" s="48"/>
      <c r="BZ262" s="1248"/>
      <c r="CA262" s="1248"/>
      <c r="CB262" s="1249"/>
    </row>
    <row r="263" spans="2:80" s="133" customFormat="1" ht="23.25" hidden="1" customHeight="1">
      <c r="B263" s="404"/>
      <c r="C263" s="134"/>
      <c r="D263" s="135"/>
      <c r="E263" s="135"/>
      <c r="F263" s="135"/>
      <c r="G263" s="135"/>
      <c r="H263" s="136" t="s">
        <v>544</v>
      </c>
      <c r="I263" s="135"/>
      <c r="J263" s="135"/>
      <c r="K263" s="135"/>
      <c r="L263" s="135"/>
      <c r="M263" s="135"/>
      <c r="N263" s="135"/>
      <c r="O263" s="135"/>
      <c r="P263" s="135"/>
      <c r="Q263" s="135"/>
      <c r="R263" s="135"/>
      <c r="S263" s="135"/>
      <c r="T263" s="135"/>
      <c r="U263" s="135"/>
      <c r="V263" s="135"/>
      <c r="W263" s="136" t="s">
        <v>543</v>
      </c>
      <c r="X263" s="136"/>
      <c r="Y263" s="135"/>
      <c r="Z263" s="137"/>
      <c r="AA263" s="137"/>
      <c r="AB263" s="137"/>
      <c r="AC263" s="137"/>
      <c r="AD263" s="137"/>
      <c r="AE263" s="137"/>
      <c r="AF263" s="135"/>
      <c r="AG263" s="138" t="s">
        <v>1391</v>
      </c>
      <c r="AH263" s="135"/>
      <c r="AI263" s="135"/>
      <c r="AJ263" s="135"/>
      <c r="AK263" s="135"/>
      <c r="AL263" s="135"/>
      <c r="AM263" s="135"/>
      <c r="AN263" s="135"/>
      <c r="AP263" s="140"/>
      <c r="AQ263" s="134"/>
      <c r="AR263" s="135"/>
      <c r="AS263" s="135"/>
      <c r="AT263" s="135"/>
      <c r="AU263" s="135"/>
      <c r="AV263" s="136" t="s">
        <v>68</v>
      </c>
      <c r="AW263" s="135"/>
      <c r="AX263" s="135"/>
      <c r="AY263" s="135"/>
      <c r="AZ263" s="135"/>
      <c r="BA263" s="135"/>
      <c r="BB263" s="135"/>
      <c r="BC263" s="135"/>
      <c r="BD263" s="135"/>
      <c r="BE263" s="135"/>
      <c r="BF263" s="135"/>
      <c r="BG263" s="136" t="s">
        <v>67</v>
      </c>
      <c r="BH263" s="135"/>
      <c r="BI263" s="135"/>
      <c r="BJ263" s="137"/>
      <c r="BK263" s="137"/>
      <c r="BL263" s="137"/>
      <c r="BM263" s="137"/>
      <c r="BN263" s="137"/>
      <c r="BO263" s="137"/>
      <c r="BP263" s="135"/>
      <c r="BQ263" s="138" t="s">
        <v>66</v>
      </c>
      <c r="BR263" s="135"/>
      <c r="BS263" s="135"/>
      <c r="BT263" s="135"/>
      <c r="BU263" s="135"/>
      <c r="BV263" s="135"/>
      <c r="BW263" s="135"/>
      <c r="BX263" s="135"/>
      <c r="BY263" s="135"/>
      <c r="BZ263" s="1300"/>
      <c r="CA263" s="1300"/>
      <c r="CB263" s="1301"/>
    </row>
    <row r="264" spans="2:80" s="1238" customFormat="1" hidden="1">
      <c r="B264" s="1242"/>
      <c r="C264" s="1241"/>
      <c r="D264" s="48"/>
      <c r="E264" s="48"/>
      <c r="F264" s="48"/>
      <c r="G264" s="48"/>
      <c r="H264" s="48"/>
      <c r="I264" s="48"/>
      <c r="J264" s="48"/>
      <c r="K264" s="48"/>
      <c r="L264" s="48"/>
      <c r="M264" s="48"/>
      <c r="N264" s="48"/>
      <c r="O264" s="48"/>
      <c r="P264" s="48"/>
      <c r="Q264" s="48"/>
      <c r="R264" s="48"/>
      <c r="S264" s="48"/>
      <c r="T264" s="48"/>
      <c r="U264" s="48"/>
      <c r="V264" s="48"/>
      <c r="W264" s="48"/>
      <c r="X264" s="48"/>
      <c r="Y264" s="48"/>
      <c r="Z264" s="49"/>
      <c r="AA264" s="49"/>
      <c r="AB264" s="49"/>
      <c r="AC264" s="49"/>
      <c r="AD264" s="49"/>
      <c r="AE264" s="49"/>
      <c r="AF264" s="48"/>
      <c r="AG264" s="49"/>
      <c r="AH264" s="48"/>
      <c r="AI264" s="48"/>
      <c r="AJ264" s="48"/>
      <c r="AK264" s="48"/>
      <c r="AL264" s="48"/>
      <c r="AM264" s="48"/>
      <c r="AN264" s="48"/>
      <c r="AP264" s="103"/>
      <c r="AQ264" s="1241"/>
      <c r="AR264" s="48"/>
      <c r="AS264" s="48"/>
      <c r="AT264" s="48"/>
      <c r="AU264" s="48"/>
      <c r="AV264" s="48"/>
      <c r="AW264" s="48"/>
      <c r="AX264" s="48"/>
      <c r="AY264" s="48"/>
      <c r="AZ264" s="48"/>
      <c r="BA264" s="48"/>
      <c r="BB264" s="48"/>
      <c r="BC264" s="48"/>
      <c r="BD264" s="48"/>
      <c r="BE264" s="48"/>
      <c r="BF264" s="48"/>
      <c r="BG264" s="48"/>
      <c r="BH264" s="48"/>
      <c r="BI264" s="48"/>
      <c r="BJ264" s="49"/>
      <c r="BK264" s="49"/>
      <c r="BL264" s="49"/>
      <c r="BM264" s="49"/>
      <c r="BN264" s="49"/>
      <c r="BO264" s="49"/>
      <c r="BP264" s="48"/>
      <c r="BQ264" s="49"/>
      <c r="BR264" s="48"/>
      <c r="BS264" s="48"/>
      <c r="BT264" s="48"/>
      <c r="BU264" s="48"/>
      <c r="BV264" s="48"/>
      <c r="BW264" s="48"/>
      <c r="BX264" s="48"/>
      <c r="BY264" s="48"/>
      <c r="BZ264" s="1248"/>
      <c r="CA264" s="1248"/>
      <c r="CB264" s="1249"/>
    </row>
    <row r="265" spans="2:80" s="1238" customFormat="1" hidden="1">
      <c r="B265" s="1242"/>
      <c r="C265" s="1241"/>
      <c r="D265" s="48"/>
      <c r="E265" s="48"/>
      <c r="F265" s="48"/>
      <c r="G265" s="48"/>
      <c r="H265" s="48"/>
      <c r="I265" s="48"/>
      <c r="J265" s="48"/>
      <c r="K265" s="48"/>
      <c r="L265" s="48"/>
      <c r="M265" s="48"/>
      <c r="N265" s="48"/>
      <c r="O265" s="48"/>
      <c r="P265" s="48"/>
      <c r="Q265" s="48"/>
      <c r="R265" s="48"/>
      <c r="S265" s="48"/>
      <c r="T265" s="48"/>
      <c r="U265" s="48"/>
      <c r="V265" s="48"/>
      <c r="W265" s="48"/>
      <c r="X265" s="48"/>
      <c r="Y265" s="48"/>
      <c r="Z265" s="49"/>
      <c r="AA265" s="49"/>
      <c r="AB265" s="49"/>
      <c r="AC265" s="49"/>
      <c r="AD265" s="49"/>
      <c r="AE265" s="49"/>
      <c r="AF265" s="48"/>
      <c r="AG265" s="49"/>
      <c r="AH265" s="48"/>
      <c r="AI265" s="48"/>
      <c r="AJ265" s="48"/>
      <c r="AK265" s="48"/>
      <c r="AL265" s="48"/>
      <c r="AM265" s="48"/>
      <c r="AN265" s="48"/>
      <c r="AP265" s="103"/>
      <c r="AQ265" s="1241"/>
      <c r="AR265" s="48"/>
      <c r="AS265" s="48"/>
      <c r="AT265" s="48"/>
      <c r="AU265" s="48"/>
      <c r="AV265" s="48"/>
      <c r="AW265" s="48"/>
      <c r="AX265" s="48"/>
      <c r="AY265" s="48"/>
      <c r="AZ265" s="48"/>
      <c r="BA265" s="48"/>
      <c r="BB265" s="48"/>
      <c r="BC265" s="48"/>
      <c r="BD265" s="48"/>
      <c r="BE265" s="48"/>
      <c r="BF265" s="48"/>
      <c r="BG265" s="48"/>
      <c r="BH265" s="48"/>
      <c r="BI265" s="48"/>
      <c r="BJ265" s="49"/>
      <c r="BK265" s="49"/>
      <c r="BL265" s="49"/>
      <c r="BM265" s="49"/>
      <c r="BN265" s="49"/>
      <c r="BO265" s="49"/>
      <c r="BP265" s="48"/>
      <c r="BQ265" s="49"/>
      <c r="BR265" s="48"/>
      <c r="BS265" s="48"/>
      <c r="BT265" s="48"/>
      <c r="BU265" s="48"/>
      <c r="BV265" s="48"/>
      <c r="BW265" s="48"/>
      <c r="BX265" s="48"/>
      <c r="BY265" s="48"/>
      <c r="BZ265" s="1248"/>
      <c r="CA265" s="1248"/>
      <c r="CB265" s="1249"/>
    </row>
    <row r="266" spans="2:80" s="1238" customFormat="1" hidden="1">
      <c r="B266" s="1242"/>
      <c r="C266" s="1241"/>
      <c r="D266" s="48"/>
      <c r="E266" s="48"/>
      <c r="F266" s="48"/>
      <c r="G266" s="48"/>
      <c r="H266" s="48"/>
      <c r="I266" s="48"/>
      <c r="J266" s="48"/>
      <c r="K266" s="48"/>
      <c r="L266" s="48"/>
      <c r="M266" s="48"/>
      <c r="N266" s="48"/>
      <c r="O266" s="48"/>
      <c r="P266" s="48"/>
      <c r="Q266" s="48"/>
      <c r="R266" s="48"/>
      <c r="S266" s="48"/>
      <c r="T266" s="48"/>
      <c r="U266" s="48"/>
      <c r="V266" s="48"/>
      <c r="W266" s="48"/>
      <c r="X266" s="48"/>
      <c r="Y266" s="48"/>
      <c r="Z266" s="49"/>
      <c r="AA266" s="49"/>
      <c r="AB266" s="49"/>
      <c r="AC266" s="49"/>
      <c r="AD266" s="49"/>
      <c r="AE266" s="49"/>
      <c r="AF266" s="48"/>
      <c r="AG266" s="49"/>
      <c r="AH266" s="48"/>
      <c r="AI266" s="48"/>
      <c r="AJ266" s="48"/>
      <c r="AK266" s="48"/>
      <c r="AL266" s="48"/>
      <c r="AM266" s="48"/>
      <c r="AN266" s="48"/>
      <c r="AP266" s="103"/>
      <c r="AQ266" s="1241"/>
      <c r="AR266" s="48"/>
      <c r="AS266" s="48"/>
      <c r="AT266" s="48"/>
      <c r="AU266" s="48"/>
      <c r="AV266" s="48"/>
      <c r="AW266" s="48"/>
      <c r="AX266" s="48"/>
      <c r="AY266" s="48"/>
      <c r="AZ266" s="48"/>
      <c r="BA266" s="48"/>
      <c r="BB266" s="48"/>
      <c r="BC266" s="48"/>
      <c r="BD266" s="48"/>
      <c r="BE266" s="48"/>
      <c r="BF266" s="48"/>
      <c r="BG266" s="48"/>
      <c r="BH266" s="48"/>
      <c r="BI266" s="48"/>
      <c r="BJ266" s="49"/>
      <c r="BK266" s="49"/>
      <c r="BL266" s="49"/>
      <c r="BM266" s="49"/>
      <c r="BN266" s="49"/>
      <c r="BO266" s="49"/>
      <c r="BP266" s="48"/>
      <c r="BQ266" s="49"/>
      <c r="BR266" s="48"/>
      <c r="BS266" s="48"/>
      <c r="BT266" s="48"/>
      <c r="BU266" s="48"/>
      <c r="BV266" s="48"/>
      <c r="BW266" s="48"/>
      <c r="BX266" s="48"/>
      <c r="BY266" s="48"/>
      <c r="BZ266" s="1248"/>
      <c r="CA266" s="1248"/>
      <c r="CB266" s="1249"/>
    </row>
    <row r="267" spans="2:80" s="1238" customFormat="1" hidden="1">
      <c r="B267" s="1242"/>
      <c r="C267" s="1241"/>
      <c r="D267" s="48"/>
      <c r="E267" s="48"/>
      <c r="F267" s="48"/>
      <c r="G267" s="48"/>
      <c r="H267" s="48"/>
      <c r="I267" s="48"/>
      <c r="J267" s="48"/>
      <c r="K267" s="48"/>
      <c r="L267" s="48"/>
      <c r="M267" s="48"/>
      <c r="N267" s="48"/>
      <c r="O267" s="48"/>
      <c r="P267" s="48"/>
      <c r="Q267" s="48"/>
      <c r="R267" s="48"/>
      <c r="S267" s="48"/>
      <c r="T267" s="48"/>
      <c r="U267" s="48"/>
      <c r="V267" s="48"/>
      <c r="W267" s="48"/>
      <c r="X267" s="48"/>
      <c r="Y267" s="48"/>
      <c r="Z267" s="49"/>
      <c r="AA267" s="49"/>
      <c r="AB267" s="49"/>
      <c r="AC267" s="49"/>
      <c r="AD267" s="49"/>
      <c r="AE267" s="49"/>
      <c r="AF267" s="48"/>
      <c r="AG267" s="49"/>
      <c r="AH267" s="48"/>
      <c r="AI267" s="48"/>
      <c r="AJ267" s="48"/>
      <c r="AK267" s="48"/>
      <c r="AL267" s="48"/>
      <c r="AM267" s="48"/>
      <c r="AN267" s="48"/>
      <c r="AP267" s="103"/>
      <c r="AQ267" s="1241"/>
      <c r="AR267" s="48"/>
      <c r="AS267" s="48"/>
      <c r="AT267" s="48"/>
      <c r="AU267" s="48"/>
      <c r="AV267" s="48"/>
      <c r="AW267" s="48"/>
      <c r="AX267" s="48"/>
      <c r="AY267" s="48"/>
      <c r="AZ267" s="48"/>
      <c r="BA267" s="48"/>
      <c r="BB267" s="48"/>
      <c r="BC267" s="48"/>
      <c r="BD267" s="48"/>
      <c r="BE267" s="48"/>
      <c r="BF267" s="48"/>
      <c r="BG267" s="48"/>
      <c r="BH267" s="48"/>
      <c r="BI267" s="48"/>
      <c r="BJ267" s="49"/>
      <c r="BK267" s="49"/>
      <c r="BL267" s="49"/>
      <c r="BM267" s="49"/>
      <c r="BN267" s="49"/>
      <c r="BO267" s="49"/>
      <c r="BP267" s="48"/>
      <c r="BQ267" s="49"/>
      <c r="BR267" s="48"/>
      <c r="BS267" s="48"/>
      <c r="BT267" s="48"/>
      <c r="BU267" s="48"/>
      <c r="BV267" s="48"/>
      <c r="BW267" s="48"/>
      <c r="BX267" s="48"/>
      <c r="BY267" s="48"/>
      <c r="BZ267" s="1248"/>
      <c r="CA267" s="1248"/>
      <c r="CB267" s="1249"/>
    </row>
    <row r="268" spans="2:80" s="1238" customFormat="1" hidden="1">
      <c r="B268" s="1242"/>
      <c r="C268" s="1241"/>
      <c r="D268" s="48"/>
      <c r="E268" s="48"/>
      <c r="F268" s="48"/>
      <c r="G268" s="48"/>
      <c r="H268" s="48"/>
      <c r="I268" s="48"/>
      <c r="J268" s="48"/>
      <c r="K268" s="48"/>
      <c r="L268" s="48"/>
      <c r="M268" s="48"/>
      <c r="N268" s="48"/>
      <c r="O268" s="48"/>
      <c r="P268" s="48"/>
      <c r="Q268" s="48"/>
      <c r="R268" s="48"/>
      <c r="S268" s="48"/>
      <c r="T268" s="48"/>
      <c r="U268" s="48"/>
      <c r="V268" s="48"/>
      <c r="W268" s="48"/>
      <c r="X268" s="48"/>
      <c r="Y268" s="48"/>
      <c r="Z268" s="49"/>
      <c r="AA268" s="49"/>
      <c r="AB268" s="49"/>
      <c r="AC268" s="49"/>
      <c r="AD268" s="49"/>
      <c r="AE268" s="49"/>
      <c r="AF268" s="48"/>
      <c r="AG268" s="49"/>
      <c r="AH268" s="48"/>
      <c r="AI268" s="48"/>
      <c r="AJ268" s="48"/>
      <c r="AK268" s="48"/>
      <c r="AL268" s="48"/>
      <c r="AM268" s="48"/>
      <c r="AN268" s="48"/>
      <c r="AP268" s="103"/>
      <c r="AQ268" s="1241"/>
      <c r="AR268" s="48"/>
      <c r="AS268" s="48"/>
      <c r="AT268" s="48"/>
      <c r="AU268" s="48"/>
      <c r="AV268" s="48"/>
      <c r="AW268" s="48"/>
      <c r="AX268" s="48"/>
      <c r="AY268" s="48"/>
      <c r="AZ268" s="48"/>
      <c r="BA268" s="48"/>
      <c r="BB268" s="48"/>
      <c r="BC268" s="48"/>
      <c r="BD268" s="48"/>
      <c r="BE268" s="48"/>
      <c r="BF268" s="48"/>
      <c r="BG268" s="48"/>
      <c r="BH268" s="48"/>
      <c r="BI268" s="48"/>
      <c r="BJ268" s="49"/>
      <c r="BK268" s="49"/>
      <c r="BL268" s="49"/>
      <c r="BM268" s="49"/>
      <c r="BN268" s="49"/>
      <c r="BO268" s="49"/>
      <c r="BP268" s="48"/>
      <c r="BQ268" s="49"/>
      <c r="BR268" s="48"/>
      <c r="BS268" s="48"/>
      <c r="BT268" s="48"/>
      <c r="BU268" s="48"/>
      <c r="BV268" s="48"/>
      <c r="BW268" s="48"/>
      <c r="BX268" s="48"/>
      <c r="BY268" s="48"/>
      <c r="BZ268" s="1248"/>
      <c r="CA268" s="1248"/>
      <c r="CB268" s="1249"/>
    </row>
    <row r="269" spans="2:80" s="1238" customFormat="1" ht="8.25" hidden="1" customHeight="1">
      <c r="B269" s="1242"/>
      <c r="C269" s="1241"/>
      <c r="D269" s="48"/>
      <c r="E269" s="48"/>
      <c r="F269" s="48"/>
      <c r="G269" s="48"/>
      <c r="H269" s="48"/>
      <c r="I269" s="48"/>
      <c r="J269" s="48"/>
      <c r="K269" s="48"/>
      <c r="L269" s="48"/>
      <c r="M269" s="48"/>
      <c r="N269" s="48"/>
      <c r="O269" s="48"/>
      <c r="P269" s="48"/>
      <c r="Q269" s="48"/>
      <c r="R269" s="48"/>
      <c r="S269" s="48"/>
      <c r="T269" s="48"/>
      <c r="U269" s="48"/>
      <c r="V269" s="48"/>
      <c r="W269" s="48"/>
      <c r="X269" s="48"/>
      <c r="Y269" s="48"/>
      <c r="Z269" s="49"/>
      <c r="AA269" s="49"/>
      <c r="AB269" s="49"/>
      <c r="AC269" s="49"/>
      <c r="AD269" s="49"/>
      <c r="AE269" s="49"/>
      <c r="AF269" s="48"/>
      <c r="AG269" s="49"/>
      <c r="AH269" s="48"/>
      <c r="AI269" s="48"/>
      <c r="AJ269" s="48"/>
      <c r="AK269" s="48"/>
      <c r="AL269" s="48"/>
      <c r="AM269" s="48"/>
      <c r="AN269" s="48"/>
      <c r="AP269" s="103"/>
      <c r="AQ269" s="1241"/>
      <c r="AR269" s="48"/>
      <c r="AS269" s="48"/>
      <c r="AT269" s="48"/>
      <c r="AU269" s="48"/>
      <c r="AV269" s="48"/>
      <c r="AW269" s="48"/>
      <c r="AX269" s="48"/>
      <c r="AY269" s="48"/>
      <c r="AZ269" s="48"/>
      <c r="BA269" s="48"/>
      <c r="BB269" s="48"/>
      <c r="BC269" s="48"/>
      <c r="BD269" s="48"/>
      <c r="BE269" s="48"/>
      <c r="BF269" s="48"/>
      <c r="BG269" s="48"/>
      <c r="BH269" s="48"/>
      <c r="BI269" s="48"/>
      <c r="BJ269" s="49"/>
      <c r="BK269" s="49"/>
      <c r="BL269" s="49"/>
      <c r="BM269" s="49"/>
      <c r="BN269" s="49"/>
      <c r="BO269" s="49"/>
      <c r="BP269" s="48"/>
      <c r="BQ269" s="49"/>
      <c r="BR269" s="48"/>
      <c r="BS269" s="48"/>
      <c r="BT269" s="48"/>
      <c r="BU269" s="48"/>
      <c r="BV269" s="48"/>
      <c r="BW269" s="48"/>
      <c r="BX269" s="48"/>
      <c r="BY269" s="48"/>
      <c r="BZ269" s="1248"/>
      <c r="CA269" s="1248"/>
      <c r="CB269" s="1249"/>
    </row>
    <row r="270" spans="2:80" s="142" customFormat="1" ht="21" hidden="1" customHeight="1">
      <c r="B270" s="404"/>
      <c r="C270" s="134"/>
      <c r="D270" s="143"/>
      <c r="E270" s="143"/>
      <c r="F270" s="143"/>
      <c r="G270" s="143"/>
      <c r="H270" s="136" t="s">
        <v>1398</v>
      </c>
      <c r="I270" s="143"/>
      <c r="J270" s="143"/>
      <c r="K270" s="143"/>
      <c r="L270" s="143"/>
      <c r="M270" s="143"/>
      <c r="N270" s="143"/>
      <c r="O270" s="143"/>
      <c r="P270" s="143"/>
      <c r="Q270" s="143"/>
      <c r="R270" s="143"/>
      <c r="S270" s="143"/>
      <c r="T270" s="143"/>
      <c r="U270" s="143"/>
      <c r="V270" s="143"/>
      <c r="W270" s="136" t="s">
        <v>1397</v>
      </c>
      <c r="X270" s="136"/>
      <c r="Y270" s="143"/>
      <c r="Z270" s="144"/>
      <c r="AA270" s="144"/>
      <c r="AB270" s="144"/>
      <c r="AC270" s="144"/>
      <c r="AD270" s="144"/>
      <c r="AE270" s="144"/>
      <c r="AF270" s="143"/>
      <c r="AG270" s="138" t="s">
        <v>1396</v>
      </c>
      <c r="AH270" s="143"/>
      <c r="AI270" s="143"/>
      <c r="AJ270" s="143"/>
      <c r="AK270" s="143"/>
      <c r="AL270" s="143"/>
      <c r="AM270" s="143"/>
      <c r="AN270" s="143"/>
      <c r="AP270" s="134"/>
      <c r="AQ270" s="134"/>
      <c r="AR270" s="143"/>
      <c r="AS270" s="143"/>
      <c r="AT270" s="143"/>
      <c r="AU270" s="143"/>
      <c r="AV270" s="136" t="s">
        <v>68</v>
      </c>
      <c r="AW270" s="143"/>
      <c r="AX270" s="143"/>
      <c r="AY270" s="143"/>
      <c r="AZ270" s="143"/>
      <c r="BA270" s="143"/>
      <c r="BB270" s="143"/>
      <c r="BC270" s="143"/>
      <c r="BD270" s="143"/>
      <c r="BE270" s="143"/>
      <c r="BF270" s="143"/>
      <c r="BG270" s="136" t="s">
        <v>78</v>
      </c>
      <c r="BH270" s="143"/>
      <c r="BI270" s="143"/>
      <c r="BJ270" s="144"/>
      <c r="BK270" s="144"/>
      <c r="BL270" s="144"/>
      <c r="BM270" s="144"/>
      <c r="BN270" s="144"/>
      <c r="BO270" s="144"/>
      <c r="BP270" s="143"/>
      <c r="BQ270" s="138" t="s">
        <v>77</v>
      </c>
      <c r="BR270" s="143"/>
      <c r="BS270" s="143"/>
      <c r="BT270" s="143"/>
      <c r="BU270" s="143"/>
      <c r="BV270" s="143"/>
      <c r="BW270" s="143"/>
      <c r="BX270" s="143"/>
      <c r="BY270" s="143"/>
      <c r="BZ270" s="1302"/>
      <c r="CA270" s="1302"/>
      <c r="CB270" s="1303"/>
    </row>
    <row r="271" spans="2:80" s="142" customFormat="1" ht="21" hidden="1" customHeight="1">
      <c r="B271" s="404"/>
      <c r="C271" s="134"/>
      <c r="D271" s="143"/>
      <c r="E271" s="143"/>
      <c r="F271" s="143"/>
      <c r="G271" s="143"/>
      <c r="H271" s="136"/>
      <c r="I271" s="143"/>
      <c r="J271" s="143"/>
      <c r="K271" s="143"/>
      <c r="L271" s="143"/>
      <c r="M271" s="143"/>
      <c r="N271" s="143"/>
      <c r="O271" s="143"/>
      <c r="P271" s="143"/>
      <c r="Q271" s="143"/>
      <c r="R271" s="143"/>
      <c r="S271" s="143"/>
      <c r="T271" s="143"/>
      <c r="U271" s="143"/>
      <c r="V271" s="143"/>
      <c r="W271" s="136"/>
      <c r="X271" s="136"/>
      <c r="Y271" s="143"/>
      <c r="Z271" s="144"/>
      <c r="AA271" s="144"/>
      <c r="AB271" s="144"/>
      <c r="AC271" s="144"/>
      <c r="AD271" s="144"/>
      <c r="AE271" s="144"/>
      <c r="AF271" s="143"/>
      <c r="AG271" s="138"/>
      <c r="AH271" s="143"/>
      <c r="AI271" s="143"/>
      <c r="AJ271" s="143"/>
      <c r="AK271" s="143"/>
      <c r="AL271" s="143"/>
      <c r="AM271" s="143"/>
      <c r="AN271" s="143"/>
      <c r="AP271" s="134"/>
      <c r="AQ271" s="134"/>
      <c r="AR271" s="143"/>
      <c r="AS271" s="143"/>
      <c r="AT271" s="143"/>
      <c r="AU271" s="143"/>
      <c r="AV271" s="136"/>
      <c r="AW271" s="143"/>
      <c r="AX271" s="143"/>
      <c r="AY271" s="143"/>
      <c r="AZ271" s="143"/>
      <c r="BA271" s="143"/>
      <c r="BB271" s="143"/>
      <c r="BC271" s="143"/>
      <c r="BD271" s="143"/>
      <c r="BE271" s="143"/>
      <c r="BF271" s="143"/>
      <c r="BG271" s="136"/>
      <c r="BH271" s="143"/>
      <c r="BI271" s="143"/>
      <c r="BJ271" s="144"/>
      <c r="BK271" s="144"/>
      <c r="BL271" s="144"/>
      <c r="BM271" s="144"/>
      <c r="BN271" s="144"/>
      <c r="BO271" s="144"/>
      <c r="BP271" s="143"/>
      <c r="BQ271" s="138"/>
      <c r="BR271" s="143"/>
      <c r="BS271" s="143"/>
      <c r="BT271" s="143"/>
      <c r="BU271" s="143"/>
      <c r="BV271" s="143"/>
      <c r="BW271" s="143"/>
      <c r="BX271" s="143"/>
      <c r="BY271" s="143"/>
      <c r="BZ271" s="1302"/>
      <c r="CA271" s="1302"/>
      <c r="CB271" s="1303"/>
    </row>
    <row r="272" spans="2:80" s="48" customFormat="1" ht="18.75" outlineLevel="1">
      <c r="B272" s="2430" t="s">
        <v>2037</v>
      </c>
      <c r="C272" s="2431"/>
      <c r="D272" s="2431"/>
      <c r="E272" s="2431"/>
      <c r="F272" s="2431"/>
      <c r="G272" s="2431"/>
      <c r="H272" s="2431"/>
      <c r="I272" s="2431"/>
      <c r="J272" s="2431"/>
      <c r="K272" s="2431"/>
      <c r="L272" s="2431"/>
      <c r="M272" s="2431"/>
      <c r="N272" s="2431"/>
      <c r="O272" s="2431"/>
      <c r="P272" s="2431"/>
      <c r="Q272" s="2431"/>
      <c r="R272" s="2431"/>
      <c r="S272" s="2431"/>
      <c r="T272" s="2431"/>
      <c r="U272" s="2431"/>
      <c r="V272" s="2431"/>
      <c r="W272" s="2431"/>
      <c r="X272" s="2431"/>
      <c r="Y272" s="2431"/>
      <c r="Z272" s="2431"/>
      <c r="AA272" s="2431"/>
      <c r="AB272" s="2431"/>
      <c r="AC272" s="2431"/>
      <c r="AD272" s="2431"/>
      <c r="AE272" s="2431"/>
      <c r="AF272" s="2431"/>
      <c r="AG272" s="2431"/>
      <c r="AH272" s="2431"/>
      <c r="AI272" s="2431"/>
      <c r="AJ272" s="2431"/>
      <c r="AK272" s="2431"/>
      <c r="AL272" s="2431"/>
      <c r="AM272" s="2431"/>
      <c r="AN272" s="2431"/>
      <c r="AP272" s="104" t="s">
        <v>75</v>
      </c>
      <c r="AQ272" s="1250"/>
      <c r="AR272" s="1251"/>
      <c r="AS272" s="1251"/>
      <c r="AT272" s="1251"/>
      <c r="AU272" s="1251"/>
      <c r="AV272" s="1251"/>
      <c r="AW272" s="1251"/>
      <c r="AX272" s="1251"/>
      <c r="AY272" s="1251"/>
      <c r="AZ272" s="1251"/>
      <c r="BA272" s="1251"/>
      <c r="BB272" s="1251"/>
      <c r="BC272" s="1251"/>
      <c r="BD272" s="1251"/>
      <c r="BE272" s="1251"/>
      <c r="BF272" s="1251"/>
      <c r="BG272" s="1251"/>
      <c r="BH272" s="1251"/>
      <c r="BI272" s="1251"/>
      <c r="BJ272" s="1252"/>
      <c r="BK272" s="1252"/>
      <c r="BL272" s="1252"/>
      <c r="BM272" s="1252"/>
      <c r="BN272" s="1252"/>
      <c r="BO272" s="1252"/>
      <c r="BP272" s="1251"/>
      <c r="BQ272" s="1252"/>
      <c r="BR272" s="1251"/>
      <c r="BS272" s="1251"/>
      <c r="BT272" s="1251"/>
      <c r="BU272" s="1251"/>
      <c r="BV272" s="1251"/>
      <c r="BW272" s="1251"/>
      <c r="BX272" s="1251"/>
      <c r="BY272" s="1251"/>
      <c r="BZ272" s="532"/>
      <c r="CA272" s="532"/>
      <c r="CB272" s="533"/>
    </row>
    <row r="273" spans="2:84" s="48" customFormat="1" outlineLevel="1">
      <c r="B273" s="1253" t="s">
        <v>598</v>
      </c>
      <c r="C273" s="1250"/>
      <c r="D273" s="1251"/>
      <c r="E273" s="1251"/>
      <c r="F273" s="1251"/>
      <c r="G273" s="1251"/>
      <c r="H273" s="1251"/>
      <c r="I273" s="1251"/>
      <c r="J273" s="1251"/>
      <c r="K273" s="1251"/>
      <c r="L273" s="1251"/>
      <c r="M273" s="1251"/>
      <c r="N273" s="1251"/>
      <c r="O273" s="1251"/>
      <c r="P273" s="1251"/>
      <c r="Q273" s="1251"/>
      <c r="R273" s="1251"/>
      <c r="S273" s="1251"/>
      <c r="T273" s="1251"/>
      <c r="U273" s="1251"/>
      <c r="V273" s="1251"/>
      <c r="W273" s="1251"/>
      <c r="X273" s="1251"/>
      <c r="Y273" s="1251"/>
      <c r="Z273" s="1252"/>
      <c r="AA273" s="1252"/>
      <c r="AB273" s="1252"/>
      <c r="AC273" s="1252"/>
      <c r="AD273" s="1252"/>
      <c r="AE273" s="1252"/>
      <c r="AF273" s="1251"/>
      <c r="AG273" s="1252"/>
      <c r="AH273" s="1251"/>
      <c r="AI273" s="1251"/>
      <c r="AJ273" s="1251"/>
      <c r="AK273" s="1251"/>
      <c r="AL273" s="1251"/>
      <c r="AM273" s="1251"/>
      <c r="AN273" s="1251"/>
      <c r="AP273" s="1253" t="s">
        <v>173</v>
      </c>
      <c r="AQ273" s="1250"/>
      <c r="AR273" s="1251"/>
      <c r="AS273" s="1251"/>
      <c r="AT273" s="1251"/>
      <c r="AU273" s="1251"/>
      <c r="AV273" s="1251"/>
      <c r="AW273" s="1251"/>
      <c r="AX273" s="1251"/>
      <c r="AY273" s="1251"/>
      <c r="AZ273" s="1251"/>
      <c r="BA273" s="1251"/>
      <c r="BB273" s="1251"/>
      <c r="BC273" s="1251"/>
      <c r="BD273" s="1251"/>
      <c r="BE273" s="1251"/>
      <c r="BF273" s="1251"/>
      <c r="BG273" s="1251"/>
      <c r="BH273" s="1251"/>
      <c r="BI273" s="1251"/>
      <c r="BJ273" s="1252"/>
      <c r="BK273" s="1252"/>
      <c r="BL273" s="1252"/>
      <c r="BM273" s="1252"/>
      <c r="BN273" s="1252"/>
      <c r="BO273" s="1252"/>
      <c r="BP273" s="1251"/>
      <c r="BQ273" s="1252"/>
      <c r="BR273" s="1251"/>
      <c r="BS273" s="1251"/>
      <c r="BT273" s="1251"/>
      <c r="BU273" s="1251"/>
      <c r="BV273" s="1251"/>
      <c r="BW273" s="1251"/>
      <c r="BX273" s="1251"/>
      <c r="BY273" s="1251"/>
      <c r="BZ273" s="532"/>
      <c r="CA273" s="532"/>
      <c r="CB273" s="533"/>
    </row>
    <row r="274" spans="2:84" s="48" customFormat="1" outlineLevel="1">
      <c r="B274" s="73" t="s">
        <v>2032</v>
      </c>
      <c r="C274" s="1250"/>
      <c r="D274" s="1251"/>
      <c r="E274" s="1251"/>
      <c r="F274" s="1251"/>
      <c r="G274" s="1251"/>
      <c r="H274" s="1251"/>
      <c r="I274" s="1251"/>
      <c r="J274" s="1251"/>
      <c r="K274" s="1251"/>
      <c r="L274" s="1251"/>
      <c r="M274" s="1251"/>
      <c r="N274" s="1251"/>
      <c r="O274" s="1251"/>
      <c r="P274" s="1251"/>
      <c r="Q274" s="1251"/>
      <c r="R274" s="1251"/>
      <c r="S274" s="1251"/>
      <c r="T274" s="1251"/>
      <c r="U274" s="1251"/>
      <c r="V274" s="1251"/>
      <c r="W274" s="1251"/>
      <c r="X274" s="1251"/>
      <c r="Y274" s="1251"/>
      <c r="Z274" s="1252"/>
      <c r="AA274" s="1252"/>
      <c r="AB274" s="1252"/>
      <c r="AC274" s="1252"/>
      <c r="AD274" s="1252"/>
      <c r="AE274" s="1252"/>
      <c r="AF274" s="1251"/>
      <c r="AG274" s="1252"/>
      <c r="AH274" s="1251"/>
      <c r="AI274" s="1251"/>
      <c r="AJ274" s="1251"/>
      <c r="AK274" s="1251"/>
      <c r="AL274" s="1251"/>
      <c r="AM274" s="1251"/>
      <c r="AN274" s="1251"/>
      <c r="AP274" s="73">
        <v>0</v>
      </c>
      <c r="AQ274" s="1250"/>
      <c r="AR274" s="1251"/>
      <c r="AS274" s="1251"/>
      <c r="AT274" s="1251"/>
      <c r="AU274" s="1251"/>
      <c r="AV274" s="1251"/>
      <c r="AW274" s="1251"/>
      <c r="AX274" s="1251"/>
      <c r="AY274" s="1251"/>
      <c r="AZ274" s="1251"/>
      <c r="BA274" s="1251"/>
      <c r="BB274" s="1251"/>
      <c r="BC274" s="1251"/>
      <c r="BD274" s="1251"/>
      <c r="BE274" s="1251"/>
      <c r="BF274" s="1251"/>
      <c r="BG274" s="1251"/>
      <c r="BH274" s="1251"/>
      <c r="BI274" s="1251"/>
      <c r="BJ274" s="1252"/>
      <c r="BK274" s="1252"/>
      <c r="BL274" s="1252"/>
      <c r="BM274" s="1252"/>
      <c r="BN274" s="1252"/>
      <c r="BO274" s="1252"/>
      <c r="BP274" s="1251"/>
      <c r="BQ274" s="1252"/>
      <c r="BR274" s="1251"/>
      <c r="BS274" s="1251"/>
      <c r="BT274" s="1251"/>
      <c r="BU274" s="1251"/>
      <c r="BV274" s="1251"/>
      <c r="BW274" s="1251"/>
      <c r="BX274" s="1251"/>
      <c r="BY274" s="1251"/>
      <c r="BZ274" s="532"/>
      <c r="CA274" s="532"/>
      <c r="CB274" s="533"/>
    </row>
    <row r="275" spans="2:84" s="48" customFormat="1" ht="15" customHeight="1" outlineLevel="1">
      <c r="B275" s="1242"/>
      <c r="C275" s="1241"/>
      <c r="Z275" s="49"/>
      <c r="AA275" s="49"/>
      <c r="AB275" s="49"/>
      <c r="AC275" s="49"/>
      <c r="AD275" s="49"/>
      <c r="AE275" s="49"/>
      <c r="AG275" s="49"/>
      <c r="AN275" s="1304" t="s">
        <v>390</v>
      </c>
      <c r="AP275" s="1241"/>
      <c r="AQ275" s="1241"/>
      <c r="BJ275" s="49"/>
      <c r="BK275" s="49"/>
      <c r="BL275" s="49"/>
      <c r="BM275" s="49"/>
      <c r="BN275" s="49"/>
      <c r="BO275" s="49"/>
      <c r="BQ275" s="49"/>
      <c r="BZ275" s="532"/>
      <c r="CA275" s="532"/>
      <c r="CB275" s="533"/>
    </row>
    <row r="276" spans="2:84" s="1312" customFormat="1" ht="21.75" customHeight="1" outlineLevel="1">
      <c r="B276" s="1305" t="s">
        <v>343</v>
      </c>
      <c r="C276" s="1306"/>
      <c r="D276" s="1306"/>
      <c r="E276" s="1307"/>
      <c r="F276" s="1306"/>
      <c r="G276" s="1308"/>
      <c r="H276" s="1306"/>
      <c r="I276" s="1306"/>
      <c r="J276" s="1306"/>
      <c r="K276" s="1306"/>
      <c r="L276" s="1306"/>
      <c r="M276" s="1306"/>
      <c r="N276" s="1306"/>
      <c r="O276" s="1306"/>
      <c r="P276" s="1306"/>
      <c r="Q276" s="1306"/>
      <c r="R276" s="1309"/>
      <c r="S276" s="1239"/>
      <c r="T276" s="133"/>
      <c r="U276" s="133"/>
      <c r="V276" s="2432" t="s">
        <v>344</v>
      </c>
      <c r="W276" s="2432"/>
      <c r="X276" s="2432"/>
      <c r="Y276" s="2432"/>
      <c r="Z276" s="1310"/>
      <c r="AA276" s="2433" t="s">
        <v>642</v>
      </c>
      <c r="AB276" s="2433"/>
      <c r="AC276" s="2433"/>
      <c r="AD276" s="2433"/>
      <c r="AE276" s="2433"/>
      <c r="AF276" s="2433"/>
      <c r="AG276" s="2433"/>
      <c r="AH276" s="1311"/>
      <c r="AI276" s="2434" t="s">
        <v>643</v>
      </c>
      <c r="AJ276" s="2434"/>
      <c r="AK276" s="2434"/>
      <c r="AL276" s="2434"/>
      <c r="AM276" s="2434"/>
      <c r="AN276" s="2434"/>
      <c r="AP276" s="1313" t="s">
        <v>140</v>
      </c>
      <c r="AR276" s="1314"/>
      <c r="BL276" s="2316">
        <v>0</v>
      </c>
      <c r="BM276" s="2316"/>
      <c r="BN276" s="2316"/>
      <c r="BO276" s="2316"/>
      <c r="BP276" s="2316"/>
      <c r="BQ276" s="2316"/>
      <c r="BR276" s="48"/>
      <c r="BS276" s="2316">
        <v>0</v>
      </c>
      <c r="BT276" s="2316"/>
      <c r="BU276" s="2316"/>
      <c r="BV276" s="2316"/>
      <c r="BW276" s="2316"/>
      <c r="BX276" s="2316"/>
      <c r="BY276" s="94"/>
      <c r="BZ276" s="1313"/>
      <c r="CA276" s="1313"/>
      <c r="CB276" s="1315"/>
      <c r="CC276" s="1316"/>
    </row>
    <row r="277" spans="2:84" s="1318" customFormat="1" ht="17.100000000000001" customHeight="1" outlineLevel="1">
      <c r="B277" s="1317" t="s">
        <v>597</v>
      </c>
      <c r="D277" s="1319"/>
      <c r="V277" s="2414"/>
      <c r="W277" s="2414"/>
      <c r="X277" s="2414"/>
      <c r="Y277" s="2414"/>
      <c r="AA277" s="2522">
        <v>0</v>
      </c>
      <c r="AB277" s="2522"/>
      <c r="AC277" s="2522"/>
      <c r="AD277" s="2522"/>
      <c r="AE277" s="2522"/>
      <c r="AF277" s="2522"/>
      <c r="AG277" s="2522"/>
      <c r="AH277" s="1320"/>
      <c r="AI277" s="2522"/>
      <c r="AJ277" s="2522"/>
      <c r="AK277" s="2522"/>
      <c r="AL277" s="2522"/>
      <c r="AM277" s="2522"/>
      <c r="AN277" s="2522"/>
      <c r="AP277" s="1321" t="s">
        <v>141</v>
      </c>
      <c r="AR277" s="1319"/>
      <c r="BL277" s="2475"/>
      <c r="BM277" s="2475"/>
      <c r="BN277" s="2475"/>
      <c r="BO277" s="2475"/>
      <c r="BP277" s="2475"/>
      <c r="BQ277" s="2475"/>
      <c r="BS277" s="2475" t="e">
        <v>#REF!</v>
      </c>
      <c r="BT277" s="2475"/>
      <c r="BU277" s="2475"/>
      <c r="BV277" s="2475"/>
      <c r="BW277" s="2475"/>
      <c r="BX277" s="2475"/>
      <c r="BY277" s="1322"/>
      <c r="BZ277" s="1323"/>
      <c r="CA277" s="1323"/>
      <c r="CB277" s="1237"/>
      <c r="CC277" s="1324"/>
    </row>
    <row r="278" spans="2:84" s="1318" customFormat="1" ht="17.100000000000001" customHeight="1" outlineLevel="1">
      <c r="B278" s="1325" t="s">
        <v>596</v>
      </c>
      <c r="D278" s="1326"/>
      <c r="V278" s="2414"/>
      <c r="W278" s="2414"/>
      <c r="X278" s="2414"/>
      <c r="Y278" s="2414"/>
      <c r="AA278" s="2523">
        <v>3243324007</v>
      </c>
      <c r="AB278" s="2523"/>
      <c r="AC278" s="2523"/>
      <c r="AD278" s="2523"/>
      <c r="AE278" s="2523"/>
      <c r="AF278" s="2523"/>
      <c r="AG278" s="2523"/>
      <c r="AH278" s="1998"/>
      <c r="AI278" s="2523">
        <v>5152545350</v>
      </c>
      <c r="AJ278" s="2523"/>
      <c r="AK278" s="2523"/>
      <c r="AL278" s="2523"/>
      <c r="AM278" s="2523"/>
      <c r="AN278" s="2523"/>
      <c r="AO278" s="1998"/>
      <c r="AP278" s="1327" t="s">
        <v>174</v>
      </c>
      <c r="AR278" s="1326"/>
      <c r="BL278" s="2477"/>
      <c r="BM278" s="2477"/>
      <c r="BN278" s="2477"/>
      <c r="BO278" s="2477"/>
      <c r="BP278" s="2477"/>
      <c r="BQ278" s="2477"/>
      <c r="BS278" s="2478"/>
      <c r="BT278" s="2478"/>
      <c r="BU278" s="2478"/>
      <c r="BV278" s="2478"/>
      <c r="BW278" s="2478"/>
      <c r="BX278" s="2478"/>
      <c r="BY278" s="1328"/>
      <c r="BZ278" s="1323"/>
      <c r="CA278" s="1323"/>
      <c r="CB278" s="1237"/>
      <c r="CC278" s="1324"/>
    </row>
    <row r="279" spans="2:84" s="1318" customFormat="1" ht="17.100000000000001" customHeight="1" outlineLevel="1">
      <c r="B279" s="1325" t="s">
        <v>595</v>
      </c>
      <c r="S279" s="1329"/>
      <c r="V279" s="2519" t="s">
        <v>542</v>
      </c>
      <c r="W279" s="2520"/>
      <c r="X279" s="2520"/>
      <c r="Y279" s="2520"/>
      <c r="AA279" s="2523">
        <v>8607736346</v>
      </c>
      <c r="AB279" s="2523"/>
      <c r="AC279" s="2523"/>
      <c r="AD279" s="2523"/>
      <c r="AE279" s="2523"/>
      <c r="AF279" s="2523"/>
      <c r="AG279" s="2523"/>
      <c r="AH279" s="1998"/>
      <c r="AI279" s="2523">
        <v>8508531738</v>
      </c>
      <c r="AJ279" s="2523"/>
      <c r="AK279" s="2523"/>
      <c r="AL279" s="2523"/>
      <c r="AM279" s="2523"/>
      <c r="AN279" s="2523"/>
      <c r="AO279" s="1998"/>
      <c r="AP279" s="1327" t="s">
        <v>175</v>
      </c>
      <c r="BL279" s="2464"/>
      <c r="BM279" s="2464"/>
      <c r="BN279" s="2464"/>
      <c r="BO279" s="2464"/>
      <c r="BP279" s="2464"/>
      <c r="BQ279" s="2464"/>
      <c r="BS279" s="2464">
        <v>0</v>
      </c>
      <c r="BT279" s="2464"/>
      <c r="BU279" s="2464"/>
      <c r="BV279" s="2464"/>
      <c r="BW279" s="2464"/>
      <c r="BX279" s="2464"/>
      <c r="BY279" s="1323"/>
      <c r="BZ279" s="1320"/>
      <c r="CA279" s="1407"/>
      <c r="CB279" s="1407"/>
      <c r="CC279" s="1407"/>
      <c r="CD279" s="1407"/>
      <c r="CE279" s="1407"/>
      <c r="CF279" s="1407"/>
    </row>
    <row r="280" spans="2:84" s="1318" customFormat="1" ht="17.100000000000001" customHeight="1" outlineLevel="1">
      <c r="B280" s="1330"/>
      <c r="C280" s="1323" t="s">
        <v>594</v>
      </c>
      <c r="S280" s="1329"/>
      <c r="V280" s="2413" t="s">
        <v>605</v>
      </c>
      <c r="W280" s="2414"/>
      <c r="X280" s="2414"/>
      <c r="Y280" s="2414"/>
      <c r="AA280" s="2517">
        <v>3077343373</v>
      </c>
      <c r="AB280" s="2517"/>
      <c r="AC280" s="2517"/>
      <c r="AD280" s="2517"/>
      <c r="AE280" s="2517"/>
      <c r="AF280" s="2517"/>
      <c r="AG280" s="2517"/>
      <c r="AH280" s="1998"/>
      <c r="AI280" s="2517">
        <v>3167981973</v>
      </c>
      <c r="AJ280" s="2517"/>
      <c r="AK280" s="2517"/>
      <c r="AL280" s="2517"/>
      <c r="AM280" s="2517"/>
      <c r="AN280" s="2517"/>
      <c r="AO280" s="1998"/>
      <c r="AQ280" s="1331" t="s">
        <v>176</v>
      </c>
      <c r="BL280" s="2464"/>
      <c r="BM280" s="2464"/>
      <c r="BN280" s="2464"/>
      <c r="BO280" s="2464"/>
      <c r="BP280" s="2464"/>
      <c r="BQ280" s="2464"/>
      <c r="BS280" s="2464">
        <v>0</v>
      </c>
      <c r="BT280" s="2464"/>
      <c r="BU280" s="2464"/>
      <c r="BV280" s="2464"/>
      <c r="BW280" s="2464"/>
      <c r="BX280" s="2464"/>
      <c r="BY280" s="1323"/>
      <c r="BZ280" s="1381"/>
      <c r="CA280" s="1323"/>
      <c r="CB280" s="1383"/>
      <c r="CC280" s="1324"/>
    </row>
    <row r="281" spans="2:84" s="1318" customFormat="1" ht="17.100000000000001" customHeight="1" outlineLevel="1">
      <c r="B281" s="1330"/>
      <c r="C281" s="1323" t="s">
        <v>593</v>
      </c>
      <c r="S281" s="1329"/>
      <c r="V281" s="2413" t="s">
        <v>541</v>
      </c>
      <c r="W281" s="2414"/>
      <c r="X281" s="2414"/>
      <c r="Y281" s="2414"/>
      <c r="AA281" s="2517">
        <v>0</v>
      </c>
      <c r="AB281" s="2517"/>
      <c r="AC281" s="2517"/>
      <c r="AD281" s="2517"/>
      <c r="AE281" s="2517"/>
      <c r="AF281" s="2517"/>
      <c r="AG281" s="2517"/>
      <c r="AH281" s="1998"/>
      <c r="AI281" s="2517">
        <v>0</v>
      </c>
      <c r="AJ281" s="2517"/>
      <c r="AK281" s="2517"/>
      <c r="AL281" s="2517"/>
      <c r="AM281" s="2517"/>
      <c r="AN281" s="2517"/>
      <c r="AO281" s="1998"/>
      <c r="AQ281" s="1331" t="s">
        <v>177</v>
      </c>
      <c r="BL281" s="2464"/>
      <c r="BM281" s="2464"/>
      <c r="BN281" s="2464"/>
      <c r="BO281" s="2464"/>
      <c r="BP281" s="2464"/>
      <c r="BQ281" s="2464"/>
      <c r="BS281" s="2464"/>
      <c r="BT281" s="2464"/>
      <c r="BU281" s="2464"/>
      <c r="BV281" s="2464"/>
      <c r="BW281" s="2464"/>
      <c r="BX281" s="2464"/>
      <c r="BY281" s="1323"/>
      <c r="BZ281" s="1381"/>
      <c r="CA281" s="1323"/>
      <c r="CB281" s="1237"/>
      <c r="CC281" s="1324"/>
    </row>
    <row r="282" spans="2:84" s="1318" customFormat="1" ht="18" hidden="1" customHeight="1" outlineLevel="1">
      <c r="B282" s="1330"/>
      <c r="C282" s="1323" t="s">
        <v>592</v>
      </c>
      <c r="S282" s="1329"/>
      <c r="V282" s="2414"/>
      <c r="W282" s="2414"/>
      <c r="X282" s="2414"/>
      <c r="Y282" s="2414"/>
      <c r="AA282" s="2517"/>
      <c r="AB282" s="2517"/>
      <c r="AC282" s="2517"/>
      <c r="AD282" s="2517"/>
      <c r="AE282" s="2517"/>
      <c r="AF282" s="2517"/>
      <c r="AG282" s="2517"/>
      <c r="AH282" s="1998"/>
      <c r="AI282" s="2517"/>
      <c r="AJ282" s="2517"/>
      <c r="AK282" s="2517"/>
      <c r="AL282" s="2517"/>
      <c r="AM282" s="2517"/>
      <c r="AN282" s="2517"/>
      <c r="AO282" s="2517"/>
      <c r="AQ282" s="1331" t="s">
        <v>178</v>
      </c>
      <c r="BL282" s="2464"/>
      <c r="BM282" s="2464"/>
      <c r="BN282" s="2464"/>
      <c r="BO282" s="2464"/>
      <c r="BP282" s="2464"/>
      <c r="BQ282" s="2464"/>
      <c r="BS282" s="2464"/>
      <c r="BT282" s="2464"/>
      <c r="BU282" s="2464"/>
      <c r="BV282" s="2464"/>
      <c r="BW282" s="2464"/>
      <c r="BX282" s="2464"/>
      <c r="BY282" s="1323"/>
      <c r="BZ282" s="1381"/>
      <c r="CA282" s="1323"/>
      <c r="CB282" s="1237"/>
      <c r="CC282" s="1324"/>
    </row>
    <row r="283" spans="2:84" s="1318" customFormat="1" ht="17.100000000000001" customHeight="1" outlineLevel="1">
      <c r="B283" s="1330"/>
      <c r="C283" s="1323" t="s">
        <v>591</v>
      </c>
      <c r="S283" s="1329"/>
      <c r="V283" s="2413" t="s">
        <v>607</v>
      </c>
      <c r="W283" s="2414"/>
      <c r="X283" s="2414"/>
      <c r="Y283" s="2414"/>
      <c r="AA283" s="2517">
        <v>-16343151989</v>
      </c>
      <c r="AB283" s="2517"/>
      <c r="AC283" s="2517"/>
      <c r="AD283" s="2517"/>
      <c r="AE283" s="2517"/>
      <c r="AF283" s="2517"/>
      <c r="AG283" s="2517"/>
      <c r="AH283" s="1998"/>
      <c r="AI283" s="2517">
        <v>-9814908480</v>
      </c>
      <c r="AJ283" s="2517"/>
      <c r="AK283" s="2517"/>
      <c r="AL283" s="2517"/>
      <c r="AM283" s="2517"/>
      <c r="AN283" s="2517"/>
      <c r="AO283" s="1998"/>
      <c r="AQ283" s="1331" t="s">
        <v>179</v>
      </c>
      <c r="BL283" s="2464"/>
      <c r="BM283" s="2464"/>
      <c r="BN283" s="2464"/>
      <c r="BO283" s="2464"/>
      <c r="BP283" s="2464"/>
      <c r="BQ283" s="2464"/>
      <c r="BS283" s="2464"/>
      <c r="BT283" s="2464"/>
      <c r="BU283" s="2464"/>
      <c r="BV283" s="2464"/>
      <c r="BW283" s="2464"/>
      <c r="BX283" s="2464"/>
      <c r="BY283" s="1323"/>
      <c r="BZ283" s="1381"/>
      <c r="CA283" s="1323"/>
      <c r="CB283" s="1237"/>
      <c r="CC283" s="1324"/>
    </row>
    <row r="284" spans="2:84" s="1318" customFormat="1" ht="17.100000000000001" customHeight="1" outlineLevel="1">
      <c r="B284" s="1330"/>
      <c r="C284" s="1323" t="s">
        <v>590</v>
      </c>
      <c r="S284" s="1329"/>
      <c r="V284" s="2413" t="s">
        <v>608</v>
      </c>
      <c r="W284" s="2414"/>
      <c r="X284" s="2414"/>
      <c r="Y284" s="2414"/>
      <c r="AA284" s="2517">
        <v>21873544962</v>
      </c>
      <c r="AB284" s="2517"/>
      <c r="AC284" s="2517"/>
      <c r="AD284" s="2517"/>
      <c r="AE284" s="2517"/>
      <c r="AF284" s="2517"/>
      <c r="AG284" s="2517"/>
      <c r="AH284" s="1998"/>
      <c r="AI284" s="2517">
        <v>15155458245</v>
      </c>
      <c r="AJ284" s="2517"/>
      <c r="AK284" s="2517"/>
      <c r="AL284" s="2517"/>
      <c r="AM284" s="2517"/>
      <c r="AN284" s="2517"/>
      <c r="AO284" s="1998"/>
      <c r="AQ284" s="1331" t="s">
        <v>180</v>
      </c>
      <c r="BL284" s="2464"/>
      <c r="BM284" s="2464"/>
      <c r="BN284" s="2464"/>
      <c r="BO284" s="2464"/>
      <c r="BP284" s="2464"/>
      <c r="BQ284" s="2464"/>
      <c r="BS284" s="2464"/>
      <c r="BT284" s="2464"/>
      <c r="BU284" s="2464"/>
      <c r="BV284" s="2464"/>
      <c r="BW284" s="2464"/>
      <c r="BX284" s="2464"/>
      <c r="BY284" s="1323"/>
      <c r="BZ284" s="1381"/>
      <c r="CA284" s="1332"/>
      <c r="CB284" s="1333"/>
      <c r="CC284" s="1321"/>
    </row>
    <row r="285" spans="2:84" s="1318" customFormat="1" ht="27" customHeight="1" outlineLevel="1">
      <c r="B285" s="2425" t="s">
        <v>589</v>
      </c>
      <c r="C285" s="2425"/>
      <c r="D285" s="2425"/>
      <c r="E285" s="2425"/>
      <c r="F285" s="2425"/>
      <c r="G285" s="2425"/>
      <c r="H285" s="2425"/>
      <c r="I285" s="2425"/>
      <c r="J285" s="2425"/>
      <c r="K285" s="2425"/>
      <c r="L285" s="2425"/>
      <c r="M285" s="2425"/>
      <c r="N285" s="2425"/>
      <c r="O285" s="2425"/>
      <c r="P285" s="2425"/>
      <c r="Q285" s="2425"/>
      <c r="S285" s="1329"/>
      <c r="V285" s="2519" t="s">
        <v>679</v>
      </c>
      <c r="W285" s="2520"/>
      <c r="X285" s="2520"/>
      <c r="Y285" s="2520"/>
      <c r="AA285" s="2523">
        <v>11851060353</v>
      </c>
      <c r="AB285" s="2523"/>
      <c r="AC285" s="2523"/>
      <c r="AD285" s="2523"/>
      <c r="AE285" s="2523"/>
      <c r="AF285" s="2523"/>
      <c r="AG285" s="2523"/>
      <c r="AH285" s="1998"/>
      <c r="AI285" s="2523">
        <v>13661077088</v>
      </c>
      <c r="AJ285" s="2523"/>
      <c r="AK285" s="2523"/>
      <c r="AL285" s="2523"/>
      <c r="AM285" s="2523"/>
      <c r="AN285" s="2523"/>
      <c r="AO285" s="1998"/>
      <c r="AP285" s="1328" t="s">
        <v>182</v>
      </c>
      <c r="AR285" s="1334"/>
      <c r="BL285" s="2478"/>
      <c r="BM285" s="2478"/>
      <c r="BN285" s="2478"/>
      <c r="BO285" s="2478"/>
      <c r="BP285" s="2478"/>
      <c r="BQ285" s="2478"/>
      <c r="BS285" s="2478">
        <v>0</v>
      </c>
      <c r="BT285" s="2478"/>
      <c r="BU285" s="2478"/>
      <c r="BV285" s="2478"/>
      <c r="BW285" s="2478"/>
      <c r="BX285" s="2478"/>
      <c r="BY285" s="1328"/>
      <c r="BZ285" s="1381"/>
      <c r="CA285" s="1323"/>
      <c r="CB285" s="1237"/>
      <c r="CC285" s="1324"/>
    </row>
    <row r="286" spans="2:84" s="1318" customFormat="1" ht="17.100000000000001" customHeight="1" outlineLevel="1">
      <c r="B286" s="1335" t="s">
        <v>711</v>
      </c>
      <c r="C286" s="1323" t="s">
        <v>588</v>
      </c>
      <c r="S286" s="1329"/>
      <c r="V286" s="2413" t="s">
        <v>680</v>
      </c>
      <c r="W286" s="2414"/>
      <c r="X286" s="2414"/>
      <c r="Y286" s="2414"/>
      <c r="AA286" s="2517">
        <v>-140843092147</v>
      </c>
      <c r="AB286" s="2517"/>
      <c r="AC286" s="2517"/>
      <c r="AD286" s="2517"/>
      <c r="AE286" s="2517"/>
      <c r="AF286" s="2517"/>
      <c r="AG286" s="2517"/>
      <c r="AH286" s="1998"/>
      <c r="AI286" s="2517">
        <v>-37992121581</v>
      </c>
      <c r="AJ286" s="2517"/>
      <c r="AK286" s="2517"/>
      <c r="AL286" s="2517"/>
      <c r="AM286" s="2517"/>
      <c r="AN286" s="2517"/>
      <c r="AO286" s="1998"/>
      <c r="AP286" s="1336" t="s">
        <v>711</v>
      </c>
      <c r="AQ286" s="1323" t="s">
        <v>183</v>
      </c>
      <c r="BL286" s="2464"/>
      <c r="BM286" s="2464"/>
      <c r="BN286" s="2464"/>
      <c r="BO286" s="2464"/>
      <c r="BP286" s="2464"/>
      <c r="BQ286" s="2464"/>
      <c r="BS286" s="2464">
        <v>0</v>
      </c>
      <c r="BT286" s="2464"/>
      <c r="BU286" s="2464"/>
      <c r="BV286" s="2464"/>
      <c r="BW286" s="2464"/>
      <c r="BX286" s="2464"/>
      <c r="BY286" s="1323"/>
      <c r="BZ286" s="1381"/>
      <c r="CA286" s="1323"/>
      <c r="CB286" s="1237"/>
      <c r="CC286" s="1324"/>
    </row>
    <row r="287" spans="2:84" s="1318" customFormat="1" ht="17.100000000000001" customHeight="1" outlineLevel="1">
      <c r="B287" s="1335" t="s">
        <v>711</v>
      </c>
      <c r="C287" s="1323" t="s">
        <v>587</v>
      </c>
      <c r="S287" s="1329"/>
      <c r="V287" s="2413" t="s">
        <v>681</v>
      </c>
      <c r="W287" s="2414"/>
      <c r="X287" s="2414"/>
      <c r="Y287" s="2414"/>
      <c r="AA287" s="2517">
        <v>2192981164</v>
      </c>
      <c r="AB287" s="2517"/>
      <c r="AC287" s="2517"/>
      <c r="AD287" s="2517"/>
      <c r="AE287" s="2517"/>
      <c r="AF287" s="2517"/>
      <c r="AG287" s="2517"/>
      <c r="AH287" s="1998"/>
      <c r="AI287" s="2517">
        <v>-18124335984</v>
      </c>
      <c r="AJ287" s="2517"/>
      <c r="AK287" s="2517"/>
      <c r="AL287" s="2517"/>
      <c r="AM287" s="2517"/>
      <c r="AN287" s="2517"/>
      <c r="AO287" s="1998"/>
      <c r="AP287" s="1336" t="s">
        <v>711</v>
      </c>
      <c r="AQ287" s="1323" t="s">
        <v>184</v>
      </c>
      <c r="BL287" s="2464"/>
      <c r="BM287" s="2464"/>
      <c r="BN287" s="2464"/>
      <c r="BO287" s="2464"/>
      <c r="BP287" s="2464"/>
      <c r="BQ287" s="2464"/>
      <c r="BS287" s="2464"/>
      <c r="BT287" s="2464"/>
      <c r="BU287" s="2464"/>
      <c r="BV287" s="2464"/>
      <c r="BW287" s="2464"/>
      <c r="BX287" s="2464"/>
      <c r="BY287" s="1323"/>
      <c r="BZ287" s="1381"/>
      <c r="CA287" s="1337"/>
      <c r="CB287" s="1333"/>
      <c r="CC287" s="1322"/>
    </row>
    <row r="288" spans="2:84" s="1318" customFormat="1" ht="17.100000000000001" customHeight="1" outlineLevel="1">
      <c r="B288" s="1335" t="s">
        <v>711</v>
      </c>
      <c r="C288" s="1323" t="s">
        <v>712</v>
      </c>
      <c r="S288" s="1329"/>
      <c r="V288" s="2413" t="s">
        <v>682</v>
      </c>
      <c r="W288" s="2414"/>
      <c r="X288" s="2414"/>
      <c r="Y288" s="2414"/>
      <c r="AA288" s="2517">
        <v>191981725940</v>
      </c>
      <c r="AB288" s="2517"/>
      <c r="AC288" s="2517"/>
      <c r="AD288" s="2517"/>
      <c r="AE288" s="2517"/>
      <c r="AF288" s="2517"/>
      <c r="AG288" s="2517"/>
      <c r="AH288" s="1998"/>
      <c r="AI288" s="2517">
        <v>50551547097</v>
      </c>
      <c r="AJ288" s="2517"/>
      <c r="AK288" s="2517"/>
      <c r="AL288" s="2517"/>
      <c r="AM288" s="2517"/>
      <c r="AN288" s="2517"/>
      <c r="AO288" s="1998"/>
      <c r="AP288" s="1336" t="s">
        <v>711</v>
      </c>
      <c r="AQ288" s="1323" t="s">
        <v>185</v>
      </c>
      <c r="BL288" s="2464"/>
      <c r="BM288" s="2464"/>
      <c r="BN288" s="2464"/>
      <c r="BO288" s="2464"/>
      <c r="BP288" s="2464"/>
      <c r="BQ288" s="2464"/>
      <c r="BS288" s="2464" t="e">
        <v>#REF!</v>
      </c>
      <c r="BT288" s="2464"/>
      <c r="BU288" s="2464"/>
      <c r="BV288" s="2464"/>
      <c r="BW288" s="2464"/>
      <c r="BX288" s="2464"/>
      <c r="BY288" s="1323"/>
      <c r="BZ288" s="1381"/>
      <c r="CA288" s="1323"/>
      <c r="CB288" s="1237"/>
      <c r="CC288" s="1324"/>
      <c r="CD288" s="1366"/>
    </row>
    <row r="289" spans="2:81" s="1318" customFormat="1" ht="13.5" outlineLevel="1">
      <c r="B289" s="1335"/>
      <c r="C289" s="1323" t="s">
        <v>713</v>
      </c>
      <c r="S289" s="1329"/>
      <c r="V289" s="2414"/>
      <c r="W289" s="2414"/>
      <c r="X289" s="2414"/>
      <c r="Y289" s="2414"/>
      <c r="AA289" s="2517"/>
      <c r="AB289" s="2517"/>
      <c r="AC289" s="2517"/>
      <c r="AD289" s="2517"/>
      <c r="AE289" s="2517"/>
      <c r="AF289" s="2517"/>
      <c r="AG289" s="2517"/>
      <c r="AH289" s="1998"/>
      <c r="AI289" s="2521"/>
      <c r="AJ289" s="2521"/>
      <c r="AK289" s="2521"/>
      <c r="AL289" s="2521"/>
      <c r="AM289" s="2521"/>
      <c r="AN289" s="2521"/>
      <c r="AO289" s="1998"/>
      <c r="AP289" s="1336"/>
      <c r="AQ289" s="1323" t="s">
        <v>186</v>
      </c>
      <c r="BL289" s="1323"/>
      <c r="BM289" s="1323"/>
      <c r="BN289" s="1323"/>
      <c r="BO289" s="1323"/>
      <c r="BP289" s="1323"/>
      <c r="BQ289" s="1323"/>
      <c r="BS289" s="1323"/>
      <c r="BT289" s="1323"/>
      <c r="BU289" s="1323"/>
      <c r="BV289" s="1323"/>
      <c r="BW289" s="1323"/>
      <c r="BX289" s="1323"/>
      <c r="BY289" s="1323"/>
      <c r="BZ289" s="1323"/>
      <c r="CA289" s="1323"/>
      <c r="CB289" s="1237"/>
      <c r="CC289" s="1324"/>
    </row>
    <row r="290" spans="2:81" s="1318" customFormat="1" ht="17.100000000000001" customHeight="1" outlineLevel="1">
      <c r="B290" s="1335" t="s">
        <v>711</v>
      </c>
      <c r="C290" s="1323" t="s">
        <v>586</v>
      </c>
      <c r="S290" s="1329"/>
      <c r="V290" s="2413" t="s">
        <v>683</v>
      </c>
      <c r="W290" s="2414"/>
      <c r="X290" s="2414"/>
      <c r="Y290" s="2414"/>
      <c r="AA290" s="2517">
        <v>-344893275</v>
      </c>
      <c r="AB290" s="2517"/>
      <c r="AC290" s="2517"/>
      <c r="AD290" s="2517"/>
      <c r="AE290" s="2517"/>
      <c r="AF290" s="2517"/>
      <c r="AG290" s="2517"/>
      <c r="AH290" s="1998"/>
      <c r="AI290" s="2517">
        <v>-281428534</v>
      </c>
      <c r="AJ290" s="2517"/>
      <c r="AK290" s="2517"/>
      <c r="AL290" s="2517"/>
      <c r="AM290" s="2517"/>
      <c r="AN290" s="2517"/>
      <c r="AO290" s="1998"/>
      <c r="AP290" s="1336" t="s">
        <v>711</v>
      </c>
      <c r="AQ290" s="1323" t="s">
        <v>187</v>
      </c>
      <c r="BL290" s="2464"/>
      <c r="BM290" s="2464"/>
      <c r="BN290" s="2464"/>
      <c r="BO290" s="2464"/>
      <c r="BP290" s="2464"/>
      <c r="BQ290" s="2464"/>
      <c r="BS290" s="2464">
        <v>0</v>
      </c>
      <c r="BT290" s="2464"/>
      <c r="BU290" s="2464"/>
      <c r="BV290" s="2464"/>
      <c r="BW290" s="2464"/>
      <c r="BX290" s="2464"/>
      <c r="BY290" s="1323"/>
      <c r="BZ290" s="1381"/>
      <c r="CA290" s="1323"/>
      <c r="CB290" s="1237"/>
      <c r="CC290" s="1324"/>
    </row>
    <row r="291" spans="2:81" s="1318" customFormat="1" ht="17.100000000000001" customHeight="1" outlineLevel="1">
      <c r="B291" s="1335" t="s">
        <v>711</v>
      </c>
      <c r="C291" s="1323" t="s">
        <v>585</v>
      </c>
      <c r="S291" s="1329"/>
      <c r="V291" s="2413" t="s">
        <v>684</v>
      </c>
      <c r="W291" s="2414"/>
      <c r="X291" s="2414"/>
      <c r="Y291" s="2414"/>
      <c r="AA291" s="2521">
        <v>-22470123287</v>
      </c>
      <c r="AB291" s="2521"/>
      <c r="AC291" s="2521"/>
      <c r="AD291" s="2521"/>
      <c r="AE291" s="2521"/>
      <c r="AF291" s="2521"/>
      <c r="AG291" s="2521"/>
      <c r="AH291" s="1998"/>
      <c r="AI291" s="2517">
        <v>-14333649751</v>
      </c>
      <c r="AJ291" s="2517"/>
      <c r="AK291" s="2517"/>
      <c r="AL291" s="2517"/>
      <c r="AM291" s="2517"/>
      <c r="AN291" s="2517"/>
      <c r="AO291" s="1998"/>
      <c r="AP291" s="1336" t="s">
        <v>711</v>
      </c>
      <c r="AQ291" s="1323" t="s">
        <v>188</v>
      </c>
      <c r="BL291" s="2464"/>
      <c r="BM291" s="2464"/>
      <c r="BN291" s="2464"/>
      <c r="BO291" s="2464"/>
      <c r="BP291" s="2464"/>
      <c r="BQ291" s="2464"/>
      <c r="BS291" s="2464"/>
      <c r="BT291" s="2464"/>
      <c r="BU291" s="2464"/>
      <c r="BV291" s="2464"/>
      <c r="BW291" s="2464"/>
      <c r="BX291" s="2464"/>
      <c r="BY291" s="1323"/>
      <c r="BZ291" s="1323"/>
      <c r="CA291" s="1323"/>
      <c r="CB291" s="1237"/>
      <c r="CC291" s="1324"/>
    </row>
    <row r="292" spans="2:81" s="1318" customFormat="1" ht="17.100000000000001" customHeight="1" outlineLevel="1">
      <c r="B292" s="1335" t="s">
        <v>711</v>
      </c>
      <c r="C292" s="1323" t="s">
        <v>584</v>
      </c>
      <c r="S292" s="1329"/>
      <c r="V292" s="2413" t="s">
        <v>685</v>
      </c>
      <c r="W292" s="2414"/>
      <c r="X292" s="2414"/>
      <c r="Y292" s="2414"/>
      <c r="AA292" s="2521">
        <v>-1133413096</v>
      </c>
      <c r="AB292" s="2521"/>
      <c r="AC292" s="2521"/>
      <c r="AD292" s="2521"/>
      <c r="AE292" s="2521"/>
      <c r="AF292" s="2521"/>
      <c r="AG292" s="2521"/>
      <c r="AH292" s="1998"/>
      <c r="AI292" s="2517">
        <v>-371026618</v>
      </c>
      <c r="AJ292" s="2517"/>
      <c r="AK292" s="2517"/>
      <c r="AL292" s="2517"/>
      <c r="AM292" s="2517"/>
      <c r="AN292" s="2517"/>
      <c r="AO292" s="1998"/>
      <c r="AP292" s="1336" t="s">
        <v>711</v>
      </c>
      <c r="AQ292" s="1323" t="s">
        <v>146</v>
      </c>
      <c r="BL292" s="2464"/>
      <c r="BM292" s="2464"/>
      <c r="BN292" s="2464"/>
      <c r="BO292" s="2464"/>
      <c r="BP292" s="2464"/>
      <c r="BQ292" s="2464"/>
      <c r="BS292" s="2464">
        <v>0</v>
      </c>
      <c r="BT292" s="2464"/>
      <c r="BU292" s="2464"/>
      <c r="BV292" s="2464"/>
      <c r="BW292" s="2464"/>
      <c r="BX292" s="2464"/>
      <c r="BY292" s="1323"/>
      <c r="BZ292" s="1323"/>
      <c r="CA292" s="1323"/>
      <c r="CB292" s="1237"/>
      <c r="CC292" s="1324"/>
    </row>
    <row r="293" spans="2:81" s="1318" customFormat="1" ht="17.100000000000001" customHeight="1" outlineLevel="1">
      <c r="B293" s="1335" t="s">
        <v>711</v>
      </c>
      <c r="C293" s="1323" t="s">
        <v>568</v>
      </c>
      <c r="S293" s="1329"/>
      <c r="V293" s="2413" t="s">
        <v>686</v>
      </c>
      <c r="W293" s="2414"/>
      <c r="X293" s="2414"/>
      <c r="Y293" s="2414"/>
      <c r="AA293" s="2521"/>
      <c r="AB293" s="2521"/>
      <c r="AC293" s="2521"/>
      <c r="AD293" s="2521"/>
      <c r="AE293" s="2521"/>
      <c r="AF293" s="2521"/>
      <c r="AG293" s="2521"/>
      <c r="AH293" s="1998"/>
      <c r="AI293" s="2517">
        <v>0</v>
      </c>
      <c r="AJ293" s="2517"/>
      <c r="AK293" s="2517"/>
      <c r="AL293" s="2517"/>
      <c r="AM293" s="2517"/>
      <c r="AN293" s="2517"/>
      <c r="AO293" s="1998"/>
      <c r="AP293" s="1336" t="s">
        <v>711</v>
      </c>
      <c r="AQ293" s="1323" t="s">
        <v>189</v>
      </c>
      <c r="BL293" s="2464"/>
      <c r="BM293" s="2464"/>
      <c r="BN293" s="2464"/>
      <c r="BO293" s="2464"/>
      <c r="BP293" s="2464"/>
      <c r="BQ293" s="2464"/>
      <c r="BS293" s="2464"/>
      <c r="BT293" s="2464"/>
      <c r="BU293" s="2464"/>
      <c r="BV293" s="2464"/>
      <c r="BW293" s="2464"/>
      <c r="BX293" s="2464"/>
      <c r="BY293" s="1323"/>
      <c r="BZ293" s="1323"/>
      <c r="CA293" s="1323"/>
      <c r="CB293" s="1237"/>
      <c r="CC293" s="1324"/>
    </row>
    <row r="294" spans="2:81" s="1318" customFormat="1" ht="17.100000000000001" customHeight="1" outlineLevel="1">
      <c r="B294" s="1335" t="s">
        <v>711</v>
      </c>
      <c r="C294" s="1323" t="s">
        <v>583</v>
      </c>
      <c r="S294" s="1329"/>
      <c r="V294" s="2413" t="s">
        <v>687</v>
      </c>
      <c r="W294" s="2414"/>
      <c r="X294" s="2414"/>
      <c r="Y294" s="2414"/>
      <c r="AA294" s="2521">
        <v>-93800000</v>
      </c>
      <c r="AB294" s="2521"/>
      <c r="AC294" s="2521"/>
      <c r="AD294" s="2521"/>
      <c r="AE294" s="2521"/>
      <c r="AF294" s="2521"/>
      <c r="AG294" s="2521"/>
      <c r="AH294" s="1998"/>
      <c r="AI294" s="2517">
        <v>-148120000</v>
      </c>
      <c r="AJ294" s="2517"/>
      <c r="AK294" s="2517"/>
      <c r="AL294" s="2517"/>
      <c r="AM294" s="2517"/>
      <c r="AN294" s="2517"/>
      <c r="AO294" s="1998"/>
      <c r="AP294" s="1336" t="s">
        <v>711</v>
      </c>
      <c r="AQ294" s="1323" t="s">
        <v>190</v>
      </c>
      <c r="BL294" s="2464"/>
      <c r="BM294" s="2464"/>
      <c r="BN294" s="2464"/>
      <c r="BO294" s="2464"/>
      <c r="BP294" s="2464"/>
      <c r="BQ294" s="2464"/>
      <c r="BS294" s="2464"/>
      <c r="BT294" s="2464"/>
      <c r="BU294" s="2464"/>
      <c r="BV294" s="2464"/>
      <c r="BW294" s="2464"/>
      <c r="BX294" s="2464"/>
      <c r="BY294" s="1323"/>
      <c r="BZ294" s="1323" t="s">
        <v>2021</v>
      </c>
      <c r="CA294" s="1322"/>
      <c r="CB294" s="1237"/>
      <c r="CC294" s="1324"/>
    </row>
    <row r="295" spans="2:81" s="1318" customFormat="1" ht="17.100000000000001" customHeight="1" outlineLevel="1">
      <c r="B295" s="1338"/>
      <c r="C295" s="1319" t="s">
        <v>617</v>
      </c>
      <c r="D295" s="1319"/>
      <c r="S295" s="1329"/>
      <c r="V295" s="2414"/>
      <c r="W295" s="2414"/>
      <c r="X295" s="2414"/>
      <c r="Y295" s="2414"/>
      <c r="AA295" s="2471">
        <v>41140445652</v>
      </c>
      <c r="AB295" s="2471"/>
      <c r="AC295" s="2471"/>
      <c r="AD295" s="2471"/>
      <c r="AE295" s="2471"/>
      <c r="AF295" s="2471"/>
      <c r="AG295" s="2471"/>
      <c r="AH295" s="1998"/>
      <c r="AI295" s="2526">
        <v>-7038058283</v>
      </c>
      <c r="AJ295" s="2526"/>
      <c r="AK295" s="2526"/>
      <c r="AL295" s="2526"/>
      <c r="AM295" s="2526"/>
      <c r="AN295" s="2526"/>
      <c r="AO295" s="1998"/>
      <c r="AP295" s="1319"/>
      <c r="AR295" s="1319"/>
      <c r="BL295" s="2475"/>
      <c r="BM295" s="2475"/>
      <c r="BN295" s="2475"/>
      <c r="BO295" s="2475"/>
      <c r="BP295" s="2475"/>
      <c r="BQ295" s="2475"/>
      <c r="BS295" s="2475"/>
      <c r="BT295" s="2475"/>
      <c r="BU295" s="2475"/>
      <c r="BV295" s="2475"/>
      <c r="BW295" s="2475"/>
      <c r="BX295" s="2475"/>
      <c r="BY295" s="1322"/>
      <c r="BZ295" s="1996"/>
      <c r="CA295" s="2005"/>
      <c r="CB295" s="1237"/>
      <c r="CC295" s="1324"/>
    </row>
    <row r="296" spans="2:81" s="1318" customFormat="1" ht="4.5" hidden="1" customHeight="1" outlineLevel="1">
      <c r="B296" s="1338"/>
      <c r="C296" s="1319"/>
      <c r="D296" s="1319"/>
      <c r="S296" s="1329"/>
      <c r="V296" s="2414"/>
      <c r="W296" s="2414"/>
      <c r="X296" s="2414"/>
      <c r="Y296" s="2414"/>
      <c r="AA296" s="1998"/>
      <c r="AB296" s="1998"/>
      <c r="AC296" s="1998"/>
      <c r="AD296" s="1998"/>
      <c r="AE296" s="1998"/>
      <c r="AF296" s="1998"/>
      <c r="AG296" s="1998"/>
      <c r="AH296" s="1998"/>
      <c r="AI296" s="1999"/>
      <c r="AJ296" s="1999"/>
      <c r="AK296" s="1999"/>
      <c r="AL296" s="1999"/>
      <c r="AM296" s="1999"/>
      <c r="AN296" s="1999"/>
      <c r="AO296" s="1998"/>
      <c r="AP296" s="1319"/>
      <c r="AR296" s="1319"/>
      <c r="BL296" s="1322"/>
      <c r="BM296" s="1322"/>
      <c r="BN296" s="1322"/>
      <c r="BO296" s="1322"/>
      <c r="BP296" s="1322"/>
      <c r="BQ296" s="1322"/>
      <c r="BS296" s="1322"/>
      <c r="BT296" s="1322"/>
      <c r="BU296" s="1322"/>
      <c r="BV296" s="1322"/>
      <c r="BW296" s="1322"/>
      <c r="BX296" s="1322"/>
      <c r="BY296" s="1322"/>
      <c r="BZ296" s="1323"/>
      <c r="CA296" s="1323"/>
      <c r="CB296" s="1237"/>
      <c r="CC296" s="1324"/>
    </row>
    <row r="297" spans="2:81" s="1318" customFormat="1" ht="15.75" customHeight="1" outlineLevel="1">
      <c r="B297" s="1339" t="s">
        <v>582</v>
      </c>
      <c r="D297" s="1319"/>
      <c r="S297" s="1329"/>
      <c r="V297" s="2414"/>
      <c r="W297" s="2414"/>
      <c r="X297" s="2414"/>
      <c r="Y297" s="2414"/>
      <c r="AA297" s="2526">
        <v>0</v>
      </c>
      <c r="AB297" s="2526"/>
      <c r="AC297" s="2526"/>
      <c r="AD297" s="2526"/>
      <c r="AE297" s="2526"/>
      <c r="AF297" s="2526"/>
      <c r="AG297" s="2526"/>
      <c r="AH297" s="1998"/>
      <c r="AI297" s="2526"/>
      <c r="AJ297" s="2526"/>
      <c r="AK297" s="2526"/>
      <c r="AL297" s="2526"/>
      <c r="AM297" s="2526"/>
      <c r="AN297" s="2526"/>
      <c r="AO297" s="1998"/>
      <c r="AP297" s="1322" t="s">
        <v>150</v>
      </c>
      <c r="AR297" s="1319"/>
      <c r="BL297" s="2475"/>
      <c r="BM297" s="2475"/>
      <c r="BN297" s="2475"/>
      <c r="BO297" s="2475"/>
      <c r="BP297" s="2475"/>
      <c r="BQ297" s="2475"/>
      <c r="BS297" s="2475">
        <v>0</v>
      </c>
      <c r="BT297" s="2475"/>
      <c r="BU297" s="2475"/>
      <c r="BV297" s="2475"/>
      <c r="BW297" s="2475"/>
      <c r="BX297" s="2475"/>
      <c r="BY297" s="1322"/>
      <c r="BZ297" s="1323"/>
      <c r="CA297" s="1323"/>
      <c r="CB297" s="1237"/>
    </row>
    <row r="298" spans="2:81" s="1318" customFormat="1" ht="17.100000000000001" customHeight="1" outlineLevel="1">
      <c r="B298" s="1340" t="s">
        <v>640</v>
      </c>
      <c r="C298" s="2426" t="s">
        <v>688</v>
      </c>
      <c r="D298" s="2426"/>
      <c r="E298" s="2426"/>
      <c r="F298" s="2426"/>
      <c r="G298" s="2426"/>
      <c r="H298" s="2426"/>
      <c r="I298" s="2426"/>
      <c r="J298" s="2426"/>
      <c r="K298" s="2426"/>
      <c r="L298" s="2426"/>
      <c r="M298" s="2426"/>
      <c r="N298" s="2426"/>
      <c r="O298" s="2426"/>
      <c r="P298" s="2426"/>
      <c r="Q298" s="2426"/>
      <c r="R298" s="2426"/>
      <c r="S298" s="2426"/>
      <c r="V298" s="2413" t="s">
        <v>610</v>
      </c>
      <c r="W298" s="2414"/>
      <c r="X298" s="2414"/>
      <c r="Y298" s="2414"/>
      <c r="AA298" s="2517">
        <v>-4483269258</v>
      </c>
      <c r="AB298" s="2517"/>
      <c r="AC298" s="2517"/>
      <c r="AD298" s="2517"/>
      <c r="AE298" s="2517"/>
      <c r="AF298" s="2517"/>
      <c r="AG298" s="2517"/>
      <c r="AH298" s="1998"/>
      <c r="AI298" s="2517">
        <v>-50000000</v>
      </c>
      <c r="AJ298" s="2517"/>
      <c r="AK298" s="2517"/>
      <c r="AL298" s="2517"/>
      <c r="AM298" s="2517"/>
      <c r="AN298" s="2517"/>
      <c r="AO298" s="1998"/>
      <c r="AP298" s="1336" t="s">
        <v>640</v>
      </c>
      <c r="AQ298" s="1323" t="s">
        <v>151</v>
      </c>
      <c r="BL298" s="2464"/>
      <c r="BM298" s="2464"/>
      <c r="BN298" s="2464"/>
      <c r="BO298" s="2464"/>
      <c r="BP298" s="2464"/>
      <c r="BQ298" s="2464"/>
      <c r="BS298" s="2464"/>
      <c r="BT298" s="2464"/>
      <c r="BU298" s="2464"/>
      <c r="BV298" s="2464"/>
      <c r="BW298" s="2464"/>
      <c r="BX298" s="2464"/>
      <c r="BY298" s="1323"/>
      <c r="BZ298" s="1381"/>
      <c r="CA298" s="1323"/>
      <c r="CB298" s="1384"/>
      <c r="CC298" s="1321"/>
    </row>
    <row r="299" spans="2:81" s="1318" customFormat="1" ht="28.5" customHeight="1" outlineLevel="1">
      <c r="B299" s="1340" t="s">
        <v>639</v>
      </c>
      <c r="C299" s="2525" t="s">
        <v>1580</v>
      </c>
      <c r="D299" s="2525"/>
      <c r="E299" s="2525"/>
      <c r="F299" s="2525"/>
      <c r="G299" s="2525"/>
      <c r="H299" s="2525"/>
      <c r="I299" s="2525"/>
      <c r="J299" s="2525"/>
      <c r="K299" s="2525"/>
      <c r="L299" s="2525"/>
      <c r="M299" s="2525"/>
      <c r="N299" s="2525"/>
      <c r="O299" s="2525"/>
      <c r="P299" s="2525"/>
      <c r="Q299" s="2525"/>
      <c r="R299" s="2525"/>
      <c r="S299" s="2525"/>
      <c r="V299" s="2413" t="s">
        <v>611</v>
      </c>
      <c r="W299" s="2414"/>
      <c r="X299" s="2414"/>
      <c r="Y299" s="2414"/>
      <c r="AA299" s="2521">
        <v>13245454545</v>
      </c>
      <c r="AB299" s="2521"/>
      <c r="AC299" s="2521"/>
      <c r="AD299" s="2521"/>
      <c r="AE299" s="2521"/>
      <c r="AF299" s="2521"/>
      <c r="AG299" s="2521"/>
      <c r="AH299" s="1998"/>
      <c r="AI299" s="2517">
        <v>0</v>
      </c>
      <c r="AJ299" s="2517"/>
      <c r="AK299" s="2517"/>
      <c r="AL299" s="2517"/>
      <c r="AM299" s="2517"/>
      <c r="AN299" s="2517"/>
      <c r="AO299" s="1998"/>
      <c r="AP299" s="1336" t="s">
        <v>638</v>
      </c>
      <c r="AQ299" s="1323" t="s">
        <v>153</v>
      </c>
      <c r="BL299" s="2464"/>
      <c r="BM299" s="2464"/>
      <c r="BN299" s="2464"/>
      <c r="BO299" s="2464"/>
      <c r="BP299" s="2464"/>
      <c r="BQ299" s="2464"/>
      <c r="BS299" s="2464"/>
      <c r="BT299" s="2464"/>
      <c r="BU299" s="2464"/>
      <c r="BV299" s="2464"/>
      <c r="BW299" s="2464"/>
      <c r="BX299" s="2464"/>
      <c r="BY299" s="1323"/>
      <c r="BZ299" s="1323"/>
      <c r="CA299" s="1323"/>
      <c r="CB299" s="1333"/>
      <c r="CC299" s="1324"/>
    </row>
    <row r="300" spans="2:81" s="1318" customFormat="1" ht="30" customHeight="1" outlineLevel="1">
      <c r="B300" s="1340" t="s">
        <v>638</v>
      </c>
      <c r="C300" s="2525" t="s">
        <v>1575</v>
      </c>
      <c r="D300" s="2525"/>
      <c r="E300" s="2525"/>
      <c r="F300" s="2525"/>
      <c r="G300" s="2525"/>
      <c r="H300" s="2525"/>
      <c r="I300" s="2525"/>
      <c r="J300" s="2525"/>
      <c r="K300" s="2525"/>
      <c r="L300" s="2525"/>
      <c r="M300" s="2525"/>
      <c r="N300" s="2525"/>
      <c r="O300" s="2525"/>
      <c r="P300" s="2525"/>
      <c r="Q300" s="2525"/>
      <c r="S300" s="1329"/>
      <c r="V300" s="2413" t="s">
        <v>612</v>
      </c>
      <c r="W300" s="2414"/>
      <c r="X300" s="2414"/>
      <c r="Y300" s="2414"/>
      <c r="AA300" s="2517"/>
      <c r="AB300" s="2517"/>
      <c r="AC300" s="2517"/>
      <c r="AD300" s="2517"/>
      <c r="AE300" s="2517"/>
      <c r="AF300" s="2517"/>
      <c r="AG300" s="2517"/>
      <c r="AH300" s="1998"/>
      <c r="AI300" s="2517">
        <v>0</v>
      </c>
      <c r="AJ300" s="2517"/>
      <c r="AK300" s="2517"/>
      <c r="AL300" s="2517"/>
      <c r="AM300" s="2517"/>
      <c r="AN300" s="2517"/>
      <c r="AO300" s="1998"/>
      <c r="AP300" s="1336" t="s">
        <v>708</v>
      </c>
      <c r="AQ300" s="1323" t="s">
        <v>156</v>
      </c>
      <c r="BL300" s="2464"/>
      <c r="BM300" s="2464"/>
      <c r="BN300" s="2464"/>
      <c r="BO300" s="2464"/>
      <c r="BP300" s="2464"/>
      <c r="BQ300" s="2464"/>
      <c r="BS300" s="2464"/>
      <c r="BT300" s="2464"/>
      <c r="BU300" s="2464"/>
      <c r="BV300" s="2464"/>
      <c r="BW300" s="2464"/>
      <c r="BX300" s="2464"/>
      <c r="BY300" s="1323"/>
      <c r="BZ300" s="1341"/>
      <c r="CA300" s="2005"/>
      <c r="CB300" s="1237"/>
      <c r="CC300" s="1324"/>
    </row>
    <row r="301" spans="2:81" s="1318" customFormat="1" ht="13.5" outlineLevel="1">
      <c r="B301" s="1340" t="s">
        <v>637</v>
      </c>
      <c r="C301" s="2525" t="s">
        <v>1576</v>
      </c>
      <c r="D301" s="2525"/>
      <c r="E301" s="2525"/>
      <c r="F301" s="2525"/>
      <c r="G301" s="2525"/>
      <c r="H301" s="2525"/>
      <c r="I301" s="2525"/>
      <c r="J301" s="2525"/>
      <c r="K301" s="2525"/>
      <c r="L301" s="2525"/>
      <c r="M301" s="2525"/>
      <c r="N301" s="2525"/>
      <c r="O301" s="2525"/>
      <c r="P301" s="2525"/>
      <c r="Q301" s="2525"/>
      <c r="S301" s="1329"/>
      <c r="V301" s="2413" t="s">
        <v>613</v>
      </c>
      <c r="W301" s="2414"/>
      <c r="X301" s="2414"/>
      <c r="Y301" s="2414"/>
      <c r="AA301" s="2517">
        <v>56505000000</v>
      </c>
      <c r="AB301" s="2517"/>
      <c r="AC301" s="2517"/>
      <c r="AD301" s="2517"/>
      <c r="AE301" s="2517"/>
      <c r="AF301" s="2517"/>
      <c r="AG301" s="2517"/>
      <c r="AH301" s="1998"/>
      <c r="AI301" s="2517">
        <v>0</v>
      </c>
      <c r="AJ301" s="2517"/>
      <c r="AK301" s="2517"/>
      <c r="AL301" s="2517"/>
      <c r="AM301" s="2517"/>
      <c r="AN301" s="2517"/>
      <c r="AO301" s="1998"/>
      <c r="AP301" s="1336" t="s">
        <v>710</v>
      </c>
      <c r="AQ301" s="1323" t="s">
        <v>158</v>
      </c>
      <c r="BL301" s="2464"/>
      <c r="BM301" s="2464"/>
      <c r="BN301" s="2464"/>
      <c r="BO301" s="2464"/>
      <c r="BP301" s="2464"/>
      <c r="BQ301" s="2464"/>
      <c r="BS301" s="2464"/>
      <c r="BT301" s="2464"/>
      <c r="BU301" s="2464"/>
      <c r="BV301" s="2464"/>
      <c r="BW301" s="2464"/>
      <c r="BX301" s="2464"/>
      <c r="BY301" s="1323"/>
      <c r="BZ301" s="1323"/>
      <c r="CA301" s="1323"/>
      <c r="CB301" s="1237"/>
    </row>
    <row r="302" spans="2:81" s="1318" customFormat="1" ht="17.100000000000001" customHeight="1" outlineLevel="1">
      <c r="B302" s="1335" t="s">
        <v>708</v>
      </c>
      <c r="C302" s="1323" t="s">
        <v>563</v>
      </c>
      <c r="S302" s="1329"/>
      <c r="V302" s="2413" t="s">
        <v>614</v>
      </c>
      <c r="W302" s="2414"/>
      <c r="X302" s="2414"/>
      <c r="Y302" s="2414"/>
      <c r="AA302" s="2517">
        <v>-154480000000</v>
      </c>
      <c r="AB302" s="2517"/>
      <c r="AC302" s="2517"/>
      <c r="AD302" s="2517"/>
      <c r="AE302" s="2517"/>
      <c r="AF302" s="2517"/>
      <c r="AG302" s="2517"/>
      <c r="AH302" s="1998"/>
      <c r="AI302" s="2517">
        <v>-7500000000</v>
      </c>
      <c r="AJ302" s="2517"/>
      <c r="AK302" s="2517"/>
      <c r="AL302" s="2517"/>
      <c r="AM302" s="2517"/>
      <c r="AN302" s="2517"/>
      <c r="AO302" s="1998"/>
      <c r="AP302" s="1322" t="s">
        <v>159</v>
      </c>
      <c r="AR302" s="1319"/>
      <c r="BL302" s="2475"/>
      <c r="BM302" s="2475"/>
      <c r="BN302" s="2475"/>
      <c r="BO302" s="2475"/>
      <c r="BP302" s="2475"/>
      <c r="BQ302" s="2475"/>
      <c r="BS302" s="2475">
        <v>0</v>
      </c>
      <c r="BT302" s="2475"/>
      <c r="BU302" s="2475"/>
      <c r="BV302" s="2475"/>
      <c r="BW302" s="2475"/>
      <c r="BX302" s="2475"/>
      <c r="BY302" s="1322"/>
      <c r="BZ302" s="1381"/>
      <c r="CA302" s="1323"/>
      <c r="CB302" s="1237"/>
    </row>
    <row r="303" spans="2:81" s="1318" customFormat="1" ht="15" customHeight="1" outlineLevel="1">
      <c r="B303" s="1335" t="s">
        <v>709</v>
      </c>
      <c r="C303" s="1323" t="s">
        <v>562</v>
      </c>
      <c r="S303" s="1329"/>
      <c r="V303" s="2413" t="s">
        <v>615</v>
      </c>
      <c r="W303" s="2414"/>
      <c r="X303" s="2414"/>
      <c r="Y303" s="2414"/>
      <c r="AA303" s="2521"/>
      <c r="AB303" s="2521"/>
      <c r="AC303" s="2521"/>
      <c r="AD303" s="2521"/>
      <c r="AE303" s="2521"/>
      <c r="AF303" s="2521"/>
      <c r="AG303" s="2521"/>
      <c r="AH303" s="1998"/>
      <c r="AI303" s="2517">
        <v>0</v>
      </c>
      <c r="AJ303" s="2517"/>
      <c r="AK303" s="2517"/>
      <c r="AL303" s="2517"/>
      <c r="AM303" s="2517"/>
      <c r="AN303" s="2517"/>
      <c r="AO303" s="1998"/>
      <c r="AP303" s="1336" t="s">
        <v>640</v>
      </c>
      <c r="AQ303" s="1323" t="s">
        <v>160</v>
      </c>
      <c r="BL303" s="2464"/>
      <c r="BM303" s="2464"/>
      <c r="BN303" s="2464"/>
      <c r="BO303" s="2464"/>
      <c r="BP303" s="2464"/>
      <c r="BQ303" s="2464"/>
      <c r="BS303" s="2464"/>
      <c r="BT303" s="2464"/>
      <c r="BU303" s="2464"/>
      <c r="BV303" s="2464"/>
      <c r="BW303" s="2464"/>
      <c r="BX303" s="2464"/>
      <c r="BY303" s="1323"/>
      <c r="BZ303" s="1381"/>
      <c r="CA303" s="1323"/>
      <c r="CB303" s="1237"/>
      <c r="CC303" s="1324"/>
    </row>
    <row r="304" spans="2:81" s="1318" customFormat="1" ht="17.100000000000001" customHeight="1" outlineLevel="1">
      <c r="B304" s="1335" t="s">
        <v>710</v>
      </c>
      <c r="C304" s="1323" t="s">
        <v>581</v>
      </c>
      <c r="S304" s="1329"/>
      <c r="V304" s="2413" t="s">
        <v>616</v>
      </c>
      <c r="W304" s="2414"/>
      <c r="X304" s="2414"/>
      <c r="Y304" s="2414"/>
      <c r="AA304" s="2521">
        <v>3343151989</v>
      </c>
      <c r="AB304" s="2521"/>
      <c r="AC304" s="2521"/>
      <c r="AD304" s="2521"/>
      <c r="AE304" s="2521"/>
      <c r="AF304" s="2521"/>
      <c r="AG304" s="2521"/>
      <c r="AH304" s="1998"/>
      <c r="AI304" s="2517">
        <v>12782645</v>
      </c>
      <c r="AJ304" s="2517"/>
      <c r="AK304" s="2517"/>
      <c r="AL304" s="2517"/>
      <c r="AM304" s="2517"/>
      <c r="AN304" s="2517"/>
      <c r="AO304" s="1998"/>
      <c r="AP304" s="1336" t="s">
        <v>639</v>
      </c>
      <c r="AQ304" s="1323" t="s">
        <v>161</v>
      </c>
      <c r="BL304" s="2464"/>
      <c r="BM304" s="2464"/>
      <c r="BN304" s="2464"/>
      <c r="BO304" s="2464"/>
      <c r="BP304" s="2464"/>
      <c r="BQ304" s="2464"/>
      <c r="BS304" s="2464"/>
      <c r="BT304" s="2464"/>
      <c r="BU304" s="2464"/>
      <c r="BV304" s="2464"/>
      <c r="BW304" s="2464"/>
      <c r="BX304" s="2464"/>
      <c r="BY304" s="1323"/>
      <c r="BZ304" s="1323"/>
      <c r="CA304" s="1323"/>
      <c r="CB304" s="1237"/>
      <c r="CC304" s="1324"/>
    </row>
    <row r="305" spans="2:81" s="1312" customFormat="1" ht="16.5" customHeight="1" outlineLevel="1">
      <c r="B305" s="1342"/>
      <c r="C305" s="1319" t="s">
        <v>618</v>
      </c>
      <c r="D305" s="1343"/>
      <c r="S305" s="1329"/>
      <c r="V305" s="2414"/>
      <c r="W305" s="2414"/>
      <c r="X305" s="2414"/>
      <c r="Y305" s="2414"/>
      <c r="AA305" s="2471">
        <v>-85869662724</v>
      </c>
      <c r="AB305" s="2471"/>
      <c r="AC305" s="2471"/>
      <c r="AD305" s="2471"/>
      <c r="AE305" s="2471"/>
      <c r="AF305" s="2471"/>
      <c r="AG305" s="2471"/>
      <c r="AH305" s="1998"/>
      <c r="AI305" s="2471">
        <v>-7537217355</v>
      </c>
      <c r="AJ305" s="2471"/>
      <c r="AK305" s="2471"/>
      <c r="AL305" s="2471"/>
      <c r="AM305" s="2471"/>
      <c r="AN305" s="2471"/>
      <c r="AO305" s="2000"/>
      <c r="AP305" s="1344"/>
      <c r="AQ305" s="1345"/>
      <c r="BL305" s="1345"/>
      <c r="BM305" s="1345"/>
      <c r="BN305" s="1345"/>
      <c r="BO305" s="1345"/>
      <c r="BP305" s="1345"/>
      <c r="BQ305" s="1345"/>
      <c r="BS305" s="1345"/>
      <c r="BT305" s="1345"/>
      <c r="BU305" s="1345"/>
      <c r="BV305" s="1345"/>
      <c r="BW305" s="1345"/>
      <c r="BX305" s="1345"/>
      <c r="BY305" s="1345"/>
      <c r="BZ305" s="1997" t="s">
        <v>2022</v>
      </c>
      <c r="CA305" s="1345"/>
      <c r="CB305" s="971"/>
      <c r="CC305" s="1346"/>
    </row>
    <row r="306" spans="2:81" s="1312" customFormat="1" ht="3.75" hidden="1" customHeight="1" outlineLevel="1">
      <c r="B306" s="1342"/>
      <c r="D306" s="1343"/>
      <c r="S306" s="1329"/>
      <c r="V306" s="2414"/>
      <c r="W306" s="2414"/>
      <c r="X306" s="2414"/>
      <c r="Y306" s="2414"/>
      <c r="AA306" s="1998"/>
      <c r="AB306" s="1998"/>
      <c r="AC306" s="1998"/>
      <c r="AD306" s="1998"/>
      <c r="AE306" s="1998"/>
      <c r="AF306" s="1998"/>
      <c r="AG306" s="1998"/>
      <c r="AH306" s="1998"/>
      <c r="AI306" s="1998"/>
      <c r="AJ306" s="1998"/>
      <c r="AK306" s="1998"/>
      <c r="AL306" s="1998"/>
      <c r="AM306" s="1998"/>
      <c r="AN306" s="1998"/>
      <c r="AO306" s="2000"/>
      <c r="AP306" s="1344"/>
      <c r="AQ306" s="1345"/>
      <c r="BL306" s="1345"/>
      <c r="BM306" s="1345"/>
      <c r="BN306" s="1345"/>
      <c r="BO306" s="1345"/>
      <c r="BP306" s="1345"/>
      <c r="BQ306" s="1345"/>
      <c r="BS306" s="1345"/>
      <c r="BT306" s="1345"/>
      <c r="BU306" s="1345"/>
      <c r="BV306" s="1345"/>
      <c r="BW306" s="1345"/>
      <c r="BX306" s="1345"/>
      <c r="BY306" s="1345"/>
      <c r="BZ306" s="1345"/>
      <c r="CA306" s="1345"/>
      <c r="CB306" s="971"/>
      <c r="CC306" s="1346"/>
    </row>
    <row r="307" spans="2:81" s="1312" customFormat="1" ht="18" customHeight="1" outlineLevel="1">
      <c r="B307" s="1342"/>
      <c r="D307" s="1343"/>
      <c r="S307" s="1329"/>
      <c r="V307" s="2042"/>
      <c r="W307" s="2042"/>
      <c r="X307" s="2042"/>
      <c r="Y307" s="2042"/>
      <c r="AA307" s="2044"/>
      <c r="AB307" s="2044"/>
      <c r="AC307" s="2044"/>
      <c r="AD307" s="2044"/>
      <c r="AE307" s="2044"/>
      <c r="AF307" s="2044"/>
      <c r="AG307" s="2044"/>
      <c r="AH307" s="2044"/>
      <c r="AI307" s="2044"/>
      <c r="AJ307" s="2044"/>
      <c r="AK307" s="2044"/>
      <c r="AL307" s="2044"/>
      <c r="AM307" s="2044"/>
      <c r="AN307" s="2044"/>
      <c r="AO307" s="2000"/>
      <c r="AP307" s="1344"/>
      <c r="AQ307" s="2043"/>
      <c r="BL307" s="2043"/>
      <c r="BM307" s="2043"/>
      <c r="BN307" s="2043"/>
      <c r="BO307" s="2043"/>
      <c r="BP307" s="2043"/>
      <c r="BQ307" s="2043"/>
      <c r="BS307" s="2043"/>
      <c r="BT307" s="2043"/>
      <c r="BU307" s="2043"/>
      <c r="BV307" s="2043"/>
      <c r="BW307" s="2043"/>
      <c r="BX307" s="2043"/>
      <c r="BY307" s="2043"/>
      <c r="BZ307" s="2043"/>
      <c r="CA307" s="2043"/>
      <c r="CB307" s="971"/>
      <c r="CC307" s="1346"/>
    </row>
    <row r="308" spans="2:81" s="1312" customFormat="1" ht="23.25" customHeight="1" outlineLevel="1">
      <c r="B308" s="2430" t="s">
        <v>2037</v>
      </c>
      <c r="C308" s="2431"/>
      <c r="D308" s="2431"/>
      <c r="E308" s="2431"/>
      <c r="F308" s="2431"/>
      <c r="G308" s="2431"/>
      <c r="H308" s="2431"/>
      <c r="I308" s="2431"/>
      <c r="J308" s="2431"/>
      <c r="K308" s="2431"/>
      <c r="L308" s="2431"/>
      <c r="M308" s="2431"/>
      <c r="N308" s="2431"/>
      <c r="O308" s="2431"/>
      <c r="P308" s="2431"/>
      <c r="Q308" s="2431"/>
      <c r="R308" s="2431"/>
      <c r="S308" s="2431"/>
      <c r="T308" s="2431"/>
      <c r="U308" s="2431"/>
      <c r="V308" s="2431"/>
      <c r="W308" s="2431"/>
      <c r="X308" s="2431"/>
      <c r="Y308" s="2431"/>
      <c r="Z308" s="2431"/>
      <c r="AA308" s="2431"/>
      <c r="AB308" s="2431"/>
      <c r="AC308" s="2431"/>
      <c r="AD308" s="2431"/>
      <c r="AE308" s="2431"/>
      <c r="AF308" s="2431"/>
      <c r="AG308" s="2431"/>
      <c r="AH308" s="2431"/>
      <c r="AI308" s="2431"/>
      <c r="AJ308" s="2431"/>
      <c r="AK308" s="2431"/>
      <c r="AL308" s="2431"/>
      <c r="AM308" s="2431"/>
      <c r="AN308" s="2431"/>
      <c r="AO308" s="2000"/>
      <c r="AP308" s="1344"/>
      <c r="AQ308" s="2043"/>
      <c r="BL308" s="2043"/>
      <c r="BM308" s="2043"/>
      <c r="BN308" s="2043"/>
      <c r="BO308" s="2043"/>
      <c r="BP308" s="2043"/>
      <c r="BQ308" s="2043"/>
      <c r="BS308" s="2043"/>
      <c r="BT308" s="2043"/>
      <c r="BU308" s="2043"/>
      <c r="BV308" s="2043"/>
      <c r="BW308" s="2043"/>
      <c r="BX308" s="2043"/>
      <c r="BY308" s="2043"/>
      <c r="BZ308" s="2043"/>
      <c r="CA308" s="2043"/>
      <c r="CB308" s="971"/>
      <c r="CC308" s="1346"/>
    </row>
    <row r="309" spans="2:81" s="1312" customFormat="1" ht="15" customHeight="1" outlineLevel="1">
      <c r="B309" s="1253" t="s">
        <v>598</v>
      </c>
      <c r="C309" s="1250"/>
      <c r="D309" s="1251"/>
      <c r="E309" s="1251"/>
      <c r="F309" s="1251"/>
      <c r="G309" s="1251"/>
      <c r="H309" s="1251"/>
      <c r="I309" s="1251"/>
      <c r="J309" s="1251"/>
      <c r="K309" s="1251"/>
      <c r="L309" s="1251"/>
      <c r="M309" s="1251"/>
      <c r="N309" s="1251"/>
      <c r="O309" s="1251"/>
      <c r="P309" s="1251"/>
      <c r="Q309" s="1251"/>
      <c r="R309" s="1251"/>
      <c r="S309" s="1251"/>
      <c r="T309" s="1251"/>
      <c r="U309" s="1251"/>
      <c r="V309" s="1251"/>
      <c r="W309" s="1251"/>
      <c r="X309" s="1251"/>
      <c r="Y309" s="1251"/>
      <c r="Z309" s="1252"/>
      <c r="AA309" s="1252"/>
      <c r="AB309" s="1252"/>
      <c r="AC309" s="1252"/>
      <c r="AD309" s="1252"/>
      <c r="AE309" s="1252"/>
      <c r="AF309" s="1251"/>
      <c r="AG309" s="1252"/>
      <c r="AH309" s="1251"/>
      <c r="AI309" s="1251"/>
      <c r="AJ309" s="1251"/>
      <c r="AK309" s="1251"/>
      <c r="AL309" s="1251"/>
      <c r="AM309" s="1251"/>
      <c r="AN309" s="1251"/>
      <c r="AO309" s="2000"/>
      <c r="AP309" s="1344"/>
      <c r="AQ309" s="2043"/>
      <c r="BL309" s="2043"/>
      <c r="BM309" s="2043"/>
      <c r="BN309" s="2043"/>
      <c r="BO309" s="2043"/>
      <c r="BP309" s="2043"/>
      <c r="BQ309" s="2043"/>
      <c r="BS309" s="2043"/>
      <c r="BT309" s="2043"/>
      <c r="BU309" s="2043"/>
      <c r="BV309" s="2043"/>
      <c r="BW309" s="2043"/>
      <c r="BX309" s="2043"/>
      <c r="BY309" s="2043"/>
      <c r="BZ309" s="2043"/>
      <c r="CA309" s="2043"/>
      <c r="CB309" s="971"/>
      <c r="CC309" s="1346"/>
    </row>
    <row r="310" spans="2:81" s="1312" customFormat="1" ht="17.25" customHeight="1" outlineLevel="1">
      <c r="B310" s="73" t="s">
        <v>2032</v>
      </c>
      <c r="C310" s="1250"/>
      <c r="D310" s="1251"/>
      <c r="E310" s="1251"/>
      <c r="F310" s="1251"/>
      <c r="G310" s="1251"/>
      <c r="H310" s="1251"/>
      <c r="I310" s="1251"/>
      <c r="J310" s="1251"/>
      <c r="K310" s="1251"/>
      <c r="L310" s="1251"/>
      <c r="M310" s="1251"/>
      <c r="N310" s="1251"/>
      <c r="O310" s="1251"/>
      <c r="P310" s="1251"/>
      <c r="Q310" s="1251"/>
      <c r="R310" s="1251"/>
      <c r="S310" s="1251"/>
      <c r="T310" s="1251"/>
      <c r="U310" s="1251"/>
      <c r="V310" s="1251"/>
      <c r="W310" s="1251"/>
      <c r="X310" s="1251"/>
      <c r="Y310" s="1251"/>
      <c r="Z310" s="1252"/>
      <c r="AA310" s="1252"/>
      <c r="AB310" s="1252"/>
      <c r="AC310" s="1252"/>
      <c r="AD310" s="1252"/>
      <c r="AE310" s="1252"/>
      <c r="AF310" s="1251"/>
      <c r="AG310" s="1252"/>
      <c r="AH310" s="1251"/>
      <c r="AI310" s="1251"/>
      <c r="AJ310" s="1251"/>
      <c r="AK310" s="1251"/>
      <c r="AL310" s="1251"/>
      <c r="AM310" s="1251"/>
      <c r="AN310" s="1251"/>
      <c r="AO310" s="2000"/>
      <c r="AP310" s="1344"/>
      <c r="AQ310" s="2043"/>
      <c r="BL310" s="2043"/>
      <c r="BM310" s="2043"/>
      <c r="BN310" s="2043"/>
      <c r="BO310" s="2043"/>
      <c r="BP310" s="2043"/>
      <c r="BQ310" s="2043"/>
      <c r="BS310" s="2043"/>
      <c r="BT310" s="2043"/>
      <c r="BU310" s="2043"/>
      <c r="BV310" s="2043"/>
      <c r="BW310" s="2043"/>
      <c r="BX310" s="2043"/>
      <c r="BY310" s="2043"/>
      <c r="BZ310" s="2043"/>
      <c r="CA310" s="2043"/>
      <c r="CB310" s="971"/>
      <c r="CC310" s="1346"/>
    </row>
    <row r="311" spans="2:81" s="1312" customFormat="1" ht="17.25" customHeight="1" outlineLevel="1">
      <c r="B311" s="73"/>
      <c r="C311" s="1250"/>
      <c r="D311" s="1251"/>
      <c r="E311" s="1251"/>
      <c r="F311" s="1251"/>
      <c r="G311" s="1251"/>
      <c r="H311" s="1251"/>
      <c r="I311" s="1251"/>
      <c r="J311" s="1251"/>
      <c r="K311" s="1251"/>
      <c r="L311" s="1251"/>
      <c r="M311" s="1251"/>
      <c r="N311" s="1251"/>
      <c r="O311" s="1251"/>
      <c r="P311" s="1251"/>
      <c r="Q311" s="1251"/>
      <c r="R311" s="1251"/>
      <c r="S311" s="1251"/>
      <c r="T311" s="1251"/>
      <c r="U311" s="1251"/>
      <c r="V311" s="1251"/>
      <c r="W311" s="1251"/>
      <c r="X311" s="1251"/>
      <c r="Y311" s="1251"/>
      <c r="Z311" s="1252"/>
      <c r="AA311" s="1252"/>
      <c r="AB311" s="1252"/>
      <c r="AC311" s="1252"/>
      <c r="AD311" s="1252"/>
      <c r="AE311" s="1252"/>
      <c r="AF311" s="1251"/>
      <c r="AG311" s="1252"/>
      <c r="AH311" s="1251"/>
      <c r="AI311" s="1251"/>
      <c r="AJ311" s="1251"/>
      <c r="AK311" s="1251"/>
      <c r="AL311" s="1251"/>
      <c r="AM311" s="1251"/>
      <c r="AN311" s="1251"/>
      <c r="AO311" s="2000"/>
      <c r="AP311" s="1344"/>
      <c r="AQ311" s="2043"/>
      <c r="BL311" s="2043"/>
      <c r="BM311" s="2043"/>
      <c r="BN311" s="2043"/>
      <c r="BO311" s="2043"/>
      <c r="BP311" s="2043"/>
      <c r="BQ311" s="2043"/>
      <c r="BS311" s="2043"/>
      <c r="BT311" s="2043"/>
      <c r="BU311" s="2043"/>
      <c r="BV311" s="2043"/>
      <c r="BW311" s="2043"/>
      <c r="BX311" s="2043"/>
      <c r="BY311" s="2043"/>
      <c r="BZ311" s="2043"/>
      <c r="CA311" s="2043"/>
      <c r="CB311" s="971"/>
      <c r="CC311" s="1346"/>
    </row>
    <row r="312" spans="2:81" s="1312" customFormat="1" ht="17.25" customHeight="1" outlineLevel="1">
      <c r="B312" s="1242"/>
      <c r="C312" s="1241"/>
      <c r="D312" s="48"/>
      <c r="E312" s="48"/>
      <c r="F312" s="48"/>
      <c r="G312" s="48"/>
      <c r="H312" s="48"/>
      <c r="I312" s="48"/>
      <c r="J312" s="48"/>
      <c r="K312" s="48"/>
      <c r="L312" s="48"/>
      <c r="M312" s="48"/>
      <c r="N312" s="48"/>
      <c r="O312" s="48"/>
      <c r="P312" s="48"/>
      <c r="Q312" s="48"/>
      <c r="R312" s="48"/>
      <c r="S312" s="48"/>
      <c r="T312" s="48"/>
      <c r="U312" s="48"/>
      <c r="V312" s="48"/>
      <c r="W312" s="48"/>
      <c r="X312" s="48"/>
      <c r="Y312" s="48"/>
      <c r="Z312" s="49"/>
      <c r="AA312" s="49"/>
      <c r="AB312" s="49"/>
      <c r="AC312" s="49"/>
      <c r="AD312" s="49"/>
      <c r="AE312" s="49"/>
      <c r="AF312" s="48"/>
      <c r="AG312" s="49"/>
      <c r="AH312" s="48"/>
      <c r="AI312" s="48"/>
      <c r="AJ312" s="48"/>
      <c r="AK312" s="48"/>
      <c r="AL312" s="48"/>
      <c r="AM312" s="48"/>
      <c r="AN312" s="1304" t="s">
        <v>390</v>
      </c>
      <c r="AO312" s="2000"/>
      <c r="AP312" s="1344"/>
      <c r="AQ312" s="2043"/>
      <c r="BL312" s="2043"/>
      <c r="BM312" s="2043"/>
      <c r="BN312" s="2043"/>
      <c r="BO312" s="2043"/>
      <c r="BP312" s="2043"/>
      <c r="BQ312" s="2043"/>
      <c r="BS312" s="2043"/>
      <c r="BT312" s="2043"/>
      <c r="BU312" s="2043"/>
      <c r="BV312" s="2043"/>
      <c r="BW312" s="2043"/>
      <c r="BX312" s="2043"/>
      <c r="BY312" s="2043"/>
      <c r="BZ312" s="2043"/>
      <c r="CA312" s="2043"/>
      <c r="CB312" s="971"/>
      <c r="CC312" s="1346"/>
    </row>
    <row r="313" spans="2:81" s="1312" customFormat="1" ht="17.25" customHeight="1" outlineLevel="1">
      <c r="B313" s="1305" t="s">
        <v>343</v>
      </c>
      <c r="C313" s="1306"/>
      <c r="D313" s="1306"/>
      <c r="E313" s="1307"/>
      <c r="F313" s="1306"/>
      <c r="G313" s="1308"/>
      <c r="H313" s="1306"/>
      <c r="I313" s="1306"/>
      <c r="J313" s="1306"/>
      <c r="K313" s="1306"/>
      <c r="L313" s="1306"/>
      <c r="M313" s="1306"/>
      <c r="N313" s="1306"/>
      <c r="O313" s="1306"/>
      <c r="P313" s="1306"/>
      <c r="Q313" s="1306"/>
      <c r="R313" s="1309"/>
      <c r="S313" s="2041"/>
      <c r="T313" s="133"/>
      <c r="U313" s="133"/>
      <c r="V313" s="2432" t="s">
        <v>344</v>
      </c>
      <c r="W313" s="2432"/>
      <c r="X313" s="2432"/>
      <c r="Y313" s="2432"/>
      <c r="Z313" s="1310"/>
      <c r="AA313" s="2433">
        <v>0</v>
      </c>
      <c r="AB313" s="2433"/>
      <c r="AC313" s="2433"/>
      <c r="AD313" s="2433"/>
      <c r="AE313" s="2433"/>
      <c r="AF313" s="2433"/>
      <c r="AG313" s="2433"/>
      <c r="AH313" s="1311"/>
      <c r="AI313" s="2434">
        <v>0</v>
      </c>
      <c r="AJ313" s="2434"/>
      <c r="AK313" s="2434"/>
      <c r="AL313" s="2434"/>
      <c r="AM313" s="2434"/>
      <c r="AN313" s="2434"/>
      <c r="AO313" s="2000"/>
      <c r="AP313" s="1344"/>
      <c r="AQ313" s="2043"/>
      <c r="BL313" s="2043"/>
      <c r="BM313" s="2043"/>
      <c r="BN313" s="2043"/>
      <c r="BO313" s="2043"/>
      <c r="BP313" s="2043"/>
      <c r="BQ313" s="2043"/>
      <c r="BS313" s="2043"/>
      <c r="BT313" s="2043"/>
      <c r="BU313" s="2043"/>
      <c r="BV313" s="2043"/>
      <c r="BW313" s="2043"/>
      <c r="BX313" s="2043"/>
      <c r="BY313" s="2043"/>
      <c r="BZ313" s="2043"/>
      <c r="CA313" s="2043"/>
      <c r="CB313" s="971"/>
      <c r="CC313" s="1346"/>
    </row>
    <row r="314" spans="2:81" s="1312" customFormat="1" ht="15" customHeight="1" outlineLevel="1">
      <c r="B314" s="1339" t="s">
        <v>579</v>
      </c>
      <c r="C314" s="1318"/>
      <c r="D314" s="1319"/>
      <c r="E314" s="1318"/>
      <c r="F314" s="1318"/>
      <c r="G314" s="1318"/>
      <c r="H314" s="1318"/>
      <c r="I314" s="1318"/>
      <c r="J314" s="1318"/>
      <c r="K314" s="1318"/>
      <c r="L314" s="1318"/>
      <c r="M314" s="1318"/>
      <c r="N314" s="1318"/>
      <c r="O314" s="1318"/>
      <c r="P314" s="1318"/>
      <c r="Q314" s="1318"/>
      <c r="R314" s="1318"/>
      <c r="S314" s="1329"/>
      <c r="V314" s="2414"/>
      <c r="W314" s="2414"/>
      <c r="X314" s="2414"/>
      <c r="Y314" s="2414"/>
      <c r="AA314" s="2517"/>
      <c r="AB314" s="2517"/>
      <c r="AC314" s="2517"/>
      <c r="AD314" s="2517"/>
      <c r="AE314" s="2517"/>
      <c r="AF314" s="2517"/>
      <c r="AG314" s="2517"/>
      <c r="AH314" s="1998"/>
      <c r="AI314" s="2526"/>
      <c r="AJ314" s="2526"/>
      <c r="AK314" s="2526"/>
      <c r="AL314" s="2526"/>
      <c r="AM314" s="2526"/>
      <c r="AN314" s="2526"/>
      <c r="AO314" s="2000"/>
      <c r="AP314" s="1344" t="s">
        <v>638</v>
      </c>
      <c r="AQ314" s="1345" t="s">
        <v>162</v>
      </c>
      <c r="BL314" s="2476"/>
      <c r="BM314" s="2476"/>
      <c r="BN314" s="2476"/>
      <c r="BO314" s="2476"/>
      <c r="BP314" s="2476"/>
      <c r="BQ314" s="2476"/>
      <c r="BS314" s="2476"/>
      <c r="BT314" s="2476"/>
      <c r="BU314" s="2476"/>
      <c r="BV314" s="2476"/>
      <c r="BW314" s="2476"/>
      <c r="BX314" s="2476"/>
      <c r="BY314" s="1345"/>
      <c r="BZ314" s="1345"/>
      <c r="CA314" s="1345"/>
      <c r="CB314" s="971"/>
      <c r="CC314" s="1346"/>
    </row>
    <row r="315" spans="2:81" s="1312" customFormat="1" ht="26.25" customHeight="1" outlineLevel="1">
      <c r="B315" s="1340" t="s">
        <v>640</v>
      </c>
      <c r="C315" s="2429" t="s">
        <v>2065</v>
      </c>
      <c r="D315" s="2429"/>
      <c r="E315" s="2429"/>
      <c r="F315" s="2429"/>
      <c r="G315" s="2429"/>
      <c r="H315" s="2429"/>
      <c r="I315" s="2429"/>
      <c r="J315" s="2429"/>
      <c r="K315" s="2429"/>
      <c r="L315" s="2429"/>
      <c r="M315" s="2429"/>
      <c r="N315" s="2429"/>
      <c r="O315" s="2429"/>
      <c r="P315" s="2429"/>
      <c r="Q315" s="2429"/>
      <c r="R315" s="2429"/>
      <c r="S315" s="2429"/>
      <c r="V315" s="2413" t="s">
        <v>622</v>
      </c>
      <c r="W315" s="2414"/>
      <c r="X315" s="2414"/>
      <c r="Y315" s="2414"/>
      <c r="AA315" s="2521"/>
      <c r="AB315" s="2521"/>
      <c r="AC315" s="2521"/>
      <c r="AD315" s="2521"/>
      <c r="AE315" s="2521"/>
      <c r="AF315" s="2521"/>
      <c r="AG315" s="2521"/>
      <c r="AH315" s="1998"/>
      <c r="AI315" s="2517">
        <v>0</v>
      </c>
      <c r="AJ315" s="2517"/>
      <c r="AK315" s="2517"/>
      <c r="AL315" s="2517"/>
      <c r="AM315" s="2517"/>
      <c r="AN315" s="2517"/>
      <c r="AO315" s="2000"/>
      <c r="AP315" s="1344" t="s">
        <v>637</v>
      </c>
      <c r="AQ315" s="1345" t="s">
        <v>163</v>
      </c>
      <c r="BL315" s="2476"/>
      <c r="BM315" s="2476"/>
      <c r="BN315" s="2476"/>
      <c r="BO315" s="2476"/>
      <c r="BP315" s="2476"/>
      <c r="BQ315" s="2476"/>
      <c r="BS315" s="2476"/>
      <c r="BT315" s="2476"/>
      <c r="BU315" s="2476"/>
      <c r="BV315" s="2476"/>
      <c r="BW315" s="2476"/>
      <c r="BX315" s="2476"/>
      <c r="BY315" s="1345"/>
      <c r="BZ315" s="1345"/>
      <c r="CA315" s="1345"/>
      <c r="CB315" s="971"/>
      <c r="CC315" s="1346"/>
    </row>
    <row r="316" spans="2:81" s="1312" customFormat="1" ht="27" hidden="1" customHeight="1" outlineLevel="1">
      <c r="B316" s="1340" t="s">
        <v>639</v>
      </c>
      <c r="C316" s="2429" t="s">
        <v>1577</v>
      </c>
      <c r="D316" s="2429"/>
      <c r="E316" s="2429"/>
      <c r="F316" s="2429"/>
      <c r="G316" s="2429"/>
      <c r="H316" s="2429"/>
      <c r="I316" s="2429"/>
      <c r="J316" s="2429"/>
      <c r="K316" s="2429"/>
      <c r="L316" s="2429"/>
      <c r="M316" s="2429"/>
      <c r="N316" s="2429"/>
      <c r="O316" s="2429"/>
      <c r="P316" s="2429"/>
      <c r="Q316" s="2429"/>
      <c r="R316" s="2429"/>
      <c r="S316" s="2429"/>
      <c r="V316" s="2413" t="s">
        <v>623</v>
      </c>
      <c r="W316" s="2414"/>
      <c r="X316" s="2414"/>
      <c r="Y316" s="2414"/>
      <c r="AA316" s="2521"/>
      <c r="AB316" s="2521"/>
      <c r="AC316" s="2521"/>
      <c r="AD316" s="2521"/>
      <c r="AE316" s="2521"/>
      <c r="AF316" s="2521"/>
      <c r="AG316" s="2521"/>
      <c r="AH316" s="1998"/>
      <c r="AI316" s="2521"/>
      <c r="AJ316" s="2521"/>
      <c r="AK316" s="2521"/>
      <c r="AL316" s="2521"/>
      <c r="AM316" s="2521"/>
      <c r="AN316" s="2521"/>
      <c r="AO316" s="2000"/>
      <c r="AP316" s="1344" t="s">
        <v>709</v>
      </c>
      <c r="AQ316" s="1345" t="s">
        <v>168</v>
      </c>
      <c r="BL316" s="2476"/>
      <c r="BM316" s="2476"/>
      <c r="BN316" s="2476"/>
      <c r="BO316" s="2476"/>
      <c r="BP316" s="2476"/>
      <c r="BQ316" s="2476"/>
      <c r="BS316" s="2476"/>
      <c r="BT316" s="2476"/>
      <c r="BU316" s="2476"/>
      <c r="BV316" s="2476"/>
      <c r="BW316" s="2476"/>
      <c r="BX316" s="2476"/>
      <c r="BY316" s="1345"/>
      <c r="BZ316" s="1345"/>
      <c r="CA316" s="1345"/>
      <c r="CB316" s="971"/>
      <c r="CC316" s="1346"/>
    </row>
    <row r="317" spans="2:81" s="1312" customFormat="1" ht="17.100000000000001" customHeight="1" outlineLevel="1">
      <c r="B317" s="1340" t="s">
        <v>638</v>
      </c>
      <c r="C317" s="1347" t="s">
        <v>558</v>
      </c>
      <c r="D317" s="1348"/>
      <c r="E317" s="1348"/>
      <c r="F317" s="1348"/>
      <c r="G317" s="1348"/>
      <c r="H317" s="1348"/>
      <c r="I317" s="1348"/>
      <c r="J317" s="1348"/>
      <c r="K317" s="1348"/>
      <c r="L317" s="1348"/>
      <c r="M317" s="1348"/>
      <c r="N317" s="1348"/>
      <c r="O317" s="1348"/>
      <c r="P317" s="1348"/>
      <c r="Q317" s="1348"/>
      <c r="R317" s="1348"/>
      <c r="S317" s="1349"/>
      <c r="V317" s="2413" t="s">
        <v>624</v>
      </c>
      <c r="W317" s="2414"/>
      <c r="X317" s="2414"/>
      <c r="Y317" s="2414"/>
      <c r="AA317" s="2521">
        <v>328546037486</v>
      </c>
      <c r="AB317" s="2521"/>
      <c r="AC317" s="2521"/>
      <c r="AD317" s="2521"/>
      <c r="AE317" s="2521"/>
      <c r="AF317" s="2521"/>
      <c r="AG317" s="2521"/>
      <c r="AH317" s="1998"/>
      <c r="AI317" s="2517">
        <v>257563657439</v>
      </c>
      <c r="AJ317" s="2517"/>
      <c r="AK317" s="2517"/>
      <c r="AL317" s="2517"/>
      <c r="AM317" s="2517"/>
      <c r="AN317" s="2517"/>
      <c r="AO317" s="2000"/>
      <c r="AP317" s="1313" t="s">
        <v>169</v>
      </c>
      <c r="AR317" s="1343"/>
      <c r="BL317" s="2463"/>
      <c r="BM317" s="2463"/>
      <c r="BN317" s="2463"/>
      <c r="BO317" s="2463"/>
      <c r="BP317" s="2463"/>
      <c r="BQ317" s="2463"/>
      <c r="BS317" s="2463" t="e">
        <v>#REF!</v>
      </c>
      <c r="BT317" s="2463"/>
      <c r="BU317" s="2463"/>
      <c r="BV317" s="2463"/>
      <c r="BW317" s="2463"/>
      <c r="BX317" s="2463"/>
      <c r="BY317" s="1313"/>
      <c r="BZ317" s="1382"/>
      <c r="CA317" s="1345"/>
      <c r="CB317" s="971"/>
      <c r="CC317" s="1346"/>
    </row>
    <row r="318" spans="2:81" s="1312" customFormat="1" ht="17.100000000000001" customHeight="1" outlineLevel="1">
      <c r="B318" s="1340" t="s">
        <v>637</v>
      </c>
      <c r="C318" s="1347" t="s">
        <v>557</v>
      </c>
      <c r="D318" s="1348"/>
      <c r="E318" s="1348"/>
      <c r="F318" s="1348"/>
      <c r="G318" s="1348"/>
      <c r="H318" s="1348"/>
      <c r="I318" s="1348"/>
      <c r="J318" s="1348"/>
      <c r="K318" s="1348"/>
      <c r="L318" s="1348"/>
      <c r="M318" s="1348"/>
      <c r="N318" s="1348"/>
      <c r="O318" s="1348"/>
      <c r="P318" s="1348"/>
      <c r="Q318" s="1348"/>
      <c r="R318" s="1348"/>
      <c r="S318" s="1349"/>
      <c r="V318" s="2413" t="s">
        <v>625</v>
      </c>
      <c r="W318" s="2414"/>
      <c r="X318" s="2414"/>
      <c r="Y318" s="2414"/>
      <c r="AA318" s="2521">
        <v>-281385741455</v>
      </c>
      <c r="AB318" s="2521"/>
      <c r="AC318" s="2521"/>
      <c r="AD318" s="2521"/>
      <c r="AE318" s="2521"/>
      <c r="AF318" s="2521"/>
      <c r="AG318" s="2521"/>
      <c r="AH318" s="1998"/>
      <c r="AI318" s="2517">
        <v>-281570919382</v>
      </c>
      <c r="AJ318" s="2517"/>
      <c r="AK318" s="2517"/>
      <c r="AL318" s="2517"/>
      <c r="AM318" s="2517"/>
      <c r="AN318" s="2517"/>
      <c r="AO318" s="2000"/>
      <c r="AP318" s="1343"/>
      <c r="AR318" s="1343"/>
      <c r="BL318" s="2463"/>
      <c r="BM318" s="2463"/>
      <c r="BN318" s="2463"/>
      <c r="BO318" s="2463"/>
      <c r="BP318" s="2463"/>
      <c r="BQ318" s="2463"/>
      <c r="BS318" s="2463"/>
      <c r="BT318" s="2463"/>
      <c r="BU318" s="2463"/>
      <c r="BV318" s="2463"/>
      <c r="BW318" s="2463"/>
      <c r="BX318" s="2463"/>
      <c r="BY318" s="1313"/>
      <c r="BZ318" s="1382"/>
      <c r="CA318" s="1345"/>
      <c r="CB318" s="971"/>
      <c r="CC318" s="1346"/>
    </row>
    <row r="319" spans="2:81" s="1312" customFormat="1" ht="17.100000000000001" customHeight="1" outlineLevel="1">
      <c r="B319" s="1340" t="s">
        <v>708</v>
      </c>
      <c r="C319" s="1347" t="s">
        <v>549</v>
      </c>
      <c r="D319" s="1348"/>
      <c r="E319" s="1348"/>
      <c r="F319" s="1348"/>
      <c r="G319" s="1348"/>
      <c r="H319" s="1348"/>
      <c r="I319" s="1348"/>
      <c r="J319" s="1348"/>
      <c r="K319" s="1348"/>
      <c r="L319" s="1348"/>
      <c r="M319" s="1348"/>
      <c r="N319" s="1348"/>
      <c r="O319" s="1348"/>
      <c r="P319" s="1348"/>
      <c r="Q319" s="1348"/>
      <c r="R319" s="1348"/>
      <c r="S319" s="1349"/>
      <c r="V319" s="2413" t="s">
        <v>626</v>
      </c>
      <c r="W319" s="2414"/>
      <c r="X319" s="2414"/>
      <c r="Y319" s="2414"/>
      <c r="AA319" s="2521">
        <v>-331379118</v>
      </c>
      <c r="AB319" s="2521"/>
      <c r="AC319" s="2521"/>
      <c r="AD319" s="2521"/>
      <c r="AE319" s="2521"/>
      <c r="AF319" s="2521"/>
      <c r="AG319" s="2521"/>
      <c r="AH319" s="1998"/>
      <c r="AI319" s="2517">
        <v>0</v>
      </c>
      <c r="AJ319" s="2517"/>
      <c r="AK319" s="2517"/>
      <c r="AL319" s="2517"/>
      <c r="AM319" s="2517"/>
      <c r="AN319" s="2517"/>
      <c r="AO319" s="2000"/>
      <c r="AP319" s="1313" t="s">
        <v>170</v>
      </c>
      <c r="AR319" s="1343"/>
      <c r="BL319" s="2463"/>
      <c r="BM319" s="2463"/>
      <c r="BN319" s="2463"/>
      <c r="BO319" s="2463"/>
      <c r="BP319" s="2463"/>
      <c r="BQ319" s="2463"/>
      <c r="BS319" s="2463"/>
      <c r="BT319" s="2463"/>
      <c r="BU319" s="2463"/>
      <c r="BV319" s="2463"/>
      <c r="BW319" s="2463"/>
      <c r="BX319" s="2463"/>
      <c r="BY319" s="1313"/>
      <c r="BZ319" s="1345"/>
      <c r="CA319" s="1345"/>
      <c r="CB319" s="971"/>
      <c r="CC319" s="1346"/>
    </row>
    <row r="320" spans="2:81" s="1350" customFormat="1" ht="17.100000000000001" customHeight="1" outlineLevel="1">
      <c r="B320" s="1340" t="s">
        <v>709</v>
      </c>
      <c r="C320" s="1347" t="s">
        <v>548</v>
      </c>
      <c r="D320" s="1348"/>
      <c r="E320" s="1348"/>
      <c r="F320" s="1348"/>
      <c r="G320" s="1348"/>
      <c r="H320" s="1348"/>
      <c r="I320" s="1348"/>
      <c r="J320" s="1348"/>
      <c r="K320" s="1348"/>
      <c r="L320" s="1348"/>
      <c r="M320" s="1348"/>
      <c r="N320" s="1348"/>
      <c r="O320" s="1348"/>
      <c r="P320" s="1348"/>
      <c r="Q320" s="1348"/>
      <c r="R320" s="1348"/>
      <c r="S320" s="1349"/>
      <c r="T320" s="1312"/>
      <c r="U320" s="1312"/>
      <c r="V320" s="2413" t="s">
        <v>627</v>
      </c>
      <c r="W320" s="2414"/>
      <c r="X320" s="2414"/>
      <c r="Y320" s="2414"/>
      <c r="AA320" s="2521"/>
      <c r="AB320" s="2521"/>
      <c r="AC320" s="2521"/>
      <c r="AD320" s="2521"/>
      <c r="AE320" s="2521"/>
      <c r="AF320" s="2521"/>
      <c r="AG320" s="2521"/>
      <c r="AH320" s="2001"/>
      <c r="AI320" s="2517">
        <v>0</v>
      </c>
      <c r="AJ320" s="2517"/>
      <c r="AK320" s="2517"/>
      <c r="AL320" s="2517"/>
      <c r="AM320" s="2517"/>
      <c r="AN320" s="2517"/>
      <c r="AO320" s="2002"/>
      <c r="AQ320" s="1351" t="s">
        <v>171</v>
      </c>
      <c r="AR320" s="1352"/>
      <c r="BL320" s="2473"/>
      <c r="BM320" s="2473"/>
      <c r="BN320" s="2473"/>
      <c r="BO320" s="2473"/>
      <c r="BP320" s="2473"/>
      <c r="BQ320" s="2473"/>
      <c r="BS320" s="2473"/>
      <c r="BT320" s="2473"/>
      <c r="BU320" s="2473"/>
      <c r="BV320" s="2473"/>
      <c r="BW320" s="2473"/>
      <c r="BX320" s="2473"/>
      <c r="BY320" s="1353"/>
      <c r="BZ320" s="1351"/>
      <c r="CA320" s="1351"/>
      <c r="CB320" s="1354"/>
      <c r="CC320" s="1355"/>
    </row>
    <row r="321" spans="2:81" s="1350" customFormat="1" ht="17.100000000000001" customHeight="1" outlineLevel="1">
      <c r="B321" s="1340"/>
      <c r="C321" s="1260" t="s">
        <v>1578</v>
      </c>
      <c r="D321" s="1348"/>
      <c r="E321" s="1348"/>
      <c r="F321" s="1348"/>
      <c r="G321" s="1348"/>
      <c r="H321" s="1348"/>
      <c r="I321" s="1348"/>
      <c r="J321" s="1348"/>
      <c r="K321" s="1348"/>
      <c r="L321" s="1348"/>
      <c r="M321" s="1348"/>
      <c r="N321" s="1348"/>
      <c r="O321" s="1348"/>
      <c r="P321" s="1348"/>
      <c r="Q321" s="1348"/>
      <c r="R321" s="1348"/>
      <c r="S321" s="1349"/>
      <c r="T321" s="1312"/>
      <c r="U321" s="1312"/>
      <c r="V321" s="1356"/>
      <c r="W321" s="1357"/>
      <c r="X321" s="1357"/>
      <c r="Y321" s="1357"/>
      <c r="AA321" s="2471">
        <v>46828916913</v>
      </c>
      <c r="AB321" s="2471"/>
      <c r="AC321" s="2471"/>
      <c r="AD321" s="2471"/>
      <c r="AE321" s="2471"/>
      <c r="AF321" s="2471"/>
      <c r="AG321" s="2471"/>
      <c r="AH321" s="2001"/>
      <c r="AI321" s="2471">
        <v>-24007261943</v>
      </c>
      <c r="AJ321" s="2471"/>
      <c r="AK321" s="2471"/>
      <c r="AL321" s="2471"/>
      <c r="AM321" s="2471"/>
      <c r="AN321" s="2471"/>
      <c r="AO321" s="2002"/>
      <c r="AQ321" s="1351"/>
      <c r="AR321" s="1352"/>
      <c r="BL321" s="1353"/>
      <c r="BM321" s="1353"/>
      <c r="BN321" s="1353"/>
      <c r="BO321" s="1353"/>
      <c r="BP321" s="1353"/>
      <c r="BQ321" s="1353"/>
      <c r="BS321" s="1353"/>
      <c r="BT321" s="1353"/>
      <c r="BU321" s="1353"/>
      <c r="BV321" s="1353"/>
      <c r="BW321" s="1353"/>
      <c r="BX321" s="1353"/>
      <c r="BY321" s="1353"/>
      <c r="BZ321" s="1351"/>
      <c r="CA321" s="1351"/>
      <c r="CB321" s="1354"/>
      <c r="CC321" s="1355"/>
    </row>
    <row r="322" spans="2:81" s="1312" customFormat="1" ht="4.5" customHeight="1" outlineLevel="1">
      <c r="B322" s="1338"/>
      <c r="C322" s="1318"/>
      <c r="D322" s="1318"/>
      <c r="E322" s="1318"/>
      <c r="F322" s="1318"/>
      <c r="G322" s="1318"/>
      <c r="H322" s="1318"/>
      <c r="I322" s="1318"/>
      <c r="J322" s="1318"/>
      <c r="K322" s="1318"/>
      <c r="L322" s="1318"/>
      <c r="M322" s="1318"/>
      <c r="N322" s="1318"/>
      <c r="O322" s="1318"/>
      <c r="P322" s="1318"/>
      <c r="Q322" s="1318"/>
      <c r="R322" s="1318"/>
      <c r="S322" s="1329"/>
      <c r="V322" s="2414"/>
      <c r="W322" s="2414"/>
      <c r="X322" s="2414"/>
      <c r="Y322" s="2414"/>
      <c r="AA322" s="2517"/>
      <c r="AB322" s="2517"/>
      <c r="AC322" s="2517"/>
      <c r="AD322" s="2517"/>
      <c r="AE322" s="2517"/>
      <c r="AF322" s="2517"/>
      <c r="AG322" s="2517"/>
      <c r="AH322" s="1998"/>
      <c r="AI322" s="1998"/>
      <c r="AJ322" s="1998"/>
      <c r="AK322" s="1998"/>
      <c r="AL322" s="1998"/>
      <c r="AM322" s="1998"/>
      <c r="AN322" s="1998"/>
      <c r="AO322" s="2000"/>
      <c r="AP322" s="1313" t="s">
        <v>172</v>
      </c>
      <c r="AR322" s="1343"/>
      <c r="BL322" s="2474"/>
      <c r="BM322" s="2474"/>
      <c r="BN322" s="2474"/>
      <c r="BO322" s="2474"/>
      <c r="BP322" s="2474"/>
      <c r="BQ322" s="2474"/>
      <c r="BS322" s="2474" t="e">
        <v>#REF!</v>
      </c>
      <c r="BT322" s="2474"/>
      <c r="BU322" s="2474"/>
      <c r="BV322" s="2474"/>
      <c r="BW322" s="2474"/>
      <c r="BX322" s="2474"/>
      <c r="BY322" s="1358"/>
      <c r="BZ322" s="1345"/>
      <c r="CA322" s="1345"/>
      <c r="CB322" s="971"/>
      <c r="CC322" s="1346"/>
    </row>
    <row r="323" spans="2:81" s="48" customFormat="1" ht="17.100000000000001" customHeight="1" outlineLevel="1">
      <c r="B323" s="1339" t="s">
        <v>2023</v>
      </c>
      <c r="C323" s="1318"/>
      <c r="D323" s="1319"/>
      <c r="E323" s="1318"/>
      <c r="F323" s="1318"/>
      <c r="G323" s="1318"/>
      <c r="H323" s="1318"/>
      <c r="I323" s="1318"/>
      <c r="J323" s="1318"/>
      <c r="K323" s="1318"/>
      <c r="L323" s="1318"/>
      <c r="M323" s="1318"/>
      <c r="N323" s="1318"/>
      <c r="O323" s="1318"/>
      <c r="P323" s="1318"/>
      <c r="Q323" s="1318"/>
      <c r="R323" s="1318"/>
      <c r="S323" s="1329"/>
      <c r="T323" s="1312"/>
      <c r="U323" s="1312"/>
      <c r="V323" s="2519" t="s">
        <v>629</v>
      </c>
      <c r="W323" s="2520"/>
      <c r="X323" s="2520"/>
      <c r="Y323" s="2520"/>
      <c r="Z323" s="49"/>
      <c r="AA323" s="2526">
        <v>2099699841</v>
      </c>
      <c r="AB323" s="2526"/>
      <c r="AC323" s="2526"/>
      <c r="AD323" s="2526"/>
      <c r="AE323" s="2526"/>
      <c r="AF323" s="2526"/>
      <c r="AG323" s="2526"/>
      <c r="AH323" s="2003"/>
      <c r="AI323" s="2471">
        <v>-38582537581</v>
      </c>
      <c r="AJ323" s="2471"/>
      <c r="AK323" s="2471"/>
      <c r="AL323" s="2471"/>
      <c r="AM323" s="2471"/>
      <c r="AN323" s="2471"/>
      <c r="AO323" s="2004"/>
      <c r="AP323" s="1241"/>
      <c r="AQ323" s="1241"/>
      <c r="BJ323" s="49"/>
      <c r="BK323" s="49"/>
      <c r="BL323" s="49"/>
      <c r="BM323" s="49"/>
      <c r="BN323" s="49"/>
      <c r="BO323" s="49"/>
      <c r="BQ323" s="49"/>
      <c r="BZ323" s="532"/>
      <c r="CA323" s="532"/>
      <c r="CB323" s="533"/>
    </row>
    <row r="324" spans="2:81" s="48" customFormat="1" ht="3.75" hidden="1" customHeight="1" outlineLevel="1">
      <c r="B324" s="1338"/>
      <c r="C324" s="1318"/>
      <c r="D324" s="1319"/>
      <c r="E324" s="1318"/>
      <c r="F324" s="1318"/>
      <c r="G324" s="1318"/>
      <c r="H324" s="1318"/>
      <c r="I324" s="1318"/>
      <c r="J324" s="1318"/>
      <c r="K324" s="1318"/>
      <c r="L324" s="1318"/>
      <c r="M324" s="1318"/>
      <c r="N324" s="1318"/>
      <c r="O324" s="1318"/>
      <c r="P324" s="1318"/>
      <c r="Q324" s="1318"/>
      <c r="R324" s="1318"/>
      <c r="S324" s="1329"/>
      <c r="T324" s="1312"/>
      <c r="U324" s="1312"/>
      <c r="V324" s="2414"/>
      <c r="W324" s="2414"/>
      <c r="X324" s="2414"/>
      <c r="Y324" s="2414"/>
      <c r="Z324" s="49"/>
      <c r="AA324" s="2527">
        <v>0</v>
      </c>
      <c r="AB324" s="2527"/>
      <c r="AC324" s="2527"/>
      <c r="AD324" s="2527"/>
      <c r="AE324" s="2527"/>
      <c r="AF324" s="2527"/>
      <c r="AG324" s="2527"/>
      <c r="AH324" s="2003"/>
      <c r="AI324" s="2527"/>
      <c r="AJ324" s="2527"/>
      <c r="AK324" s="2527"/>
      <c r="AL324" s="2527"/>
      <c r="AM324" s="2527"/>
      <c r="AN324" s="2527"/>
      <c r="AO324" s="2004"/>
      <c r="AP324" s="1241"/>
      <c r="AQ324" s="1241"/>
      <c r="BJ324" s="49"/>
      <c r="BK324" s="49"/>
      <c r="BL324" s="49"/>
      <c r="BM324" s="49"/>
      <c r="BN324" s="49"/>
      <c r="BO324" s="49"/>
      <c r="BQ324" s="49"/>
      <c r="BZ324" s="532"/>
      <c r="CA324" s="532"/>
      <c r="CB324" s="533"/>
    </row>
    <row r="325" spans="2:81" s="48" customFormat="1" ht="17.100000000000001" customHeight="1" outlineLevel="1">
      <c r="B325" s="1339" t="s">
        <v>2024</v>
      </c>
      <c r="C325" s="1318"/>
      <c r="D325" s="1319"/>
      <c r="E325" s="1318"/>
      <c r="F325" s="1318"/>
      <c r="G325" s="1318"/>
      <c r="H325" s="1318"/>
      <c r="I325" s="1318"/>
      <c r="J325" s="1318"/>
      <c r="K325" s="1318"/>
      <c r="L325" s="1318"/>
      <c r="M325" s="1318"/>
      <c r="N325" s="1318"/>
      <c r="O325" s="1318"/>
      <c r="P325" s="1318"/>
      <c r="Q325" s="1318"/>
      <c r="R325" s="1318"/>
      <c r="S325" s="1329"/>
      <c r="T325" s="1312"/>
      <c r="U325" s="1312"/>
      <c r="V325" s="2519" t="s">
        <v>630</v>
      </c>
      <c r="W325" s="2520"/>
      <c r="X325" s="2520"/>
      <c r="Y325" s="2520"/>
      <c r="Z325" s="49"/>
      <c r="AA325" s="2528">
        <v>42156342744</v>
      </c>
      <c r="AB325" s="2528"/>
      <c r="AC325" s="2528"/>
      <c r="AD325" s="2528"/>
      <c r="AE325" s="2528"/>
      <c r="AF325" s="2528"/>
      <c r="AG325" s="2528"/>
      <c r="AH325" s="2003"/>
      <c r="AI325" s="2526">
        <v>42871593173</v>
      </c>
      <c r="AJ325" s="2526"/>
      <c r="AK325" s="2526"/>
      <c r="AL325" s="2526"/>
      <c r="AM325" s="2526"/>
      <c r="AN325" s="2526"/>
      <c r="AO325" s="2004"/>
      <c r="AP325" s="1241"/>
      <c r="AQ325" s="1241"/>
      <c r="BJ325" s="49"/>
      <c r="BK325" s="49"/>
      <c r="BL325" s="49"/>
      <c r="BM325" s="49"/>
      <c r="BN325" s="49"/>
      <c r="BO325" s="49"/>
      <c r="BQ325" s="49"/>
      <c r="BZ325" s="532"/>
      <c r="CA325" s="532"/>
      <c r="CB325" s="533"/>
    </row>
    <row r="326" spans="2:81" s="48" customFormat="1" ht="17.100000000000001" customHeight="1" outlineLevel="1">
      <c r="B326" s="1360" t="s">
        <v>645</v>
      </c>
      <c r="C326" s="1323"/>
      <c r="D326" s="1323"/>
      <c r="E326" s="1323"/>
      <c r="F326" s="1323"/>
      <c r="G326" s="1323"/>
      <c r="H326" s="1323"/>
      <c r="I326" s="1323"/>
      <c r="J326" s="1323"/>
      <c r="K326" s="1323"/>
      <c r="L326" s="1323"/>
      <c r="M326" s="1323"/>
      <c r="N326" s="1323"/>
      <c r="O326" s="1323"/>
      <c r="P326" s="1323"/>
      <c r="Q326" s="1323"/>
      <c r="R326" s="1318"/>
      <c r="S326" s="1329"/>
      <c r="T326" s="1312"/>
      <c r="U326" s="1312"/>
      <c r="V326" s="2413" t="s">
        <v>631</v>
      </c>
      <c r="W326" s="2414"/>
      <c r="X326" s="2414"/>
      <c r="Y326" s="2414"/>
      <c r="Z326" s="49"/>
      <c r="AA326" s="2524"/>
      <c r="AB326" s="2524"/>
      <c r="AC326" s="2524"/>
      <c r="AD326" s="2524"/>
      <c r="AE326" s="2524"/>
      <c r="AF326" s="2524"/>
      <c r="AG326" s="2524"/>
      <c r="AH326" s="2003"/>
      <c r="AI326" s="2529"/>
      <c r="AJ326" s="2529"/>
      <c r="AK326" s="2529"/>
      <c r="AL326" s="2529"/>
      <c r="AM326" s="2529"/>
      <c r="AN326" s="2529"/>
      <c r="AO326" s="2004"/>
      <c r="AP326" s="1241"/>
      <c r="AQ326" s="1241"/>
      <c r="BJ326" s="49"/>
      <c r="BK326" s="49"/>
      <c r="BL326" s="49"/>
      <c r="BM326" s="49"/>
      <c r="BN326" s="49"/>
      <c r="BO326" s="49"/>
      <c r="BQ326" s="49"/>
      <c r="BZ326" s="532"/>
      <c r="CA326" s="532"/>
      <c r="CB326" s="533"/>
    </row>
    <row r="327" spans="2:81" s="48" customFormat="1" ht="17.100000000000001" customHeight="1" outlineLevel="1">
      <c r="B327" s="1339" t="s">
        <v>2025</v>
      </c>
      <c r="C327" s="1318"/>
      <c r="D327" s="1319"/>
      <c r="E327" s="1318"/>
      <c r="F327" s="1318"/>
      <c r="G327" s="1318"/>
      <c r="H327" s="1318"/>
      <c r="I327" s="1318"/>
      <c r="J327" s="1318"/>
      <c r="K327" s="1318"/>
      <c r="L327" s="1318"/>
      <c r="M327" s="1318"/>
      <c r="N327" s="1318"/>
      <c r="O327" s="1318"/>
      <c r="P327" s="1318"/>
      <c r="Q327" s="1318"/>
      <c r="R327" s="1318"/>
      <c r="S327" s="1329"/>
      <c r="T327" s="1312"/>
      <c r="U327" s="1312"/>
      <c r="V327" s="2519" t="s">
        <v>632</v>
      </c>
      <c r="W327" s="2520"/>
      <c r="X327" s="2520"/>
      <c r="Y327" s="2520"/>
      <c r="Z327" s="49"/>
      <c r="AA327" s="2527">
        <v>44256042585</v>
      </c>
      <c r="AB327" s="2527"/>
      <c r="AC327" s="2527"/>
      <c r="AD327" s="2527"/>
      <c r="AE327" s="2527"/>
      <c r="AF327" s="2527"/>
      <c r="AG327" s="2527"/>
      <c r="AH327" s="2003"/>
      <c r="AI327" s="2527">
        <v>4289055592</v>
      </c>
      <c r="AJ327" s="2527"/>
      <c r="AK327" s="2527"/>
      <c r="AL327" s="2527"/>
      <c r="AM327" s="2527"/>
      <c r="AN327" s="2527"/>
      <c r="AO327" s="2004"/>
      <c r="AP327" s="1241"/>
      <c r="AQ327" s="1241"/>
      <c r="BJ327" s="49"/>
      <c r="BK327" s="49"/>
      <c r="BL327" s="49"/>
      <c r="BM327" s="49"/>
      <c r="BN327" s="49"/>
      <c r="BO327" s="49"/>
      <c r="BQ327" s="49"/>
      <c r="BZ327" s="2029">
        <v>44256042585</v>
      </c>
      <c r="CA327" s="532"/>
      <c r="CB327" s="533"/>
    </row>
    <row r="328" spans="2:81" s="48" customFormat="1" ht="4.5" hidden="1" customHeight="1" outlineLevel="1">
      <c r="B328" s="1242"/>
      <c r="C328" s="1241"/>
      <c r="Z328" s="49"/>
      <c r="AA328" s="1361"/>
      <c r="AB328" s="1361"/>
      <c r="AC328" s="1361"/>
      <c r="AD328" s="1361"/>
      <c r="AE328" s="1361"/>
      <c r="AF328" s="1359"/>
      <c r="AG328" s="1361"/>
      <c r="AH328" s="1359"/>
      <c r="AI328" s="1359"/>
      <c r="AJ328" s="1359"/>
      <c r="AK328" s="1359"/>
      <c r="AL328" s="1359"/>
      <c r="AM328" s="1359"/>
      <c r="AN328" s="1359"/>
      <c r="AP328" s="1241"/>
      <c r="AQ328" s="1241"/>
      <c r="BJ328" s="49"/>
      <c r="BK328" s="49"/>
      <c r="BL328" s="49"/>
      <c r="BM328" s="49"/>
      <c r="BN328" s="49"/>
      <c r="BO328" s="49"/>
      <c r="BQ328" s="49"/>
      <c r="BZ328" s="533"/>
      <c r="CA328" s="1362"/>
      <c r="CB328" s="533"/>
    </row>
    <row r="329" spans="2:81" s="1238" customFormat="1" outlineLevel="1">
      <c r="B329" s="470"/>
      <c r="C329" s="1241"/>
      <c r="D329" s="48"/>
      <c r="E329" s="48"/>
      <c r="F329" s="48"/>
      <c r="G329" s="48"/>
      <c r="H329" s="48"/>
      <c r="I329" s="48"/>
      <c r="J329" s="48"/>
      <c r="K329" s="48"/>
      <c r="L329" s="48"/>
      <c r="M329" s="48"/>
      <c r="N329" s="48"/>
      <c r="O329" s="48"/>
      <c r="P329" s="48"/>
      <c r="Q329" s="48"/>
      <c r="R329" s="48"/>
      <c r="S329" s="48"/>
      <c r="T329" s="48"/>
      <c r="U329" s="48"/>
      <c r="V329" s="48"/>
      <c r="W329" s="48"/>
      <c r="X329" s="48"/>
      <c r="Y329" s="48"/>
      <c r="Z329" s="49"/>
      <c r="AA329" s="49"/>
      <c r="AB329" s="49"/>
      <c r="AC329" s="49"/>
      <c r="AD329" s="49"/>
      <c r="AE329" s="49"/>
      <c r="AF329" s="48"/>
      <c r="AG329" s="902" t="s">
        <v>2106</v>
      </c>
      <c r="AH329" s="48"/>
      <c r="AI329" s="48"/>
      <c r="AJ329" s="48"/>
      <c r="AK329" s="48"/>
      <c r="AL329" s="48"/>
      <c r="AM329" s="48"/>
      <c r="AN329" s="48"/>
      <c r="AP329" s="103"/>
      <c r="AQ329" s="1241"/>
      <c r="AR329" s="48"/>
      <c r="AS329" s="48"/>
      <c r="AT329" s="48"/>
      <c r="AU329" s="48"/>
      <c r="AV329" s="48"/>
      <c r="AW329" s="48"/>
      <c r="AX329" s="48"/>
      <c r="AY329" s="48"/>
      <c r="AZ329" s="48"/>
      <c r="BA329" s="48"/>
      <c r="BB329" s="48"/>
      <c r="BC329" s="48"/>
      <c r="BD329" s="48"/>
      <c r="BE329" s="48"/>
      <c r="BF329" s="48"/>
      <c r="BG329" s="48"/>
      <c r="BH329" s="48"/>
      <c r="BI329" s="48"/>
      <c r="BJ329" s="49"/>
      <c r="BK329" s="49"/>
      <c r="BL329" s="49"/>
      <c r="BM329" s="49"/>
      <c r="BN329" s="49"/>
      <c r="BO329" s="49"/>
      <c r="BP329" s="48"/>
      <c r="BQ329" s="902" t="s">
        <v>74</v>
      </c>
      <c r="BR329" s="48"/>
      <c r="BS329" s="48"/>
      <c r="BT329" s="48"/>
      <c r="BU329" s="48"/>
      <c r="BV329" s="48"/>
      <c r="BW329" s="48"/>
      <c r="BX329" s="48"/>
      <c r="BY329" s="48"/>
      <c r="BZ329" s="1249">
        <v>0</v>
      </c>
      <c r="CA329" s="1363"/>
      <c r="CB329" s="1249"/>
    </row>
    <row r="330" spans="2:81" s="2007" customFormat="1" outlineLevel="1">
      <c r="B330" s="470"/>
      <c r="C330" s="1241"/>
      <c r="D330" s="48"/>
      <c r="E330" s="48"/>
      <c r="F330" s="48"/>
      <c r="G330" s="48"/>
      <c r="H330" s="48"/>
      <c r="I330" s="48"/>
      <c r="J330" s="48"/>
      <c r="K330" s="48"/>
      <c r="L330" s="48"/>
      <c r="M330" s="48"/>
      <c r="N330" s="48"/>
      <c r="O330" s="48"/>
      <c r="P330" s="48"/>
      <c r="Q330" s="48"/>
      <c r="R330" s="48"/>
      <c r="S330" s="48"/>
      <c r="T330" s="48"/>
      <c r="U330" s="48"/>
      <c r="V330" s="48"/>
      <c r="W330" s="48"/>
      <c r="X330" s="48"/>
      <c r="Y330" s="48"/>
      <c r="Z330" s="49"/>
      <c r="AA330" s="49"/>
      <c r="AB330" s="49"/>
      <c r="AC330" s="49"/>
      <c r="AD330" s="49"/>
      <c r="AE330" s="49"/>
      <c r="AF330" s="48"/>
      <c r="AG330" s="2006"/>
      <c r="AH330" s="48"/>
      <c r="AI330" s="48"/>
      <c r="AJ330" s="48"/>
      <c r="AK330" s="48"/>
      <c r="AL330" s="48"/>
      <c r="AM330" s="48"/>
      <c r="AN330" s="48"/>
      <c r="AP330" s="103"/>
      <c r="AQ330" s="1241"/>
      <c r="AR330" s="48"/>
      <c r="AS330" s="48"/>
      <c r="AT330" s="48"/>
      <c r="AU330" s="48"/>
      <c r="AV330" s="48"/>
      <c r="AW330" s="48"/>
      <c r="AX330" s="48"/>
      <c r="AY330" s="48"/>
      <c r="AZ330" s="48"/>
      <c r="BA330" s="48"/>
      <c r="BB330" s="48"/>
      <c r="BC330" s="48"/>
      <c r="BD330" s="48"/>
      <c r="BE330" s="48"/>
      <c r="BF330" s="48"/>
      <c r="BG330" s="48"/>
      <c r="BH330" s="48"/>
      <c r="BI330" s="48"/>
      <c r="BJ330" s="49"/>
      <c r="BK330" s="49"/>
      <c r="BL330" s="49"/>
      <c r="BM330" s="49"/>
      <c r="BN330" s="49"/>
      <c r="BO330" s="49"/>
      <c r="BP330" s="48"/>
      <c r="BQ330" s="2006"/>
      <c r="BR330" s="48"/>
      <c r="BS330" s="48"/>
      <c r="BT330" s="48"/>
      <c r="BU330" s="48"/>
      <c r="BV330" s="48"/>
      <c r="BW330" s="48"/>
      <c r="BX330" s="48"/>
      <c r="BY330" s="48"/>
      <c r="BZ330" s="1249"/>
      <c r="CA330" s="1363"/>
      <c r="CB330" s="1249"/>
    </row>
    <row r="331" spans="2:81" s="2007" customFormat="1" outlineLevel="1">
      <c r="B331" s="470"/>
      <c r="C331" s="1241"/>
      <c r="D331" s="48"/>
      <c r="E331" s="48"/>
      <c r="F331" s="48"/>
      <c r="G331" s="48"/>
      <c r="H331" s="48"/>
      <c r="I331" s="48"/>
      <c r="J331" s="48"/>
      <c r="K331" s="48"/>
      <c r="L331" s="48"/>
      <c r="M331" s="48"/>
      <c r="N331" s="48"/>
      <c r="O331" s="48"/>
      <c r="P331" s="48"/>
      <c r="Q331" s="48"/>
      <c r="R331" s="48"/>
      <c r="S331" s="48"/>
      <c r="T331" s="48"/>
      <c r="U331" s="48"/>
      <c r="V331" s="48"/>
      <c r="W331" s="48"/>
      <c r="X331" s="48"/>
      <c r="Y331" s="48"/>
      <c r="Z331" s="49"/>
      <c r="AA331" s="49"/>
      <c r="AB331" s="49"/>
      <c r="AC331" s="49"/>
      <c r="AD331" s="49"/>
      <c r="AE331" s="49"/>
      <c r="AF331" s="48"/>
      <c r="AG331" s="2006"/>
      <c r="AH331" s="48"/>
      <c r="AI331" s="48"/>
      <c r="AJ331" s="48"/>
      <c r="AK331" s="48"/>
      <c r="AL331" s="48"/>
      <c r="AM331" s="48"/>
      <c r="AN331" s="48"/>
      <c r="AP331" s="103"/>
      <c r="AQ331" s="1241"/>
      <c r="AR331" s="48"/>
      <c r="AS331" s="48"/>
      <c r="AT331" s="48"/>
      <c r="AU331" s="48"/>
      <c r="AV331" s="48"/>
      <c r="AW331" s="48"/>
      <c r="AX331" s="48"/>
      <c r="AY331" s="48"/>
      <c r="AZ331" s="48"/>
      <c r="BA331" s="48"/>
      <c r="BB331" s="48"/>
      <c r="BC331" s="48"/>
      <c r="BD331" s="48"/>
      <c r="BE331" s="48"/>
      <c r="BF331" s="48"/>
      <c r="BG331" s="48"/>
      <c r="BH331" s="48"/>
      <c r="BI331" s="48"/>
      <c r="BJ331" s="49"/>
      <c r="BK331" s="49"/>
      <c r="BL331" s="49"/>
      <c r="BM331" s="49"/>
      <c r="BN331" s="49"/>
      <c r="BO331" s="49"/>
      <c r="BP331" s="48"/>
      <c r="BQ331" s="2006"/>
      <c r="BR331" s="48"/>
      <c r="BS331" s="48"/>
      <c r="BT331" s="48"/>
      <c r="BU331" s="48"/>
      <c r="BV331" s="48"/>
      <c r="BW331" s="48"/>
      <c r="BX331" s="48"/>
      <c r="BY331" s="48"/>
      <c r="BZ331" s="1249"/>
      <c r="CA331" s="1363"/>
      <c r="CB331" s="1249"/>
    </row>
    <row r="332" spans="2:81" s="1238" customFormat="1" outlineLevel="1">
      <c r="B332" s="470"/>
      <c r="C332" s="1241"/>
      <c r="D332" s="48"/>
      <c r="E332" s="48"/>
      <c r="F332" s="48"/>
      <c r="G332" s="48"/>
      <c r="H332" s="55" t="s">
        <v>544</v>
      </c>
      <c r="I332" s="48"/>
      <c r="J332" s="48"/>
      <c r="K332" s="48"/>
      <c r="L332" s="48"/>
      <c r="M332" s="48"/>
      <c r="N332" s="48"/>
      <c r="O332" s="48"/>
      <c r="P332" s="48"/>
      <c r="Q332" s="48"/>
      <c r="R332" s="48"/>
      <c r="S332" s="48"/>
      <c r="T332" s="48"/>
      <c r="U332" s="48"/>
      <c r="V332" s="48"/>
      <c r="W332" s="2177" t="s">
        <v>543</v>
      </c>
      <c r="X332" s="55"/>
      <c r="Y332" s="48"/>
      <c r="Z332" s="49"/>
      <c r="AA332" s="49"/>
      <c r="AB332" s="49"/>
      <c r="AC332" s="49"/>
      <c r="AD332" s="49"/>
      <c r="AE332" s="49"/>
      <c r="AF332" s="48"/>
      <c r="AG332" s="54" t="s">
        <v>1391</v>
      </c>
      <c r="AH332" s="48"/>
      <c r="AI332" s="48"/>
      <c r="AJ332" s="48"/>
      <c r="AK332" s="48"/>
      <c r="AL332" s="48"/>
      <c r="AM332" s="48"/>
      <c r="AN332" s="48"/>
      <c r="AP332" s="103"/>
      <c r="AQ332" s="1241"/>
      <c r="AR332" s="48"/>
      <c r="AS332" s="48"/>
      <c r="AT332" s="48"/>
      <c r="AU332" s="48"/>
      <c r="AV332" s="55" t="s">
        <v>68</v>
      </c>
      <c r="AW332" s="48"/>
      <c r="AX332" s="48"/>
      <c r="AY332" s="48"/>
      <c r="AZ332" s="48"/>
      <c r="BA332" s="48"/>
      <c r="BB332" s="48"/>
      <c r="BC332" s="48"/>
      <c r="BD332" s="48"/>
      <c r="BE332" s="48"/>
      <c r="BF332" s="48"/>
      <c r="BG332" s="55" t="s">
        <v>67</v>
      </c>
      <c r="BH332" s="48"/>
      <c r="BI332" s="48"/>
      <c r="BJ332" s="49"/>
      <c r="BK332" s="49"/>
      <c r="BL332" s="49"/>
      <c r="BM332" s="49"/>
      <c r="BN332" s="49"/>
      <c r="BO332" s="49"/>
      <c r="BP332" s="48"/>
      <c r="BQ332" s="54" t="s">
        <v>66</v>
      </c>
      <c r="BR332" s="48"/>
      <c r="BS332" s="48"/>
      <c r="BT332" s="48"/>
      <c r="BU332" s="48"/>
      <c r="BV332" s="48"/>
      <c r="BW332" s="48"/>
      <c r="BX332" s="48"/>
      <c r="BY332" s="48"/>
      <c r="BZ332" s="1248"/>
      <c r="CA332" s="1248"/>
      <c r="CB332" s="1249"/>
    </row>
    <row r="333" spans="2:81" s="1238" customFormat="1" outlineLevel="1">
      <c r="B333" s="470"/>
      <c r="C333" s="1241"/>
      <c r="D333" s="48"/>
      <c r="E333" s="48"/>
      <c r="F333" s="48"/>
      <c r="G333" s="48"/>
      <c r="H333" s="48"/>
      <c r="I333" s="48"/>
      <c r="J333" s="48"/>
      <c r="K333" s="48"/>
      <c r="L333" s="48"/>
      <c r="M333" s="48"/>
      <c r="N333" s="48"/>
      <c r="O333" s="48"/>
      <c r="P333" s="48"/>
      <c r="Q333" s="48"/>
      <c r="R333" s="48"/>
      <c r="S333" s="48"/>
      <c r="T333" s="48"/>
      <c r="U333" s="48"/>
      <c r="V333" s="48"/>
      <c r="W333" s="48"/>
      <c r="X333" s="48"/>
      <c r="Y333" s="48"/>
      <c r="Z333" s="49"/>
      <c r="AA333" s="49"/>
      <c r="AB333" s="49"/>
      <c r="AC333" s="49"/>
      <c r="AD333" s="49"/>
      <c r="AE333" s="49"/>
      <c r="AF333" s="48"/>
      <c r="AG333" s="49"/>
      <c r="AH333" s="48"/>
      <c r="AI333" s="48"/>
      <c r="AJ333" s="48"/>
      <c r="AK333" s="48"/>
      <c r="AL333" s="48"/>
      <c r="AM333" s="48"/>
      <c r="AN333" s="48"/>
      <c r="AP333" s="103"/>
      <c r="AQ333" s="1241"/>
      <c r="AR333" s="48"/>
      <c r="AS333" s="48"/>
      <c r="AT333" s="48"/>
      <c r="AU333" s="48"/>
      <c r="AV333" s="48"/>
      <c r="AW333" s="48"/>
      <c r="AX333" s="48"/>
      <c r="AY333" s="48"/>
      <c r="AZ333" s="48"/>
      <c r="BA333" s="48"/>
      <c r="BB333" s="48"/>
      <c r="BC333" s="48"/>
      <c r="BD333" s="48"/>
      <c r="BE333" s="48"/>
      <c r="BF333" s="48"/>
      <c r="BG333" s="48"/>
      <c r="BH333" s="48"/>
      <c r="BI333" s="48"/>
      <c r="BJ333" s="49"/>
      <c r="BK333" s="49"/>
      <c r="BL333" s="49"/>
      <c r="BM333" s="49"/>
      <c r="BN333" s="49"/>
      <c r="BO333" s="49"/>
      <c r="BP333" s="48"/>
      <c r="BQ333" s="49"/>
      <c r="BR333" s="48"/>
      <c r="BS333" s="48"/>
      <c r="BT333" s="48"/>
      <c r="BU333" s="48"/>
      <c r="BV333" s="48"/>
      <c r="BW333" s="48"/>
      <c r="BX333" s="48"/>
      <c r="BY333" s="48"/>
      <c r="BZ333" s="1248"/>
      <c r="CA333" s="1248"/>
      <c r="CB333" s="1249"/>
    </row>
    <row r="334" spans="2:81" s="1238" customFormat="1" outlineLevel="1">
      <c r="B334" s="470"/>
      <c r="C334" s="1241"/>
      <c r="D334" s="48"/>
      <c r="E334" s="48"/>
      <c r="F334" s="48"/>
      <c r="G334" s="48"/>
      <c r="H334" s="48"/>
      <c r="I334" s="48"/>
      <c r="J334" s="48"/>
      <c r="K334" s="48"/>
      <c r="L334" s="48"/>
      <c r="M334" s="48"/>
      <c r="N334" s="48"/>
      <c r="O334" s="48"/>
      <c r="P334" s="48"/>
      <c r="Q334" s="48"/>
      <c r="R334" s="48"/>
      <c r="S334" s="48"/>
      <c r="T334" s="48"/>
      <c r="U334" s="48"/>
      <c r="V334" s="48"/>
      <c r="W334" s="48"/>
      <c r="X334" s="48"/>
      <c r="Y334" s="48"/>
      <c r="Z334" s="49"/>
      <c r="AA334" s="49"/>
      <c r="AB334" s="49"/>
      <c r="AC334" s="49"/>
      <c r="AD334" s="49"/>
      <c r="AE334" s="49"/>
      <c r="AF334" s="48"/>
      <c r="AG334" s="49"/>
      <c r="AH334" s="48"/>
      <c r="AI334" s="48"/>
      <c r="AJ334" s="48"/>
      <c r="AK334" s="48"/>
      <c r="AL334" s="48"/>
      <c r="AM334" s="48"/>
      <c r="AN334" s="48"/>
      <c r="AP334" s="103"/>
      <c r="AQ334" s="1241"/>
      <c r="AR334" s="48"/>
      <c r="AS334" s="48"/>
      <c r="AT334" s="48"/>
      <c r="AU334" s="48"/>
      <c r="AV334" s="48"/>
      <c r="AW334" s="48"/>
      <c r="AX334" s="48"/>
      <c r="AY334" s="48"/>
      <c r="AZ334" s="48"/>
      <c r="BA334" s="48"/>
      <c r="BB334" s="48"/>
      <c r="BC334" s="48"/>
      <c r="BD334" s="48"/>
      <c r="BE334" s="48"/>
      <c r="BF334" s="48"/>
      <c r="BG334" s="48"/>
      <c r="BH334" s="48"/>
      <c r="BI334" s="48"/>
      <c r="BJ334" s="49"/>
      <c r="BK334" s="49"/>
      <c r="BL334" s="49"/>
      <c r="BM334" s="49"/>
      <c r="BN334" s="49"/>
      <c r="BO334" s="49"/>
      <c r="BP334" s="48"/>
      <c r="BQ334" s="49"/>
      <c r="BR334" s="48"/>
      <c r="BS334" s="48"/>
      <c r="BT334" s="48"/>
      <c r="BU334" s="48"/>
      <c r="BV334" s="48"/>
      <c r="BW334" s="48"/>
      <c r="BX334" s="48"/>
      <c r="BY334" s="48"/>
      <c r="BZ334" s="1248"/>
      <c r="CA334" s="1248"/>
      <c r="CB334" s="1249"/>
    </row>
    <row r="335" spans="2:81" s="1238" customFormat="1" outlineLevel="1">
      <c r="B335" s="470"/>
      <c r="C335" s="1241"/>
      <c r="D335" s="48"/>
      <c r="E335" s="48"/>
      <c r="F335" s="48"/>
      <c r="G335" s="48"/>
      <c r="H335" s="48"/>
      <c r="I335" s="48"/>
      <c r="J335" s="48"/>
      <c r="K335" s="48"/>
      <c r="L335" s="48"/>
      <c r="N335" s="48"/>
      <c r="O335" s="48"/>
      <c r="P335" s="48"/>
      <c r="Q335" s="48"/>
      <c r="R335" s="48"/>
      <c r="S335" s="48"/>
      <c r="T335" s="48"/>
      <c r="U335" s="48"/>
      <c r="V335" s="48"/>
      <c r="W335" s="48"/>
      <c r="X335" s="48"/>
      <c r="Y335" s="48"/>
      <c r="Z335" s="49"/>
      <c r="AA335" s="49"/>
      <c r="AB335" s="49"/>
      <c r="AC335" s="49"/>
      <c r="AD335" s="49"/>
      <c r="AE335" s="49"/>
      <c r="AF335" s="48"/>
      <c r="AG335" s="49"/>
      <c r="AH335" s="48"/>
      <c r="AI335" s="48"/>
      <c r="AJ335" s="48"/>
      <c r="AK335" s="48"/>
      <c r="AL335" s="48"/>
      <c r="AM335" s="48"/>
      <c r="AN335" s="48"/>
      <c r="AP335" s="103"/>
      <c r="AQ335" s="1241"/>
      <c r="AR335" s="48"/>
      <c r="AS335" s="48"/>
      <c r="AT335" s="48"/>
      <c r="AU335" s="48"/>
      <c r="AV335" s="48"/>
      <c r="AW335" s="48"/>
      <c r="AX335" s="48"/>
      <c r="AY335" s="48"/>
      <c r="AZ335" s="48"/>
      <c r="BA335" s="48"/>
      <c r="BB335" s="48"/>
      <c r="BC335" s="48"/>
      <c r="BD335" s="48"/>
      <c r="BE335" s="48"/>
      <c r="BF335" s="48"/>
      <c r="BG335" s="48"/>
      <c r="BH335" s="48"/>
      <c r="BI335" s="48"/>
      <c r="BJ335" s="49"/>
      <c r="BK335" s="49"/>
      <c r="BL335" s="49"/>
      <c r="BM335" s="49"/>
      <c r="BN335" s="49"/>
      <c r="BO335" s="49"/>
      <c r="BP335" s="48"/>
      <c r="BQ335" s="49"/>
      <c r="BR335" s="48"/>
      <c r="BS335" s="48"/>
      <c r="BT335" s="48"/>
      <c r="BU335" s="48"/>
      <c r="BV335" s="48"/>
      <c r="BW335" s="48"/>
      <c r="BX335" s="48"/>
      <c r="BY335" s="48"/>
      <c r="BZ335" s="1248"/>
      <c r="CA335" s="1248"/>
      <c r="CB335" s="1249"/>
    </row>
    <row r="336" spans="2:81" s="1238" customFormat="1" ht="9" customHeight="1" outlineLevel="1">
      <c r="B336" s="470"/>
      <c r="C336" s="1241"/>
      <c r="D336" s="48"/>
      <c r="E336" s="48"/>
      <c r="F336" s="48"/>
      <c r="G336" s="48"/>
      <c r="H336" s="48"/>
      <c r="I336" s="48"/>
      <c r="J336" s="48"/>
      <c r="K336" s="48"/>
      <c r="L336" s="48"/>
      <c r="M336" s="48"/>
      <c r="N336" s="48"/>
      <c r="O336" s="48"/>
      <c r="P336" s="48"/>
      <c r="Q336" s="48"/>
      <c r="R336" s="48"/>
      <c r="S336" s="48"/>
      <c r="T336" s="48"/>
      <c r="U336" s="48"/>
      <c r="V336" s="48"/>
      <c r="W336" s="48"/>
      <c r="X336" s="48"/>
      <c r="Y336" s="48"/>
      <c r="Z336" s="49"/>
      <c r="AA336" s="49"/>
      <c r="AB336" s="49"/>
      <c r="AC336" s="49"/>
      <c r="AD336" s="49"/>
      <c r="AE336" s="49"/>
      <c r="AF336" s="48"/>
      <c r="AG336" s="49"/>
      <c r="AH336" s="48"/>
      <c r="AI336" s="48"/>
      <c r="AJ336" s="48"/>
      <c r="AK336" s="48"/>
      <c r="AL336" s="48"/>
      <c r="AM336" s="48"/>
      <c r="AN336" s="48"/>
      <c r="AP336" s="103"/>
      <c r="AQ336" s="1241"/>
      <c r="AR336" s="48"/>
      <c r="AS336" s="48"/>
      <c r="AT336" s="48"/>
      <c r="AU336" s="48"/>
      <c r="AV336" s="48"/>
      <c r="AW336" s="48"/>
      <c r="AX336" s="48"/>
      <c r="AY336" s="48"/>
      <c r="AZ336" s="48"/>
      <c r="BA336" s="48"/>
      <c r="BB336" s="48"/>
      <c r="BC336" s="48"/>
      <c r="BD336" s="48"/>
      <c r="BE336" s="48"/>
      <c r="BF336" s="48"/>
      <c r="BG336" s="48"/>
      <c r="BH336" s="48"/>
      <c r="BI336" s="48"/>
      <c r="BJ336" s="49"/>
      <c r="BK336" s="49"/>
      <c r="BL336" s="49"/>
      <c r="BM336" s="49"/>
      <c r="BN336" s="49"/>
      <c r="BO336" s="49"/>
      <c r="BP336" s="48"/>
      <c r="BQ336" s="49"/>
      <c r="BR336" s="48"/>
      <c r="BS336" s="48"/>
      <c r="BT336" s="48"/>
      <c r="BU336" s="48"/>
      <c r="BV336" s="48"/>
      <c r="BW336" s="48"/>
      <c r="BX336" s="48"/>
      <c r="BY336" s="48"/>
      <c r="BZ336" s="1248"/>
      <c r="CA336" s="1248"/>
      <c r="CB336" s="1249"/>
    </row>
    <row r="337" spans="2:80" s="1238" customFormat="1" outlineLevel="1">
      <c r="B337" s="470"/>
      <c r="C337" s="1241"/>
      <c r="D337" s="48"/>
      <c r="E337" s="48"/>
      <c r="F337" s="48"/>
      <c r="G337" s="48"/>
      <c r="H337" s="48"/>
      <c r="I337" s="48"/>
      <c r="J337" s="48"/>
      <c r="K337" s="48"/>
      <c r="L337" s="48"/>
      <c r="M337" s="48"/>
      <c r="N337" s="48"/>
      <c r="O337" s="48"/>
      <c r="P337" s="48"/>
      <c r="Q337" s="48"/>
      <c r="R337" s="48"/>
      <c r="S337" s="48"/>
      <c r="T337" s="48"/>
      <c r="U337" s="48"/>
      <c r="V337" s="48"/>
      <c r="W337" s="48"/>
      <c r="X337" s="48"/>
      <c r="Y337" s="48"/>
      <c r="Z337" s="49"/>
      <c r="AA337" s="49"/>
      <c r="AB337" s="49"/>
      <c r="AC337" s="49"/>
      <c r="AD337" s="49"/>
      <c r="AE337" s="49"/>
      <c r="AF337" s="48"/>
      <c r="AG337" s="49"/>
      <c r="AH337" s="48"/>
      <c r="AI337" s="48"/>
      <c r="AJ337" s="48"/>
      <c r="AK337" s="48"/>
      <c r="AL337" s="48"/>
      <c r="AM337" s="48"/>
      <c r="AN337" s="48"/>
      <c r="AP337" s="103"/>
      <c r="AQ337" s="1241"/>
      <c r="AR337" s="48"/>
      <c r="AS337" s="48"/>
      <c r="AT337" s="48"/>
      <c r="AU337" s="48"/>
      <c r="AV337" s="48"/>
      <c r="AW337" s="48"/>
      <c r="AX337" s="48"/>
      <c r="AY337" s="48"/>
      <c r="AZ337" s="48"/>
      <c r="BA337" s="48"/>
      <c r="BB337" s="48"/>
      <c r="BC337" s="48"/>
      <c r="BD337" s="48"/>
      <c r="BE337" s="48"/>
      <c r="BF337" s="48"/>
      <c r="BG337" s="48"/>
      <c r="BH337" s="48"/>
      <c r="BI337" s="48"/>
      <c r="BJ337" s="49"/>
      <c r="BK337" s="49"/>
      <c r="BL337" s="49"/>
      <c r="BM337" s="49"/>
      <c r="BN337" s="49"/>
      <c r="BO337" s="49"/>
      <c r="BP337" s="48"/>
      <c r="BQ337" s="49"/>
      <c r="BR337" s="48"/>
      <c r="BS337" s="48"/>
      <c r="BT337" s="48"/>
      <c r="BU337" s="48"/>
      <c r="BV337" s="48"/>
      <c r="BW337" s="48"/>
      <c r="BX337" s="48"/>
      <c r="BY337" s="48"/>
      <c r="BZ337" s="1248"/>
      <c r="CA337" s="1248"/>
      <c r="CB337" s="1249"/>
    </row>
    <row r="338" spans="2:80" s="1236" customFormat="1" ht="14.25" outlineLevel="1">
      <c r="B338" s="1242"/>
      <c r="C338" s="1241"/>
      <c r="D338" s="1364"/>
      <c r="E338" s="1364"/>
      <c r="F338" s="1364"/>
      <c r="G338" s="1364"/>
      <c r="H338" s="55" t="s">
        <v>1398</v>
      </c>
      <c r="I338" s="1364"/>
      <c r="J338" s="1364"/>
      <c r="K338" s="1364"/>
      <c r="L338" s="1364"/>
      <c r="M338" s="1364"/>
      <c r="N338" s="1364"/>
      <c r="O338" s="1364"/>
      <c r="P338" s="1364"/>
      <c r="Q338" s="1364"/>
      <c r="R338" s="1364"/>
      <c r="S338" s="1364"/>
      <c r="T338" s="1364"/>
      <c r="U338" s="1364"/>
      <c r="V338" s="1364"/>
      <c r="W338" s="2177" t="s">
        <v>1397</v>
      </c>
      <c r="X338" s="55"/>
      <c r="Y338" s="1364"/>
      <c r="Z338" s="56"/>
      <c r="AA338" s="56"/>
      <c r="AB338" s="56"/>
      <c r="AC338" s="56"/>
      <c r="AD338" s="56"/>
      <c r="AE338" s="56"/>
      <c r="AF338" s="1364"/>
      <c r="AG338" s="54" t="s">
        <v>1396</v>
      </c>
      <c r="AH338" s="1364"/>
      <c r="AI338" s="1364"/>
      <c r="AJ338" s="1364"/>
      <c r="AK338" s="1364"/>
      <c r="AL338" s="1364"/>
      <c r="AM338" s="1364"/>
      <c r="AN338" s="1364"/>
      <c r="AP338" s="1241"/>
      <c r="AQ338" s="1241"/>
      <c r="AR338" s="1364"/>
      <c r="AS338" s="1364"/>
      <c r="AT338" s="1364"/>
      <c r="AU338" s="1364"/>
      <c r="AV338" s="55" t="s">
        <v>68</v>
      </c>
      <c r="AW338" s="1364"/>
      <c r="AX338" s="1364"/>
      <c r="AY338" s="1364"/>
      <c r="AZ338" s="1364"/>
      <c r="BA338" s="1364"/>
      <c r="BB338" s="1364"/>
      <c r="BC338" s="1364"/>
      <c r="BD338" s="1364"/>
      <c r="BE338" s="1364"/>
      <c r="BF338" s="1364"/>
      <c r="BG338" s="55" t="s">
        <v>78</v>
      </c>
      <c r="BH338" s="1364"/>
      <c r="BI338" s="1364"/>
      <c r="BJ338" s="56"/>
      <c r="BK338" s="56"/>
      <c r="BL338" s="56"/>
      <c r="BM338" s="56"/>
      <c r="BN338" s="56"/>
      <c r="BO338" s="56"/>
      <c r="BP338" s="1364"/>
      <c r="BQ338" s="54" t="s">
        <v>77</v>
      </c>
      <c r="BR338" s="1364"/>
      <c r="BS338" s="1364"/>
      <c r="BT338" s="1364"/>
      <c r="BU338" s="1364"/>
      <c r="BV338" s="1364"/>
      <c r="BW338" s="1364"/>
      <c r="BX338" s="1364"/>
      <c r="BY338" s="1364"/>
      <c r="BZ338" s="95"/>
      <c r="CA338" s="95"/>
      <c r="CB338" s="1365"/>
    </row>
    <row r="339" spans="2:80" s="1238" customFormat="1">
      <c r="B339" s="470"/>
      <c r="C339" s="1241"/>
      <c r="D339" s="48"/>
      <c r="E339" s="48"/>
      <c r="F339" s="48"/>
      <c r="G339" s="48"/>
      <c r="H339" s="52"/>
      <c r="I339" s="48"/>
      <c r="J339" s="48"/>
      <c r="K339" s="48"/>
      <c r="L339" s="48"/>
      <c r="M339" s="48"/>
      <c r="N339" s="48"/>
      <c r="O339" s="48"/>
      <c r="P339" s="48"/>
      <c r="Q339" s="48"/>
      <c r="R339" s="48"/>
      <c r="S339" s="48"/>
      <c r="T339" s="48"/>
      <c r="U339" s="48"/>
      <c r="V339" s="48"/>
      <c r="W339" s="52"/>
      <c r="X339" s="52"/>
      <c r="Y339" s="48"/>
      <c r="Z339" s="49"/>
      <c r="AA339" s="49"/>
      <c r="AB339" s="49"/>
      <c r="AC339" s="49"/>
      <c r="AD339" s="49"/>
      <c r="AE339" s="49"/>
      <c r="AF339" s="48"/>
      <c r="AG339" s="902"/>
      <c r="AH339" s="48"/>
      <c r="AI339" s="48"/>
      <c r="AJ339" s="48"/>
      <c r="AK339" s="48"/>
      <c r="AL339" s="48"/>
      <c r="AM339" s="48"/>
      <c r="AN339" s="48"/>
      <c r="AP339" s="1243"/>
      <c r="AQ339" s="1243"/>
      <c r="AR339" s="48"/>
      <c r="AS339" s="48"/>
      <c r="AT339" s="48"/>
      <c r="AU339" s="48"/>
      <c r="AV339" s="48"/>
      <c r="AW339" s="48"/>
      <c r="AX339" s="48"/>
      <c r="AY339" s="48"/>
      <c r="AZ339" s="48"/>
      <c r="BA339" s="48"/>
      <c r="BB339" s="48"/>
      <c r="BC339" s="48"/>
      <c r="BD339" s="48"/>
      <c r="BE339" s="48"/>
      <c r="BF339" s="48"/>
      <c r="BG339" s="48"/>
      <c r="BH339" s="48"/>
      <c r="BI339" s="48"/>
      <c r="BJ339" s="49"/>
      <c r="BK339" s="49"/>
      <c r="BL339" s="49"/>
      <c r="BM339" s="49"/>
      <c r="BN339" s="49"/>
      <c r="BO339" s="49"/>
      <c r="BP339" s="48"/>
      <c r="BQ339" s="49"/>
      <c r="BR339" s="48"/>
      <c r="BS339" s="48"/>
      <c r="BT339" s="48"/>
      <c r="BU339" s="48"/>
      <c r="BV339" s="48"/>
      <c r="BW339" s="48"/>
      <c r="BX339" s="48"/>
      <c r="BY339" s="48"/>
      <c r="BZ339" s="1248"/>
      <c r="CA339" s="1248"/>
      <c r="CB339" s="1249"/>
    </row>
    <row r="340" spans="2:80" s="48" customFormat="1">
      <c r="B340" s="1240"/>
      <c r="C340" s="1243"/>
      <c r="Z340" s="49"/>
      <c r="AA340" s="49"/>
      <c r="AB340" s="49"/>
      <c r="AC340" s="49"/>
      <c r="AD340" s="49"/>
      <c r="AE340" s="49"/>
      <c r="AG340" s="49"/>
      <c r="AP340" s="1243"/>
      <c r="AQ340" s="1243"/>
      <c r="BJ340" s="49"/>
      <c r="BK340" s="49"/>
      <c r="BL340" s="49"/>
      <c r="BM340" s="49"/>
      <c r="BN340" s="49"/>
      <c r="BO340" s="49"/>
      <c r="BQ340" s="49"/>
      <c r="BZ340" s="532"/>
      <c r="CA340" s="532"/>
      <c r="CB340" s="533"/>
    </row>
    <row r="341" spans="2:80" s="48" customFormat="1">
      <c r="B341" s="1240"/>
      <c r="C341" s="1243"/>
      <c r="Z341" s="49"/>
      <c r="AA341" s="49"/>
      <c r="AB341" s="49"/>
      <c r="AC341" s="49"/>
      <c r="AD341" s="49"/>
      <c r="AE341" s="49"/>
      <c r="AG341" s="49"/>
      <c r="AP341" s="1243"/>
      <c r="AQ341" s="1243"/>
      <c r="BJ341" s="49"/>
      <c r="BK341" s="49"/>
      <c r="BL341" s="49"/>
      <c r="BM341" s="49"/>
      <c r="BN341" s="49"/>
      <c r="BO341" s="49"/>
      <c r="BQ341" s="49"/>
      <c r="BZ341" s="532"/>
      <c r="CA341" s="532"/>
      <c r="CB341" s="533"/>
    </row>
    <row r="342" spans="2:80" s="48" customFormat="1">
      <c r="B342" s="1240"/>
      <c r="C342" s="1243"/>
      <c r="Z342" s="49"/>
      <c r="AA342" s="49"/>
      <c r="AB342" s="49"/>
      <c r="AC342" s="49"/>
      <c r="AD342" s="49"/>
      <c r="AE342" s="49"/>
      <c r="AG342" s="49"/>
      <c r="AP342" s="1243"/>
      <c r="AQ342" s="1243"/>
      <c r="BJ342" s="49"/>
      <c r="BK342" s="49"/>
      <c r="BL342" s="49"/>
      <c r="BM342" s="49"/>
      <c r="BN342" s="49"/>
      <c r="BO342" s="49"/>
      <c r="BQ342" s="49"/>
      <c r="BZ342" s="532"/>
      <c r="CA342" s="532"/>
      <c r="CB342" s="533"/>
    </row>
    <row r="343" spans="2:80" s="48" customFormat="1">
      <c r="B343" s="1240"/>
      <c r="C343" s="1243"/>
      <c r="Z343" s="49"/>
      <c r="AA343" s="49"/>
      <c r="AB343" s="49"/>
      <c r="AC343" s="49"/>
      <c r="AD343" s="49"/>
      <c r="AE343" s="49"/>
      <c r="AG343" s="49"/>
      <c r="AP343" s="1243"/>
      <c r="AQ343" s="1243"/>
      <c r="BJ343" s="49"/>
      <c r="BK343" s="49"/>
      <c r="BL343" s="49"/>
      <c r="BM343" s="49"/>
      <c r="BN343" s="49"/>
      <c r="BO343" s="49"/>
      <c r="BQ343" s="49"/>
      <c r="BZ343" s="532"/>
      <c r="CA343" s="532"/>
      <c r="CB343" s="533"/>
    </row>
    <row r="344" spans="2:80" s="48" customFormat="1">
      <c r="B344" s="1240"/>
      <c r="C344" s="1243"/>
      <c r="Z344" s="49"/>
      <c r="AA344" s="49"/>
      <c r="AB344" s="49"/>
      <c r="AC344" s="49"/>
      <c r="AD344" s="49"/>
      <c r="AE344" s="49"/>
      <c r="AG344" s="49"/>
      <c r="AP344" s="1243"/>
      <c r="AQ344" s="1243"/>
      <c r="BJ344" s="49"/>
      <c r="BK344" s="49"/>
      <c r="BL344" s="49"/>
      <c r="BM344" s="49"/>
      <c r="BN344" s="49"/>
      <c r="BO344" s="49"/>
      <c r="BQ344" s="49"/>
      <c r="BZ344" s="532"/>
      <c r="CA344" s="532"/>
      <c r="CB344" s="533"/>
    </row>
    <row r="345" spans="2:80" s="48" customFormat="1">
      <c r="B345" s="1240"/>
      <c r="C345" s="1243"/>
      <c r="Z345" s="49"/>
      <c r="AA345" s="49"/>
      <c r="AB345" s="49"/>
      <c r="AC345" s="49"/>
      <c r="AD345" s="49"/>
      <c r="AE345" s="49"/>
      <c r="AG345" s="49"/>
      <c r="AP345" s="1243"/>
      <c r="AQ345" s="1243"/>
      <c r="BJ345" s="49"/>
      <c r="BK345" s="49"/>
      <c r="BL345" s="49"/>
      <c r="BM345" s="49"/>
      <c r="BN345" s="49"/>
      <c r="BO345" s="49"/>
      <c r="BQ345" s="49"/>
      <c r="BZ345" s="532"/>
      <c r="CA345" s="532"/>
      <c r="CB345" s="533"/>
    </row>
    <row r="346" spans="2:80" s="48" customFormat="1">
      <c r="B346" s="1240"/>
      <c r="C346" s="1243"/>
      <c r="Z346" s="49"/>
      <c r="AA346" s="49"/>
      <c r="AB346" s="49"/>
      <c r="AC346" s="49"/>
      <c r="AD346" s="49"/>
      <c r="AE346" s="49"/>
      <c r="AG346" s="49"/>
      <c r="AP346" s="1243"/>
      <c r="AQ346" s="1243"/>
      <c r="BJ346" s="49"/>
      <c r="BK346" s="49"/>
      <c r="BL346" s="49"/>
      <c r="BM346" s="49"/>
      <c r="BN346" s="49"/>
      <c r="BO346" s="49"/>
      <c r="BQ346" s="49"/>
      <c r="BZ346" s="532"/>
      <c r="CA346" s="532"/>
      <c r="CB346" s="533"/>
    </row>
    <row r="347" spans="2:80" s="48" customFormat="1">
      <c r="B347" s="1240"/>
      <c r="C347" s="1243"/>
      <c r="Z347" s="49"/>
      <c r="AA347" s="49"/>
      <c r="AB347" s="49"/>
      <c r="AC347" s="49"/>
      <c r="AD347" s="49"/>
      <c r="AE347" s="49"/>
      <c r="AG347" s="49"/>
      <c r="AP347" s="1243"/>
      <c r="AQ347" s="1243"/>
      <c r="BJ347" s="49"/>
      <c r="BK347" s="49"/>
      <c r="BL347" s="49"/>
      <c r="BM347" s="49"/>
      <c r="BN347" s="49"/>
      <c r="BO347" s="49"/>
      <c r="BQ347" s="49"/>
      <c r="BZ347" s="532"/>
      <c r="CA347" s="532"/>
      <c r="CB347" s="533"/>
    </row>
    <row r="348" spans="2:80" s="48" customFormat="1">
      <c r="B348" s="1240"/>
      <c r="C348" s="1243"/>
      <c r="Z348" s="49"/>
      <c r="AA348" s="49"/>
      <c r="AB348" s="49"/>
      <c r="AC348" s="49"/>
      <c r="AD348" s="49"/>
      <c r="AE348" s="49"/>
      <c r="AG348" s="49"/>
      <c r="AP348" s="1243"/>
      <c r="AQ348" s="1243"/>
      <c r="BJ348" s="49"/>
      <c r="BK348" s="49"/>
      <c r="BL348" s="49"/>
      <c r="BM348" s="49"/>
      <c r="BN348" s="49"/>
      <c r="BO348" s="49"/>
      <c r="BQ348" s="49"/>
      <c r="BZ348" s="532"/>
      <c r="CA348" s="532"/>
      <c r="CB348" s="533"/>
    </row>
    <row r="349" spans="2:80" s="48" customFormat="1">
      <c r="B349" s="1240"/>
      <c r="C349" s="1243"/>
      <c r="Z349" s="49"/>
      <c r="AA349" s="49"/>
      <c r="AB349" s="49"/>
      <c r="AC349" s="49"/>
      <c r="AD349" s="49"/>
      <c r="AE349" s="49"/>
      <c r="AG349" s="49"/>
      <c r="AP349" s="1243"/>
      <c r="AQ349" s="1243"/>
      <c r="BJ349" s="49"/>
      <c r="BK349" s="49"/>
      <c r="BL349" s="49"/>
      <c r="BM349" s="49"/>
      <c r="BN349" s="49"/>
      <c r="BO349" s="49"/>
      <c r="BQ349" s="49"/>
      <c r="BZ349" s="532"/>
      <c r="CA349" s="532"/>
      <c r="CB349" s="533"/>
    </row>
    <row r="350" spans="2:80" s="48" customFormat="1">
      <c r="B350" s="1240"/>
      <c r="C350" s="1243"/>
      <c r="Z350" s="49"/>
      <c r="AA350" s="49"/>
      <c r="AB350" s="49"/>
      <c r="AC350" s="49"/>
      <c r="AD350" s="49"/>
      <c r="AE350" s="49"/>
      <c r="AG350" s="49"/>
      <c r="AP350" s="1243"/>
      <c r="AQ350" s="1243"/>
      <c r="BJ350" s="49"/>
      <c r="BK350" s="49"/>
      <c r="BL350" s="49"/>
      <c r="BM350" s="49"/>
      <c r="BN350" s="49"/>
      <c r="BO350" s="49"/>
      <c r="BQ350" s="49"/>
      <c r="BZ350" s="532"/>
      <c r="CA350" s="532"/>
      <c r="CB350" s="533"/>
    </row>
    <row r="351" spans="2:80" s="48" customFormat="1">
      <c r="B351" s="1240"/>
      <c r="C351" s="1243"/>
      <c r="Z351" s="49"/>
      <c r="AA351" s="49"/>
      <c r="AB351" s="49"/>
      <c r="AC351" s="49"/>
      <c r="AD351" s="49"/>
      <c r="AE351" s="49"/>
      <c r="AG351" s="49"/>
      <c r="AP351" s="1243"/>
      <c r="AQ351" s="1243"/>
      <c r="BJ351" s="49"/>
      <c r="BK351" s="49"/>
      <c r="BL351" s="49"/>
      <c r="BM351" s="49"/>
      <c r="BN351" s="49"/>
      <c r="BO351" s="49"/>
      <c r="BQ351" s="49"/>
      <c r="BZ351" s="532"/>
      <c r="CA351" s="532"/>
      <c r="CB351" s="533"/>
    </row>
    <row r="352" spans="2:80" s="48" customFormat="1">
      <c r="B352" s="1240"/>
      <c r="C352" s="1243"/>
      <c r="Z352" s="49"/>
      <c r="AA352" s="49"/>
      <c r="AB352" s="49"/>
      <c r="AC352" s="49"/>
      <c r="AD352" s="49"/>
      <c r="AE352" s="49"/>
      <c r="AG352" s="49"/>
      <c r="AP352" s="1243"/>
      <c r="AQ352" s="1243"/>
      <c r="BJ352" s="49"/>
      <c r="BK352" s="49"/>
      <c r="BL352" s="49"/>
      <c r="BM352" s="49"/>
      <c r="BN352" s="49"/>
      <c r="BO352" s="49"/>
      <c r="BQ352" s="49"/>
      <c r="BZ352" s="532"/>
      <c r="CA352" s="532"/>
      <c r="CB352" s="533"/>
    </row>
    <row r="353" spans="2:80" s="48" customFormat="1">
      <c r="B353" s="1240"/>
      <c r="C353" s="1243"/>
      <c r="Z353" s="49"/>
      <c r="AA353" s="49"/>
      <c r="AB353" s="49"/>
      <c r="AC353" s="49"/>
      <c r="AD353" s="49"/>
      <c r="AE353" s="49"/>
      <c r="AG353" s="49"/>
      <c r="AP353" s="1243"/>
      <c r="AQ353" s="1243"/>
      <c r="BJ353" s="49"/>
      <c r="BK353" s="49"/>
      <c r="BL353" s="49"/>
      <c r="BM353" s="49"/>
      <c r="BN353" s="49"/>
      <c r="BO353" s="49"/>
      <c r="BQ353" s="49"/>
      <c r="BZ353" s="532"/>
      <c r="CA353" s="532"/>
      <c r="CB353" s="533"/>
    </row>
    <row r="354" spans="2:80" s="48" customFormat="1">
      <c r="B354" s="1240"/>
      <c r="C354" s="1243"/>
      <c r="Z354" s="49"/>
      <c r="AA354" s="49"/>
      <c r="AB354" s="49"/>
      <c r="AC354" s="49"/>
      <c r="AD354" s="49"/>
      <c r="AE354" s="49"/>
      <c r="AG354" s="49"/>
      <c r="AP354" s="1243"/>
      <c r="AQ354" s="1243"/>
      <c r="BJ354" s="49"/>
      <c r="BK354" s="49"/>
      <c r="BL354" s="49"/>
      <c r="BM354" s="49"/>
      <c r="BN354" s="49"/>
      <c r="BO354" s="49"/>
      <c r="BQ354" s="49"/>
      <c r="BZ354" s="532"/>
      <c r="CA354" s="532"/>
      <c r="CB354" s="533"/>
    </row>
    <row r="355" spans="2:80" s="48" customFormat="1">
      <c r="B355" s="1240"/>
      <c r="C355" s="1243"/>
      <c r="Z355" s="49"/>
      <c r="AA355" s="49"/>
      <c r="AB355" s="49"/>
      <c r="AC355" s="49"/>
      <c r="AD355" s="49"/>
      <c r="AE355" s="49"/>
      <c r="AG355" s="49"/>
      <c r="AP355" s="1243"/>
      <c r="AQ355" s="1243"/>
      <c r="BJ355" s="49"/>
      <c r="BK355" s="49"/>
      <c r="BL355" s="49"/>
      <c r="BM355" s="49"/>
      <c r="BN355" s="49"/>
      <c r="BO355" s="49"/>
      <c r="BQ355" s="49"/>
      <c r="BZ355" s="532"/>
      <c r="CA355" s="532"/>
      <c r="CB355" s="533"/>
    </row>
    <row r="356" spans="2:80" s="48" customFormat="1">
      <c r="B356" s="1240"/>
      <c r="C356" s="1243"/>
      <c r="Z356" s="49"/>
      <c r="AA356" s="49"/>
      <c r="AB356" s="49"/>
      <c r="AC356" s="49"/>
      <c r="AD356" s="49"/>
      <c r="AE356" s="49"/>
      <c r="AG356" s="49"/>
      <c r="AP356" s="1243"/>
      <c r="AQ356" s="1243"/>
      <c r="BJ356" s="49"/>
      <c r="BK356" s="49"/>
      <c r="BL356" s="49"/>
      <c r="BM356" s="49"/>
      <c r="BN356" s="49"/>
      <c r="BO356" s="49"/>
      <c r="BQ356" s="49"/>
      <c r="BZ356" s="532"/>
      <c r="CA356" s="532"/>
      <c r="CB356" s="533"/>
    </row>
    <row r="357" spans="2:80" s="48" customFormat="1">
      <c r="B357" s="1240"/>
      <c r="C357" s="1243"/>
      <c r="Z357" s="49"/>
      <c r="AA357" s="49"/>
      <c r="AB357" s="49"/>
      <c r="AC357" s="49"/>
      <c r="AD357" s="49"/>
      <c r="AE357" s="49"/>
      <c r="AG357" s="49"/>
      <c r="AP357" s="1243"/>
      <c r="AQ357" s="1243"/>
      <c r="BJ357" s="49"/>
      <c r="BK357" s="49"/>
      <c r="BL357" s="49"/>
      <c r="BM357" s="49"/>
      <c r="BN357" s="49"/>
      <c r="BO357" s="49"/>
      <c r="BQ357" s="49"/>
      <c r="BZ357" s="532"/>
      <c r="CA357" s="532"/>
      <c r="CB357" s="533"/>
    </row>
    <row r="358" spans="2:80">
      <c r="B358" s="1049"/>
      <c r="C358" s="999"/>
      <c r="AP358" s="999"/>
      <c r="AQ358" s="999"/>
    </row>
    <row r="359" spans="2:80">
      <c r="B359" s="1049"/>
      <c r="C359" s="999"/>
      <c r="AP359" s="999"/>
      <c r="AQ359" s="999"/>
    </row>
    <row r="360" spans="2:80">
      <c r="B360" s="1049"/>
      <c r="C360" s="999"/>
      <c r="AP360" s="999"/>
      <c r="AQ360" s="999"/>
    </row>
    <row r="361" spans="2:80">
      <c r="B361" s="1049"/>
      <c r="C361" s="999"/>
      <c r="AP361" s="999"/>
      <c r="AQ361" s="999"/>
    </row>
    <row r="362" spans="2:80">
      <c r="B362" s="1049"/>
      <c r="C362" s="999"/>
      <c r="AP362" s="999"/>
      <c r="AQ362" s="999"/>
    </row>
    <row r="363" spans="2:80">
      <c r="B363" s="1049"/>
      <c r="C363" s="999"/>
      <c r="AP363" s="999"/>
      <c r="AQ363" s="999"/>
    </row>
    <row r="364" spans="2:80">
      <c r="B364" s="1049"/>
      <c r="C364" s="999"/>
      <c r="AP364" s="999"/>
      <c r="AQ364" s="999"/>
    </row>
    <row r="365" spans="2:80">
      <c r="B365" s="1049"/>
      <c r="C365" s="999"/>
      <c r="AP365" s="999"/>
      <c r="AQ365" s="999"/>
    </row>
    <row r="366" spans="2:80">
      <c r="B366" s="1049"/>
      <c r="C366" s="999"/>
      <c r="AP366" s="999"/>
      <c r="AQ366" s="999"/>
    </row>
    <row r="367" spans="2:80">
      <c r="B367" s="1049"/>
      <c r="C367" s="999"/>
      <c r="AP367" s="999"/>
      <c r="AQ367" s="999"/>
    </row>
    <row r="368" spans="2:80">
      <c r="B368" s="1049"/>
      <c r="C368" s="999"/>
      <c r="AP368" s="999"/>
      <c r="AQ368" s="999"/>
    </row>
    <row r="369" spans="2:43">
      <c r="B369" s="1049"/>
      <c r="C369" s="999"/>
      <c r="AP369" s="999"/>
      <c r="AQ369" s="999"/>
    </row>
    <row r="370" spans="2:43">
      <c r="B370" s="1049"/>
      <c r="C370" s="999"/>
      <c r="AP370" s="999"/>
      <c r="AQ370" s="999"/>
    </row>
    <row r="371" spans="2:43">
      <c r="B371" s="1049"/>
      <c r="C371" s="999"/>
      <c r="AP371" s="999"/>
      <c r="AQ371" s="999"/>
    </row>
    <row r="372" spans="2:43">
      <c r="B372" s="1049"/>
      <c r="C372" s="999"/>
      <c r="AP372" s="999"/>
      <c r="AQ372" s="999"/>
    </row>
    <row r="373" spans="2:43">
      <c r="B373" s="1049"/>
      <c r="C373" s="999"/>
      <c r="AP373" s="999"/>
      <c r="AQ373" s="999"/>
    </row>
    <row r="374" spans="2:43">
      <c r="B374" s="1049"/>
      <c r="C374" s="999"/>
      <c r="AP374" s="999"/>
      <c r="AQ374" s="999"/>
    </row>
    <row r="375" spans="2:43">
      <c r="B375" s="1049"/>
      <c r="C375" s="999"/>
      <c r="AP375" s="999"/>
      <c r="AQ375" s="999"/>
    </row>
    <row r="376" spans="2:43">
      <c r="B376" s="1049"/>
      <c r="C376" s="999"/>
    </row>
    <row r="455" spans="3:49" ht="22.5" customHeight="1">
      <c r="C455" s="497" t="s">
        <v>1948</v>
      </c>
      <c r="AE455" s="1783">
        <v>0</v>
      </c>
      <c r="AF455" s="1784"/>
      <c r="AG455" s="1783"/>
      <c r="AH455" s="1784"/>
      <c r="AI455" s="1784"/>
      <c r="AJ455" s="1784"/>
      <c r="AK455" s="1784"/>
      <c r="AL455" s="1784"/>
      <c r="AM455" s="1784"/>
      <c r="AN455" s="1784"/>
      <c r="AO455" s="1784">
        <v>0</v>
      </c>
      <c r="AR455" s="1784"/>
      <c r="AS455" s="1784"/>
      <c r="AT455" s="1784"/>
      <c r="AU455" s="1784"/>
      <c r="AV455" s="1784"/>
      <c r="AW455" s="1784"/>
    </row>
    <row r="456" spans="3:49">
      <c r="C456" s="497" t="s">
        <v>1949</v>
      </c>
    </row>
    <row r="467" spans="3:3">
      <c r="C467" s="497" t="s">
        <v>1950</v>
      </c>
    </row>
    <row r="474" spans="3:3">
      <c r="C474" s="497" t="s">
        <v>1364</v>
      </c>
    </row>
    <row r="483" spans="3:90">
      <c r="AE483" s="1247">
        <v>0</v>
      </c>
      <c r="CI483" s="1244">
        <v>433574829750</v>
      </c>
      <c r="CJ483" s="1244">
        <v>391295946732</v>
      </c>
      <c r="CK483" s="1244">
        <v>-433574829750</v>
      </c>
      <c r="CL483" s="1244">
        <v>-391295946732</v>
      </c>
    </row>
    <row r="492" spans="3:90" ht="16.5" customHeight="1">
      <c r="C492" s="2410" t="s">
        <v>1952</v>
      </c>
      <c r="D492" s="2410"/>
      <c r="E492" s="2410"/>
      <c r="F492" s="2410"/>
      <c r="G492" s="2410"/>
      <c r="H492" s="2410"/>
      <c r="I492" s="2410"/>
      <c r="J492" s="2410"/>
      <c r="K492" s="2410"/>
      <c r="L492" s="2410"/>
      <c r="M492" s="2410"/>
      <c r="N492" s="2410"/>
      <c r="O492" s="2410"/>
      <c r="P492" s="2410"/>
      <c r="Q492" s="2410"/>
      <c r="R492" s="2410"/>
      <c r="S492" s="2410"/>
      <c r="T492" s="2410"/>
      <c r="U492" s="2410"/>
      <c r="V492" s="2410"/>
      <c r="W492" s="2410"/>
      <c r="X492" s="2410"/>
      <c r="Y492" s="2410"/>
      <c r="Z492" s="2410"/>
      <c r="AA492" s="2410"/>
      <c r="AB492" s="2410"/>
      <c r="AC492" s="2410"/>
      <c r="AD492" s="2410"/>
      <c r="AE492" s="2410"/>
      <c r="AF492" s="2410"/>
      <c r="AG492" s="2410"/>
      <c r="AH492" s="2410"/>
      <c r="AI492" s="2410"/>
      <c r="AJ492" s="2410"/>
      <c r="AK492" s="2410"/>
      <c r="AL492" s="2410"/>
      <c r="AM492" s="2410"/>
      <c r="AN492" s="2410"/>
      <c r="AO492" s="2410"/>
      <c r="AP492" s="2410"/>
      <c r="AQ492" s="2410"/>
      <c r="AR492" s="2410"/>
      <c r="AS492" s="2410"/>
      <c r="AT492" s="2410"/>
      <c r="AU492" s="2410"/>
      <c r="AV492" s="2410"/>
      <c r="AW492" s="2410"/>
    </row>
    <row r="500" spans="3:49" ht="15" customHeight="1">
      <c r="C500" s="2410" t="s">
        <v>1953</v>
      </c>
      <c r="D500" s="2410"/>
      <c r="E500" s="2410"/>
      <c r="F500" s="2410"/>
      <c r="G500" s="2410"/>
      <c r="H500" s="2410"/>
      <c r="I500" s="2410"/>
      <c r="J500" s="2410"/>
      <c r="K500" s="2410"/>
      <c r="L500" s="2410"/>
      <c r="M500" s="2410"/>
      <c r="N500" s="2410"/>
      <c r="O500" s="2410"/>
      <c r="P500" s="2410"/>
      <c r="Q500" s="2410"/>
      <c r="R500" s="2410"/>
      <c r="S500" s="2410"/>
      <c r="T500" s="2410"/>
      <c r="U500" s="2410"/>
      <c r="V500" s="2410"/>
      <c r="W500" s="2410"/>
      <c r="X500" s="2410"/>
      <c r="Y500" s="2410"/>
      <c r="Z500" s="2410"/>
      <c r="AA500" s="2410"/>
      <c r="AB500" s="2410"/>
      <c r="AC500" s="2410"/>
      <c r="AD500" s="2410"/>
      <c r="AE500" s="2410"/>
      <c r="AF500" s="2410"/>
      <c r="AG500" s="2410"/>
      <c r="AH500" s="2410"/>
      <c r="AI500" s="2410"/>
      <c r="AJ500" s="2410"/>
      <c r="AK500" s="2410"/>
      <c r="AL500" s="2410"/>
      <c r="AM500" s="2410"/>
      <c r="AN500" s="2410"/>
      <c r="AO500" s="2410"/>
      <c r="AP500" s="2410"/>
      <c r="AQ500" s="2410"/>
      <c r="AR500" s="2410"/>
      <c r="AS500" s="2410"/>
      <c r="AT500" s="2410"/>
      <c r="AU500" s="2410"/>
      <c r="AV500" s="2410"/>
      <c r="AW500" s="2410"/>
    </row>
    <row r="507" spans="3:49" ht="51" customHeight="1"/>
    <row r="508" spans="3:49" ht="18" customHeight="1">
      <c r="C508" s="2410" t="s">
        <v>1954</v>
      </c>
      <c r="D508" s="2410"/>
      <c r="E508" s="2410"/>
      <c r="F508" s="2410"/>
      <c r="G508" s="2410"/>
      <c r="H508" s="2410"/>
      <c r="I508" s="2410"/>
      <c r="J508" s="2410"/>
      <c r="K508" s="2410"/>
      <c r="L508" s="2410"/>
      <c r="M508" s="2410"/>
      <c r="N508" s="2410"/>
      <c r="O508" s="2410"/>
      <c r="P508" s="2410"/>
      <c r="Q508" s="2410"/>
      <c r="R508" s="2410"/>
      <c r="S508" s="2410"/>
      <c r="T508" s="2410"/>
      <c r="U508" s="2410"/>
      <c r="V508" s="2410"/>
      <c r="W508" s="2410"/>
      <c r="X508" s="2410"/>
      <c r="Y508" s="2410"/>
      <c r="Z508" s="2410"/>
      <c r="AA508" s="2410"/>
      <c r="AB508" s="2410"/>
      <c r="AC508" s="2410"/>
      <c r="AD508" s="2410"/>
      <c r="AE508" s="2410"/>
      <c r="AF508" s="2410"/>
      <c r="AG508" s="2410"/>
      <c r="AH508" s="2410"/>
      <c r="AI508" s="2410"/>
      <c r="AJ508" s="2410"/>
      <c r="AK508" s="2410"/>
      <c r="AL508" s="2410"/>
      <c r="AM508" s="2410"/>
      <c r="AN508" s="2410"/>
      <c r="AO508" s="2410"/>
      <c r="AP508" s="2410"/>
      <c r="AQ508" s="2410"/>
      <c r="AR508" s="2410"/>
      <c r="AS508" s="2410"/>
      <c r="AT508" s="2410"/>
      <c r="AU508" s="2410"/>
      <c r="AV508" s="2410"/>
      <c r="AW508" s="2410"/>
    </row>
    <row r="517" spans="3:3">
      <c r="C517" s="1792" t="s">
        <v>1955</v>
      </c>
    </row>
    <row r="518" spans="3:3">
      <c r="C518" s="497" t="s">
        <v>1490</v>
      </c>
    </row>
    <row r="525" spans="3:3">
      <c r="C525" s="1792" t="s">
        <v>1956</v>
      </c>
    </row>
    <row r="535" spans="3:3">
      <c r="C535" s="1792" t="s">
        <v>1957</v>
      </c>
    </row>
    <row r="595" spans="3:49" ht="15.75" thickBot="1">
      <c r="C595" s="2406"/>
      <c r="D595" s="2406"/>
      <c r="E595" s="2406"/>
      <c r="F595" s="2406"/>
      <c r="G595" s="2406"/>
      <c r="H595" s="2406"/>
      <c r="I595" s="2406"/>
      <c r="J595" s="2406"/>
      <c r="K595" s="2406"/>
      <c r="L595" s="2406"/>
      <c r="M595" s="999"/>
      <c r="N595" s="2409">
        <v>0</v>
      </c>
      <c r="O595" s="2409"/>
      <c r="P595" s="2409"/>
      <c r="Q595" s="2409"/>
      <c r="R595" s="2409"/>
      <c r="S595" s="2409"/>
      <c r="T595" s="2409"/>
      <c r="U595" s="2409"/>
      <c r="V595" s="2409"/>
      <c r="W595" s="2409">
        <v>0</v>
      </c>
      <c r="X595" s="2409"/>
      <c r="Y595" s="2409"/>
      <c r="Z595" s="2409"/>
      <c r="AA595" s="2409"/>
      <c r="AB595" s="2409"/>
      <c r="AC595" s="2409"/>
      <c r="AD595" s="2409"/>
      <c r="AE595" s="1789"/>
      <c r="AF595" s="2408">
        <v>0</v>
      </c>
      <c r="AG595" s="2408"/>
      <c r="AH595" s="2408"/>
      <c r="AI595" s="2408"/>
      <c r="AJ595" s="2408"/>
      <c r="AK595" s="2408"/>
      <c r="AL595" s="2408"/>
      <c r="AM595" s="2408"/>
      <c r="AN595" s="2408"/>
      <c r="AO595" s="2407">
        <v>0</v>
      </c>
      <c r="AP595" s="2407"/>
      <c r="AQ595" s="2407"/>
      <c r="AR595" s="2407"/>
      <c r="AS595" s="2407"/>
      <c r="AT595" s="2407"/>
      <c r="AU595" s="2407"/>
      <c r="AV595" s="2407"/>
      <c r="AW595" s="2407"/>
    </row>
    <row r="596" spans="3:49" ht="15.75" thickTop="1"/>
  </sheetData>
  <mergeCells count="1284">
    <mergeCell ref="AI327:AN327"/>
    <mergeCell ref="AI323:AN323"/>
    <mergeCell ref="AI314:AN314"/>
    <mergeCell ref="AI303:AN303"/>
    <mergeCell ref="V327:Y327"/>
    <mergeCell ref="AI315:AN315"/>
    <mergeCell ref="AI316:AN316"/>
    <mergeCell ref="V324:Y324"/>
    <mergeCell ref="V325:Y325"/>
    <mergeCell ref="AI326:AN326"/>
    <mergeCell ref="AI300:AN300"/>
    <mergeCell ref="AI301:AN301"/>
    <mergeCell ref="AI299:AN299"/>
    <mergeCell ref="AA321:AG321"/>
    <mergeCell ref="AI321:AN321"/>
    <mergeCell ref="V303:Y303"/>
    <mergeCell ref="V304:Y304"/>
    <mergeCell ref="V305:Y305"/>
    <mergeCell ref="V306:Y306"/>
    <mergeCell ref="V314:Y314"/>
    <mergeCell ref="V315:Y315"/>
    <mergeCell ref="V316:Y316"/>
    <mergeCell ref="V317:Y317"/>
    <mergeCell ref="V318:Y318"/>
    <mergeCell ref="V319:Y319"/>
    <mergeCell ref="V320:Y320"/>
    <mergeCell ref="V322:Y322"/>
    <mergeCell ref="AA327:AG327"/>
    <mergeCell ref="AA314:AG314"/>
    <mergeCell ref="AI302:AN302"/>
    <mergeCell ref="AI325:AN325"/>
    <mergeCell ref="AI324:AN324"/>
    <mergeCell ref="V326:Y326"/>
    <mergeCell ref="C300:Q300"/>
    <mergeCell ref="V300:Y300"/>
    <mergeCell ref="AI297:AN297"/>
    <mergeCell ref="AI291:AN291"/>
    <mergeCell ref="AI285:AN285"/>
    <mergeCell ref="AI294:AN294"/>
    <mergeCell ref="AI295:AN295"/>
    <mergeCell ref="AA324:AG324"/>
    <mergeCell ref="AA325:AG325"/>
    <mergeCell ref="AA290:AG290"/>
    <mergeCell ref="AA291:AG291"/>
    <mergeCell ref="AA292:AG292"/>
    <mergeCell ref="AA293:AG293"/>
    <mergeCell ref="AA294:AG294"/>
    <mergeCell ref="AA295:AG295"/>
    <mergeCell ref="AA297:AG297"/>
    <mergeCell ref="AA298:AG298"/>
    <mergeCell ref="AA299:AG299"/>
    <mergeCell ref="AI287:AN287"/>
    <mergeCell ref="AI289:AN289"/>
    <mergeCell ref="AI292:AN292"/>
    <mergeCell ref="AI293:AN293"/>
    <mergeCell ref="AI298:AN298"/>
    <mergeCell ref="AI319:AN319"/>
    <mergeCell ref="AA278:AG278"/>
    <mergeCell ref="AI320:AN320"/>
    <mergeCell ref="AI317:AN317"/>
    <mergeCell ref="AA326:AG326"/>
    <mergeCell ref="V276:Y276"/>
    <mergeCell ref="V323:Y323"/>
    <mergeCell ref="AA318:AG318"/>
    <mergeCell ref="AA319:AG319"/>
    <mergeCell ref="C301:Q301"/>
    <mergeCell ref="AA289:AG289"/>
    <mergeCell ref="V290:Y290"/>
    <mergeCell ref="AA282:AG282"/>
    <mergeCell ref="AA283:AG283"/>
    <mergeCell ref="AA284:AG284"/>
    <mergeCell ref="AA285:AG285"/>
    <mergeCell ref="AA286:AG286"/>
    <mergeCell ref="AA287:AG287"/>
    <mergeCell ref="AA288:AG288"/>
    <mergeCell ref="AA322:AG322"/>
    <mergeCell ref="AA323:AG323"/>
    <mergeCell ref="V292:Y292"/>
    <mergeCell ref="V293:Y293"/>
    <mergeCell ref="AA317:AG317"/>
    <mergeCell ref="V279:Y279"/>
    <mergeCell ref="V280:Y280"/>
    <mergeCell ref="V281:Y281"/>
    <mergeCell ref="V283:Y283"/>
    <mergeCell ref="C299:S299"/>
    <mergeCell ref="V296:Y296"/>
    <mergeCell ref="V297:Y297"/>
    <mergeCell ref="V298:Y298"/>
    <mergeCell ref="V299:Y299"/>
    <mergeCell ref="V284:Y284"/>
    <mergeCell ref="V285:Y285"/>
    <mergeCell ref="Z195:AF195"/>
    <mergeCell ref="V301:Y301"/>
    <mergeCell ref="V302:Y302"/>
    <mergeCell ref="V287:Y287"/>
    <mergeCell ref="V288:Y288"/>
    <mergeCell ref="AA320:AG320"/>
    <mergeCell ref="V289:Y289"/>
    <mergeCell ref="AA300:AG300"/>
    <mergeCell ref="AA301:AG301"/>
    <mergeCell ref="AA302:AG302"/>
    <mergeCell ref="AA303:AG303"/>
    <mergeCell ref="AI277:AN277"/>
    <mergeCell ref="AI278:AN278"/>
    <mergeCell ref="AA304:AG304"/>
    <mergeCell ref="AA305:AG305"/>
    <mergeCell ref="AA279:AG279"/>
    <mergeCell ref="AI281:AN281"/>
    <mergeCell ref="AI283:AN283"/>
    <mergeCell ref="AI284:AN284"/>
    <mergeCell ref="AI288:AN288"/>
    <mergeCell ref="AI290:AN290"/>
    <mergeCell ref="AI304:AN304"/>
    <mergeCell ref="AI282:AO282"/>
    <mergeCell ref="AA315:AG315"/>
    <mergeCell ref="AI318:AN318"/>
    <mergeCell ref="AA316:AG316"/>
    <mergeCell ref="V277:Y277"/>
    <mergeCell ref="V278:Y278"/>
    <mergeCell ref="AI279:AN279"/>
    <mergeCell ref="AA277:AG277"/>
    <mergeCell ref="C239:Q239"/>
    <mergeCell ref="C245:Q245"/>
    <mergeCell ref="AG239:AM239"/>
    <mergeCell ref="Y260:AE260"/>
    <mergeCell ref="AG260:AM260"/>
    <mergeCell ref="AI286:AN286"/>
    <mergeCell ref="Z179:AF179"/>
    <mergeCell ref="AH183:AN183"/>
    <mergeCell ref="Z194:AF194"/>
    <mergeCell ref="AG252:AM252"/>
    <mergeCell ref="AH199:AN199"/>
    <mergeCell ref="Y231:AE231"/>
    <mergeCell ref="Y249:AE249"/>
    <mergeCell ref="AH204:AN204"/>
    <mergeCell ref="Z201:AF201"/>
    <mergeCell ref="Z203:AF203"/>
    <mergeCell ref="Y246:AE246"/>
    <mergeCell ref="AG243:AM243"/>
    <mergeCell ref="AH200:AN200"/>
    <mergeCell ref="Z199:AF199"/>
    <mergeCell ref="AH189:AN189"/>
    <mergeCell ref="Y236:AE236"/>
    <mergeCell ref="Y241:AE241"/>
    <mergeCell ref="AG247:AM247"/>
    <mergeCell ref="AH201:AN201"/>
    <mergeCell ref="AI276:AN276"/>
    <mergeCell ref="AA280:AG280"/>
    <mergeCell ref="AI280:AN280"/>
    <mergeCell ref="Y245:AE245"/>
    <mergeCell ref="Y240:AE240"/>
    <mergeCell ref="Y243:AE243"/>
    <mergeCell ref="Y244:AE244"/>
    <mergeCell ref="Z193:AF193"/>
    <mergeCell ref="Z205:AF205"/>
    <mergeCell ref="W180:X180"/>
    <mergeCell ref="C242:Q242"/>
    <mergeCell ref="C241:Q241"/>
    <mergeCell ref="AG245:AM245"/>
    <mergeCell ref="V286:Y286"/>
    <mergeCell ref="AG255:AM255"/>
    <mergeCell ref="AG250:AM250"/>
    <mergeCell ref="Z200:AF200"/>
    <mergeCell ref="B272:AN272"/>
    <mergeCell ref="AG236:AM236"/>
    <mergeCell ref="Z204:AF204"/>
    <mergeCell ref="Y255:AE255"/>
    <mergeCell ref="Y257:AE257"/>
    <mergeCell ref="Y254:AE254"/>
    <mergeCell ref="Y230:AE230"/>
    <mergeCell ref="Y239:AE239"/>
    <mergeCell ref="Y232:AE232"/>
    <mergeCell ref="Y253:AE253"/>
    <mergeCell ref="AG254:AM254"/>
    <mergeCell ref="AG253:AM253"/>
    <mergeCell ref="Y251:AE251"/>
    <mergeCell ref="AG246:AM246"/>
    <mergeCell ref="AG259:AM259"/>
    <mergeCell ref="AG249:AM249"/>
    <mergeCell ref="AA276:AG276"/>
    <mergeCell ref="AG256:AM256"/>
    <mergeCell ref="AG257:AM257"/>
    <mergeCell ref="V282:Y282"/>
    <mergeCell ref="Y259:AE259"/>
    <mergeCell ref="AA281:AG281"/>
    <mergeCell ref="W185:X185"/>
    <mergeCell ref="Z183:AF183"/>
    <mergeCell ref="W197:X197"/>
    <mergeCell ref="B179:P180"/>
    <mergeCell ref="Z178:AF178"/>
    <mergeCell ref="Y238:AE238"/>
    <mergeCell ref="Y228:AE228"/>
    <mergeCell ref="Y229:AE229"/>
    <mergeCell ref="C248:Q248"/>
    <mergeCell ref="Y250:AE250"/>
    <mergeCell ref="Y248:AE248"/>
    <mergeCell ref="B226:F226"/>
    <mergeCell ref="AH205:AN205"/>
    <mergeCell ref="AH207:AN207"/>
    <mergeCell ref="C229:Q229"/>
    <mergeCell ref="Y247:AE247"/>
    <mergeCell ref="C230:Q230"/>
    <mergeCell ref="AH198:AN198"/>
    <mergeCell ref="AH193:AN193"/>
    <mergeCell ref="AH185:AN185"/>
    <mergeCell ref="Z188:AF188"/>
    <mergeCell ref="C249:Q249"/>
    <mergeCell ref="AG231:AM231"/>
    <mergeCell ref="AH208:AN208"/>
    <mergeCell ref="Y233:AE233"/>
    <mergeCell ref="Y234:AE234"/>
    <mergeCell ref="Y235:AE235"/>
    <mergeCell ref="Z198:AF198"/>
    <mergeCell ref="Z197:AF197"/>
    <mergeCell ref="AH197:AN197"/>
    <mergeCell ref="AH180:AN180"/>
    <mergeCell ref="AH194:AN194"/>
    <mergeCell ref="AH153:AN153"/>
    <mergeCell ref="Z143:AF143"/>
    <mergeCell ref="AH149:AN149"/>
    <mergeCell ref="AG248:AM248"/>
    <mergeCell ref="W186:X186"/>
    <mergeCell ref="W187:X187"/>
    <mergeCell ref="AH178:AN178"/>
    <mergeCell ref="Z177:AF177"/>
    <mergeCell ref="AG244:AM244"/>
    <mergeCell ref="AH155:AN155"/>
    <mergeCell ref="Z192:AF192"/>
    <mergeCell ref="AH190:AN190"/>
    <mergeCell ref="AH191:AN191"/>
    <mergeCell ref="Z185:AF185"/>
    <mergeCell ref="AH192:AN192"/>
    <mergeCell ref="AH179:AN179"/>
    <mergeCell ref="Z191:AF191"/>
    <mergeCell ref="Z184:AF184"/>
    <mergeCell ref="Z186:AF186"/>
    <mergeCell ref="W177:X177"/>
    <mergeCell ref="Z176:AF176"/>
    <mergeCell ref="AH173:AN173"/>
    <mergeCell ref="Z181:AF181"/>
    <mergeCell ref="Z173:AF173"/>
    <mergeCell ref="W173:X173"/>
    <mergeCell ref="AH203:AN203"/>
    <mergeCell ref="Z208:AF208"/>
    <mergeCell ref="AG241:AM241"/>
    <mergeCell ref="AG242:AM242"/>
    <mergeCell ref="Z189:AF189"/>
    <mergeCell ref="Z190:AF190"/>
    <mergeCell ref="W184:X184"/>
    <mergeCell ref="W174:X174"/>
    <mergeCell ref="V144:W144"/>
    <mergeCell ref="AH120:AN120"/>
    <mergeCell ref="Z152:AF152"/>
    <mergeCell ref="AH139:AN139"/>
    <mergeCell ref="AH141:AN141"/>
    <mergeCell ref="V145:W145"/>
    <mergeCell ref="V138:W138"/>
    <mergeCell ref="V155:W155"/>
    <mergeCell ref="Z156:AF156"/>
    <mergeCell ref="AH177:AN177"/>
    <mergeCell ref="AH181:AN181"/>
    <mergeCell ref="AH186:AN186"/>
    <mergeCell ref="AH188:AN188"/>
    <mergeCell ref="AH142:AN142"/>
    <mergeCell ref="Z141:AF141"/>
    <mergeCell ref="Z145:AF145"/>
    <mergeCell ref="Z139:AF139"/>
    <mergeCell ref="W178:X178"/>
    <mergeCell ref="W181:X181"/>
    <mergeCell ref="W182:X182"/>
    <mergeCell ref="W183:X183"/>
    <mergeCell ref="AH156:AN156"/>
    <mergeCell ref="V152:W152"/>
    <mergeCell ref="Z154:AF154"/>
    <mergeCell ref="W176:X176"/>
    <mergeCell ref="AH154:AN154"/>
    <mergeCell ref="Z174:AF174"/>
    <mergeCell ref="V154:W154"/>
    <mergeCell ref="V147:W147"/>
    <mergeCell ref="V148:W148"/>
    <mergeCell ref="AH145:AN145"/>
    <mergeCell ref="AH144:AN144"/>
    <mergeCell ref="Z144:AF144"/>
    <mergeCell ref="V149:W149"/>
    <mergeCell ref="C240:Q240"/>
    <mergeCell ref="V135:W135"/>
    <mergeCell ref="AH125:AN125"/>
    <mergeCell ref="AH135:AN135"/>
    <mergeCell ref="V121:W121"/>
    <mergeCell ref="V120:W120"/>
    <mergeCell ref="V116:W116"/>
    <mergeCell ref="V115:W115"/>
    <mergeCell ref="V136:W136"/>
    <mergeCell ref="AH146:AN146"/>
    <mergeCell ref="AH148:AN148"/>
    <mergeCell ref="Z138:AF138"/>
    <mergeCell ref="AH138:AN138"/>
    <mergeCell ref="V146:W146"/>
    <mergeCell ref="Z137:AF137"/>
    <mergeCell ref="Z140:AF140"/>
    <mergeCell ref="Z142:AF142"/>
    <mergeCell ref="B170:AN170"/>
    <mergeCell ref="AH171:AN171"/>
    <mergeCell ref="AG233:AM233"/>
    <mergeCell ref="AG228:AM228"/>
    <mergeCell ref="AG232:AM232"/>
    <mergeCell ref="Z172:AF172"/>
    <mergeCell ref="Z175:AF175"/>
    <mergeCell ref="Z155:AF155"/>
    <mergeCell ref="AH172:AN172"/>
    <mergeCell ref="W175:X175"/>
    <mergeCell ref="AH174:AN174"/>
    <mergeCell ref="B169:AN169"/>
    <mergeCell ref="AH122:AN122"/>
    <mergeCell ref="AH110:AN110"/>
    <mergeCell ref="AH109:AN109"/>
    <mergeCell ref="AH81:AN81"/>
    <mergeCell ref="AH136:AN136"/>
    <mergeCell ref="AH128:AN128"/>
    <mergeCell ref="AH82:AN82"/>
    <mergeCell ref="AH175:AN175"/>
    <mergeCell ref="V131:W131"/>
    <mergeCell ref="Z132:AF132"/>
    <mergeCell ref="Z126:AF126"/>
    <mergeCell ref="Z121:AF121"/>
    <mergeCell ref="V140:W140"/>
    <mergeCell ref="V143:W143"/>
    <mergeCell ref="V139:W139"/>
    <mergeCell ref="Z125:AF125"/>
    <mergeCell ref="V137:W137"/>
    <mergeCell ref="Z120:AF120"/>
    <mergeCell ref="Z128:AF128"/>
    <mergeCell ref="Z131:AF131"/>
    <mergeCell ref="Z109:AF109"/>
    <mergeCell ref="Z88:AF88"/>
    <mergeCell ref="Z98:AF98"/>
    <mergeCell ref="Z129:AF129"/>
    <mergeCell ref="Z133:AF133"/>
    <mergeCell ref="AH127:AN127"/>
    <mergeCell ref="AH133:AN133"/>
    <mergeCell ref="AH147:AN147"/>
    <mergeCell ref="Z146:AF146"/>
    <mergeCell ref="Z149:AF149"/>
    <mergeCell ref="AH126:AN126"/>
    <mergeCell ref="Z136:AF136"/>
    <mergeCell ref="Z99:AF99"/>
    <mergeCell ref="Z107:AF107"/>
    <mergeCell ref="Z130:AF130"/>
    <mergeCell ref="Z85:AF85"/>
    <mergeCell ref="W111:X111"/>
    <mergeCell ref="V102:W102"/>
    <mergeCell ref="Z115:AF115"/>
    <mergeCell ref="W123:X123"/>
    <mergeCell ref="Z122:AF122"/>
    <mergeCell ref="Z124:AF124"/>
    <mergeCell ref="AH86:AN86"/>
    <mergeCell ref="AH96:AN96"/>
    <mergeCell ref="AH83:AN83"/>
    <mergeCell ref="AH84:AN84"/>
    <mergeCell ref="W106:X106"/>
    <mergeCell ref="V99:W99"/>
    <mergeCell ref="V97:W97"/>
    <mergeCell ref="AH89:AN89"/>
    <mergeCell ref="AH104:AN104"/>
    <mergeCell ref="Z96:AF96"/>
    <mergeCell ref="Z90:AF90"/>
    <mergeCell ref="Z86:AF86"/>
    <mergeCell ref="AH87:AN87"/>
    <mergeCell ref="W101:X101"/>
    <mergeCell ref="V89:W89"/>
    <mergeCell ref="W103:X103"/>
    <mergeCell ref="Z110:AF110"/>
    <mergeCell ref="Z119:AF119"/>
    <mergeCell ref="AH111:AN111"/>
    <mergeCell ref="AH116:AN116"/>
    <mergeCell ref="Z123:AF123"/>
    <mergeCell ref="Z103:AF103"/>
    <mergeCell ref="W69:X69"/>
    <mergeCell ref="Z28:AF28"/>
    <mergeCell ref="Z34:AF34"/>
    <mergeCell ref="Z135:AF135"/>
    <mergeCell ref="AH124:AN124"/>
    <mergeCell ref="AH107:AN107"/>
    <mergeCell ref="AH121:AN121"/>
    <mergeCell ref="Z112:AF112"/>
    <mergeCell ref="AH117:AN117"/>
    <mergeCell ref="Z116:AF116"/>
    <mergeCell ref="Z147:AF147"/>
    <mergeCell ref="Z148:AF148"/>
    <mergeCell ref="AH140:AN140"/>
    <mergeCell ref="AH41:AN41"/>
    <mergeCell ref="AH44:AN44"/>
    <mergeCell ref="AH129:AN129"/>
    <mergeCell ref="Z40:AF40"/>
    <mergeCell ref="AH130:AN130"/>
    <mergeCell ref="V114:W114"/>
    <mergeCell ref="V112:W112"/>
    <mergeCell ref="Z76:AF76"/>
    <mergeCell ref="AH59:AN59"/>
    <mergeCell ref="AH60:AN60"/>
    <mergeCell ref="AH51:AN51"/>
    <mergeCell ref="W77:X77"/>
    <mergeCell ref="V64:W64"/>
    <mergeCell ref="AH48:AN48"/>
    <mergeCell ref="AH67:AN67"/>
    <mergeCell ref="W122:X122"/>
    <mergeCell ref="AH118:AN118"/>
    <mergeCell ref="Z118:AF118"/>
    <mergeCell ref="Z111:AF111"/>
    <mergeCell ref="Z9:AF9"/>
    <mergeCell ref="Z10:AF10"/>
    <mergeCell ref="BF8:BH8"/>
    <mergeCell ref="Z127:AF127"/>
    <mergeCell ref="AH123:AN123"/>
    <mergeCell ref="W124:X124"/>
    <mergeCell ref="Z75:AF75"/>
    <mergeCell ref="Z60:AF60"/>
    <mergeCell ref="Z61:AF61"/>
    <mergeCell ref="Z67:AF67"/>
    <mergeCell ref="Z80:AF80"/>
    <mergeCell ref="AH85:AN85"/>
    <mergeCell ref="BF24:BH24"/>
    <mergeCell ref="AH25:AN25"/>
    <mergeCell ref="BF29:BH29"/>
    <mergeCell ref="AH26:AN26"/>
    <mergeCell ref="V78:W78"/>
    <mergeCell ref="V47:W47"/>
    <mergeCell ref="Z70:AF70"/>
    <mergeCell ref="Z51:AF51"/>
    <mergeCell ref="Z66:AF66"/>
    <mergeCell ref="Z78:AF78"/>
    <mergeCell ref="Z72:AF72"/>
    <mergeCell ref="AH49:AN49"/>
    <mergeCell ref="AH62:AN62"/>
    <mergeCell ref="B54:AN54"/>
    <mergeCell ref="AH68:AN68"/>
    <mergeCell ref="AH99:AN99"/>
    <mergeCell ref="Z106:AF106"/>
    <mergeCell ref="Z39:AF39"/>
    <mergeCell ref="Z100:AF100"/>
    <mergeCell ref="AH100:AN100"/>
    <mergeCell ref="V14:W14"/>
    <mergeCell ref="V28:W28"/>
    <mergeCell ref="V41:W41"/>
    <mergeCell ref="V71:W71"/>
    <mergeCell ref="V48:W48"/>
    <mergeCell ref="Z50:AF50"/>
    <mergeCell ref="V60:W60"/>
    <mergeCell ref="AH35:AN35"/>
    <mergeCell ref="BJ8:BP8"/>
    <mergeCell ref="BR8:BX8"/>
    <mergeCell ref="BF9:BH9"/>
    <mergeCell ref="BJ9:BP9"/>
    <mergeCell ref="BR9:BX9"/>
    <mergeCell ref="BF10:BH10"/>
    <mergeCell ref="BJ10:BP10"/>
    <mergeCell ref="BR10:BX10"/>
    <mergeCell ref="Z18:AF18"/>
    <mergeCell ref="Z11:AF11"/>
    <mergeCell ref="Z12:AF12"/>
    <mergeCell ref="Z13:AF13"/>
    <mergeCell ref="BF17:BH17"/>
    <mergeCell ref="BF13:BH13"/>
    <mergeCell ref="BJ17:BP17"/>
    <mergeCell ref="BR17:BX17"/>
    <mergeCell ref="AH8:AN8"/>
    <mergeCell ref="AH9:AN9"/>
    <mergeCell ref="AH18:AN18"/>
    <mergeCell ref="AH10:AN10"/>
    <mergeCell ref="AH11:AN11"/>
    <mergeCell ref="Z16:AF16"/>
    <mergeCell ref="Z8:AF8"/>
    <mergeCell ref="AH16:AN16"/>
    <mergeCell ref="BJ34:BP34"/>
    <mergeCell ref="Z25:AF25"/>
    <mergeCell ref="BF32:BH32"/>
    <mergeCell ref="AH15:AN15"/>
    <mergeCell ref="AH17:AN17"/>
    <mergeCell ref="AH12:AN12"/>
    <mergeCell ref="AH13:AN13"/>
    <mergeCell ref="BF16:BH16"/>
    <mergeCell ref="BF25:BH25"/>
    <mergeCell ref="BF61:BH61"/>
    <mergeCell ref="BF104:BH104"/>
    <mergeCell ref="BF103:BH103"/>
    <mergeCell ref="AH66:AN66"/>
    <mergeCell ref="Z35:AF35"/>
    <mergeCell ref="V11:W11"/>
    <mergeCell ref="V19:W19"/>
    <mergeCell ref="AH70:AN70"/>
    <mergeCell ref="AH71:AN71"/>
    <mergeCell ref="B92:AN92"/>
    <mergeCell ref="B93:AN93"/>
    <mergeCell ref="V30:W30"/>
    <mergeCell ref="B55:AN55"/>
    <mergeCell ref="U96:X96"/>
    <mergeCell ref="AH46:AN46"/>
    <mergeCell ref="Z45:AF45"/>
    <mergeCell ref="AH75:AN75"/>
    <mergeCell ref="B53:AN53"/>
    <mergeCell ref="V43:W43"/>
    <mergeCell ref="Z41:AF41"/>
    <mergeCell ref="V34:W34"/>
    <mergeCell ref="V33:W33"/>
    <mergeCell ref="Z71:AF71"/>
    <mergeCell ref="AH24:AN24"/>
    <mergeCell ref="Z22:AF22"/>
    <mergeCell ref="AH22:AN22"/>
    <mergeCell ref="V37:W37"/>
    <mergeCell ref="W38:X38"/>
    <mergeCell ref="V15:W15"/>
    <mergeCell ref="BJ13:BP13"/>
    <mergeCell ref="BR13:BX13"/>
    <mergeCell ref="BF14:BH14"/>
    <mergeCell ref="BJ14:BP14"/>
    <mergeCell ref="BR14:BX14"/>
    <mergeCell ref="BF11:BH11"/>
    <mergeCell ref="BJ11:BP11"/>
    <mergeCell ref="BR11:BX11"/>
    <mergeCell ref="BF12:BH12"/>
    <mergeCell ref="BJ12:BP12"/>
    <mergeCell ref="BR12:BX12"/>
    <mergeCell ref="Z15:AF15"/>
    <mergeCell ref="AH14:AN14"/>
    <mergeCell ref="Z14:AF14"/>
    <mergeCell ref="BF15:BH15"/>
    <mergeCell ref="BJ15:BP15"/>
    <mergeCell ref="BR15:BX15"/>
    <mergeCell ref="BJ16:BP16"/>
    <mergeCell ref="BR16:BX16"/>
    <mergeCell ref="Z23:AF23"/>
    <mergeCell ref="BF21:BH21"/>
    <mergeCell ref="BJ21:BP21"/>
    <mergeCell ref="BF27:BH27"/>
    <mergeCell ref="BJ27:BP27"/>
    <mergeCell ref="BR27:BX27"/>
    <mergeCell ref="BF34:BH34"/>
    <mergeCell ref="BR21:BX21"/>
    <mergeCell ref="BF18:BH18"/>
    <mergeCell ref="BJ18:BP18"/>
    <mergeCell ref="BR18:BX18"/>
    <mergeCell ref="BF20:BH20"/>
    <mergeCell ref="BJ20:BP20"/>
    <mergeCell ref="BR20:BX20"/>
    <mergeCell ref="Z19:AF19"/>
    <mergeCell ref="AH19:AN19"/>
    <mergeCell ref="BF23:BH23"/>
    <mergeCell ref="BJ23:BP23"/>
    <mergeCell ref="BR23:BX23"/>
    <mergeCell ref="BR22:BX22"/>
    <mergeCell ref="AH20:AN20"/>
    <mergeCell ref="Z20:AF20"/>
    <mergeCell ref="Z21:AF21"/>
    <mergeCell ref="BF22:BH22"/>
    <mergeCell ref="BJ22:BP22"/>
    <mergeCell ref="AH23:AN23"/>
    <mergeCell ref="AH21:AN21"/>
    <mergeCell ref="BJ32:BP32"/>
    <mergeCell ref="BR31:BX31"/>
    <mergeCell ref="BR33:BX33"/>
    <mergeCell ref="BF30:BH30"/>
    <mergeCell ref="BJ30:BP30"/>
    <mergeCell ref="BR30:BX30"/>
    <mergeCell ref="Z27:AF27"/>
    <mergeCell ref="Z26:AF26"/>
    <mergeCell ref="Z33:AF33"/>
    <mergeCell ref="Z24:AF24"/>
    <mergeCell ref="BF31:BH31"/>
    <mergeCell ref="BJ31:BP31"/>
    <mergeCell ref="BR34:BX34"/>
    <mergeCell ref="BR32:BX32"/>
    <mergeCell ref="BF33:BH33"/>
    <mergeCell ref="BJ33:BP33"/>
    <mergeCell ref="BJ29:BP29"/>
    <mergeCell ref="BR29:BX29"/>
    <mergeCell ref="BF28:BH28"/>
    <mergeCell ref="AH28:AN28"/>
    <mergeCell ref="Z31:AF31"/>
    <mergeCell ref="Z30:AF30"/>
    <mergeCell ref="Z32:AF32"/>
    <mergeCell ref="AH27:AN27"/>
    <mergeCell ref="Z29:AF29"/>
    <mergeCell ref="AH29:AN29"/>
    <mergeCell ref="BJ24:BP24"/>
    <mergeCell ref="BJ28:BP28"/>
    <mergeCell ref="BR28:BX28"/>
    <mergeCell ref="BR24:BX24"/>
    <mergeCell ref="BJ25:BP25"/>
    <mergeCell ref="BR25:BX25"/>
    <mergeCell ref="BR44:BX44"/>
    <mergeCell ref="BF45:BH45"/>
    <mergeCell ref="BJ45:BP45"/>
    <mergeCell ref="BR45:BX45"/>
    <mergeCell ref="BF42:BH42"/>
    <mergeCell ref="BJ42:BP42"/>
    <mergeCell ref="BR42:BX42"/>
    <mergeCell ref="BF43:BH43"/>
    <mergeCell ref="BJ43:BP43"/>
    <mergeCell ref="BR43:BX43"/>
    <mergeCell ref="AH40:AN40"/>
    <mergeCell ref="AH38:AN38"/>
    <mergeCell ref="BR36:BX36"/>
    <mergeCell ref="AH30:AN30"/>
    <mergeCell ref="AH31:AN31"/>
    <mergeCell ref="BF38:BH38"/>
    <mergeCell ref="BJ38:BP38"/>
    <mergeCell ref="BR38:BX38"/>
    <mergeCell ref="AH32:AN32"/>
    <mergeCell ref="AH33:AN33"/>
    <mergeCell ref="AH34:AN34"/>
    <mergeCell ref="BF40:BH40"/>
    <mergeCell ref="BJ40:BP40"/>
    <mergeCell ref="BR40:BX40"/>
    <mergeCell ref="BF41:BH41"/>
    <mergeCell ref="BJ41:BP41"/>
    <mergeCell ref="BR41:BX41"/>
    <mergeCell ref="AH42:AN42"/>
    <mergeCell ref="BF35:BH35"/>
    <mergeCell ref="BJ35:BP35"/>
    <mergeCell ref="BR35:BX35"/>
    <mergeCell ref="BF36:BH36"/>
    <mergeCell ref="BJ36:BP36"/>
    <mergeCell ref="BF60:BH60"/>
    <mergeCell ref="Z44:AF44"/>
    <mergeCell ref="Z48:AF48"/>
    <mergeCell ref="AH58:AN58"/>
    <mergeCell ref="Z58:AF58"/>
    <mergeCell ref="V58:W58"/>
    <mergeCell ref="V51:W51"/>
    <mergeCell ref="BF46:BH46"/>
    <mergeCell ref="BJ46:BP46"/>
    <mergeCell ref="BR46:BX46"/>
    <mergeCell ref="BJ59:BP59"/>
    <mergeCell ref="BR59:BX59"/>
    <mergeCell ref="BR48:BX48"/>
    <mergeCell ref="BF50:BH50"/>
    <mergeCell ref="BJ50:BP50"/>
    <mergeCell ref="BR50:BX50"/>
    <mergeCell ref="BF48:BH48"/>
    <mergeCell ref="BJ48:BP48"/>
    <mergeCell ref="BF44:BH44"/>
    <mergeCell ref="BJ44:BP44"/>
    <mergeCell ref="Z43:AF43"/>
    <mergeCell ref="AH47:AN47"/>
    <mergeCell ref="Z46:AF46"/>
    <mergeCell ref="BR51:BX51"/>
    <mergeCell ref="BJ60:BP60"/>
    <mergeCell ref="BR60:BX60"/>
    <mergeCell ref="Z57:AF57"/>
    <mergeCell ref="AH36:AN36"/>
    <mergeCell ref="AH45:AN45"/>
    <mergeCell ref="AH43:AN43"/>
    <mergeCell ref="Z36:AF36"/>
    <mergeCell ref="BJ61:BP61"/>
    <mergeCell ref="BR61:BX61"/>
    <mergeCell ref="BF58:BH58"/>
    <mergeCell ref="BJ58:BP58"/>
    <mergeCell ref="BR58:BX58"/>
    <mergeCell ref="BF59:BH59"/>
    <mergeCell ref="BF66:BH66"/>
    <mergeCell ref="BR63:BX63"/>
    <mergeCell ref="BF63:BH63"/>
    <mergeCell ref="BJ63:BP63"/>
    <mergeCell ref="BR68:BX68"/>
    <mergeCell ref="BF51:BH51"/>
    <mergeCell ref="BJ51:BP51"/>
    <mergeCell ref="BF62:BH62"/>
    <mergeCell ref="BJ62:BP62"/>
    <mergeCell ref="BR62:BX62"/>
    <mergeCell ref="BF67:BH67"/>
    <mergeCell ref="BJ67:BP67"/>
    <mergeCell ref="BF64:BH64"/>
    <mergeCell ref="BJ64:BP64"/>
    <mergeCell ref="BR64:BX64"/>
    <mergeCell ref="BF65:BH65"/>
    <mergeCell ref="BJ65:BP65"/>
    <mergeCell ref="BR65:BX65"/>
    <mergeCell ref="BF68:BH68"/>
    <mergeCell ref="BJ68:BP68"/>
    <mergeCell ref="BR66:BX66"/>
    <mergeCell ref="BJ66:BP66"/>
    <mergeCell ref="BR100:BX100"/>
    <mergeCell ref="BR97:BX97"/>
    <mergeCell ref="BF96:BH96"/>
    <mergeCell ref="BF77:BH77"/>
    <mergeCell ref="BR101:BX101"/>
    <mergeCell ref="BF100:BH100"/>
    <mergeCell ref="BJ100:BP100"/>
    <mergeCell ref="BF98:BH98"/>
    <mergeCell ref="BR74:BX74"/>
    <mergeCell ref="BR67:BX67"/>
    <mergeCell ref="BF69:BH69"/>
    <mergeCell ref="BJ69:BP69"/>
    <mergeCell ref="BR69:BX69"/>
    <mergeCell ref="BJ77:BP77"/>
    <mergeCell ref="BJ87:BP87"/>
    <mergeCell ref="BR86:BX86"/>
    <mergeCell ref="BF71:BH71"/>
    <mergeCell ref="BJ80:BP80"/>
    <mergeCell ref="BR80:BX80"/>
    <mergeCell ref="BF75:BH75"/>
    <mergeCell ref="BJ75:BP75"/>
    <mergeCell ref="BR75:BX75"/>
    <mergeCell ref="BF76:BH76"/>
    <mergeCell ref="BJ76:BP76"/>
    <mergeCell ref="BR76:BX76"/>
    <mergeCell ref="BR71:BX71"/>
    <mergeCell ref="BF72:BH72"/>
    <mergeCell ref="BR85:BX85"/>
    <mergeCell ref="BF70:BH70"/>
    <mergeCell ref="BJ70:BP70"/>
    <mergeCell ref="BJ71:BP71"/>
    <mergeCell ref="BR70:BX70"/>
    <mergeCell ref="BJ89:BP89"/>
    <mergeCell ref="BR79:BX79"/>
    <mergeCell ref="BF80:BH80"/>
    <mergeCell ref="BF87:BH87"/>
    <mergeCell ref="BR96:BX96"/>
    <mergeCell ref="BF73:BH73"/>
    <mergeCell ref="BJ73:BP73"/>
    <mergeCell ref="BR73:BX73"/>
    <mergeCell ref="BF74:BH74"/>
    <mergeCell ref="BJ74:BP74"/>
    <mergeCell ref="BJ72:BP72"/>
    <mergeCell ref="BR72:BX72"/>
    <mergeCell ref="BF88:BH88"/>
    <mergeCell ref="BF78:BH78"/>
    <mergeCell ref="BJ78:BP78"/>
    <mergeCell ref="BF97:BH97"/>
    <mergeCell ref="BJ97:BP97"/>
    <mergeCell ref="BR89:BX89"/>
    <mergeCell ref="BF90:BH90"/>
    <mergeCell ref="BJ90:BP90"/>
    <mergeCell ref="BR90:BX90"/>
    <mergeCell ref="BJ101:BP101"/>
    <mergeCell ref="BR107:BX107"/>
    <mergeCell ref="BJ128:BP128"/>
    <mergeCell ref="BJ98:BP98"/>
    <mergeCell ref="BJ99:BP99"/>
    <mergeCell ref="BR99:BX99"/>
    <mergeCell ref="BF81:BH81"/>
    <mergeCell ref="BJ81:BP81"/>
    <mergeCell ref="BR81:BX81"/>
    <mergeCell ref="BF83:BH83"/>
    <mergeCell ref="BJ83:BP83"/>
    <mergeCell ref="BR77:BX77"/>
    <mergeCell ref="BR78:BX78"/>
    <mergeCell ref="BR83:BX83"/>
    <mergeCell ref="BF79:BH79"/>
    <mergeCell ref="BJ79:BP79"/>
    <mergeCell ref="BF102:BH102"/>
    <mergeCell ref="BJ102:BP102"/>
    <mergeCell ref="BF86:BH86"/>
    <mergeCell ref="BJ86:BP86"/>
    <mergeCell ref="BJ88:BP88"/>
    <mergeCell ref="BR88:BX88"/>
    <mergeCell ref="BF84:BH84"/>
    <mergeCell ref="BJ84:BP84"/>
    <mergeCell ref="BR84:BX84"/>
    <mergeCell ref="BF85:BH85"/>
    <mergeCell ref="BJ85:BP85"/>
    <mergeCell ref="BR87:BX87"/>
    <mergeCell ref="BR102:BX102"/>
    <mergeCell ref="BJ104:BP104"/>
    <mergeCell ref="BJ96:BP96"/>
    <mergeCell ref="BF89:BH89"/>
    <mergeCell ref="BJ172:BP172"/>
    <mergeCell ref="BR172:BX172"/>
    <mergeCell ref="BF175:BH175"/>
    <mergeCell ref="BJ103:BP103"/>
    <mergeCell ref="BR103:BX103"/>
    <mergeCell ref="BR98:BX98"/>
    <mergeCell ref="BF99:BH99"/>
    <mergeCell ref="BR151:BX151"/>
    <mergeCell ref="BF149:BH149"/>
    <mergeCell ref="BJ149:BP149"/>
    <mergeCell ref="BR149:BX149"/>
    <mergeCell ref="BF143:BH143"/>
    <mergeCell ref="BJ143:BP143"/>
    <mergeCell ref="BR143:BX143"/>
    <mergeCell ref="BF144:BH144"/>
    <mergeCell ref="BF140:BH140"/>
    <mergeCell ref="BJ140:BP140"/>
    <mergeCell ref="BR140:BX140"/>
    <mergeCell ref="BF141:BH141"/>
    <mergeCell ref="BJ141:BP141"/>
    <mergeCell ref="BR141:BX141"/>
    <mergeCell ref="BF142:BH142"/>
    <mergeCell ref="BJ142:BP142"/>
    <mergeCell ref="BR142:BX142"/>
    <mergeCell ref="BR144:BX144"/>
    <mergeCell ref="BJ144:BP144"/>
    <mergeCell ref="BF151:BH151"/>
    <mergeCell ref="BJ151:BP151"/>
    <mergeCell ref="BR133:BX133"/>
    <mergeCell ref="BF129:BH129"/>
    <mergeCell ref="BJ129:BP129"/>
    <mergeCell ref="BF101:BH101"/>
    <mergeCell ref="BF179:BH179"/>
    <mergeCell ref="BJ179:BP179"/>
    <mergeCell ref="BR179:BX179"/>
    <mergeCell ref="BF181:BH181"/>
    <mergeCell ref="BJ181:BP181"/>
    <mergeCell ref="BR181:BX181"/>
    <mergeCell ref="BF185:BH185"/>
    <mergeCell ref="BJ185:BP185"/>
    <mergeCell ref="BR154:BX154"/>
    <mergeCell ref="BF155:BH155"/>
    <mergeCell ref="BJ155:BP155"/>
    <mergeCell ref="BR155:BX155"/>
    <mergeCell ref="BF154:BH154"/>
    <mergeCell ref="BJ154:BP154"/>
    <mergeCell ref="BF152:BH152"/>
    <mergeCell ref="BJ152:BP152"/>
    <mergeCell ref="BR152:BX152"/>
    <mergeCell ref="BF153:BH153"/>
    <mergeCell ref="BJ153:BP153"/>
    <mergeCell ref="BR153:BX153"/>
    <mergeCell ref="BJ175:BP175"/>
    <mergeCell ref="BR175:BX175"/>
    <mergeCell ref="BF178:BH178"/>
    <mergeCell ref="BJ178:BP178"/>
    <mergeCell ref="BR178:BX178"/>
    <mergeCell ref="BF173:BH173"/>
    <mergeCell ref="BJ173:BP173"/>
    <mergeCell ref="BR173:BX173"/>
    <mergeCell ref="BF174:BH174"/>
    <mergeCell ref="BJ174:BP174"/>
    <mergeCell ref="BR174:BX174"/>
    <mergeCell ref="BF172:BH172"/>
    <mergeCell ref="BF188:BH188"/>
    <mergeCell ref="BJ188:BP188"/>
    <mergeCell ref="BR188:BX188"/>
    <mergeCell ref="BF189:BH189"/>
    <mergeCell ref="BJ189:BP189"/>
    <mergeCell ref="BR189:BX189"/>
    <mergeCell ref="BF192:BH192"/>
    <mergeCell ref="BJ192:BP192"/>
    <mergeCell ref="BF194:BH194"/>
    <mergeCell ref="BJ194:BP194"/>
    <mergeCell ref="BR185:BX185"/>
    <mergeCell ref="BF186:BH186"/>
    <mergeCell ref="BJ186:BP186"/>
    <mergeCell ref="BR186:BX186"/>
    <mergeCell ref="BF183:BH183"/>
    <mergeCell ref="BJ183:BP183"/>
    <mergeCell ref="BR183:BX183"/>
    <mergeCell ref="BF184:BH184"/>
    <mergeCell ref="BJ184:BP184"/>
    <mergeCell ref="BR184:BX184"/>
    <mergeCell ref="BF198:BH198"/>
    <mergeCell ref="BJ198:BP198"/>
    <mergeCell ref="BR198:BX198"/>
    <mergeCell ref="BR194:BX194"/>
    <mergeCell ref="BF195:BH195"/>
    <mergeCell ref="BJ195:BP195"/>
    <mergeCell ref="BR195:BX195"/>
    <mergeCell ref="BF199:BH199"/>
    <mergeCell ref="BR192:BX192"/>
    <mergeCell ref="BF193:BH193"/>
    <mergeCell ref="BJ193:BP193"/>
    <mergeCell ref="BR193:BX193"/>
    <mergeCell ref="BF190:BH190"/>
    <mergeCell ref="BJ190:BP190"/>
    <mergeCell ref="BR190:BX190"/>
    <mergeCell ref="BF191:BH191"/>
    <mergeCell ref="BJ191:BP191"/>
    <mergeCell ref="BR191:BX191"/>
    <mergeCell ref="BS249:BX249"/>
    <mergeCell ref="BL246:BQ246"/>
    <mergeCell ref="BS246:BX246"/>
    <mergeCell ref="BL247:BQ247"/>
    <mergeCell ref="BS247:BX247"/>
    <mergeCell ref="BL250:BQ250"/>
    <mergeCell ref="BL276:BQ276"/>
    <mergeCell ref="BS276:BX276"/>
    <mergeCell ref="BS259:BX259"/>
    <mergeCell ref="BL260:BQ260"/>
    <mergeCell ref="BS260:BX260"/>
    <mergeCell ref="BS244:BX244"/>
    <mergeCell ref="BL245:BQ245"/>
    <mergeCell ref="BS245:BX245"/>
    <mergeCell ref="BS242:BX242"/>
    <mergeCell ref="BL243:BQ243"/>
    <mergeCell ref="BS243:BX243"/>
    <mergeCell ref="BS257:BX257"/>
    <mergeCell ref="BL258:BQ258"/>
    <mergeCell ref="BS258:BX258"/>
    <mergeCell ref="BS254:BX254"/>
    <mergeCell ref="BL256:BQ256"/>
    <mergeCell ref="BS256:BX256"/>
    <mergeCell ref="BS252:BX252"/>
    <mergeCell ref="BL253:BQ253"/>
    <mergeCell ref="BS253:BX253"/>
    <mergeCell ref="BS250:BX250"/>
    <mergeCell ref="BL251:BQ251"/>
    <mergeCell ref="BL257:BQ257"/>
    <mergeCell ref="BL248:BQ248"/>
    <mergeCell ref="BS248:BX248"/>
    <mergeCell ref="BL259:BQ259"/>
    <mergeCell ref="BS302:BX302"/>
    <mergeCell ref="BS282:BX282"/>
    <mergeCell ref="BS279:BX279"/>
    <mergeCell ref="BL280:BQ280"/>
    <mergeCell ref="BS280:BX280"/>
    <mergeCell ref="BS277:BX277"/>
    <mergeCell ref="BL278:BQ278"/>
    <mergeCell ref="BS278:BX278"/>
    <mergeCell ref="BL300:BQ300"/>
    <mergeCell ref="BS300:BX300"/>
    <mergeCell ref="BL299:BQ299"/>
    <mergeCell ref="BS299:BX299"/>
    <mergeCell ref="BL290:BQ290"/>
    <mergeCell ref="BS290:BX290"/>
    <mergeCell ref="BL301:BQ301"/>
    <mergeCell ref="BL287:BQ287"/>
    <mergeCell ref="BL277:BQ277"/>
    <mergeCell ref="BS287:BX287"/>
    <mergeCell ref="BL288:BQ288"/>
    <mergeCell ref="BS288:BX288"/>
    <mergeCell ref="BL285:BQ285"/>
    <mergeCell ref="BS285:BX285"/>
    <mergeCell ref="BL286:BQ286"/>
    <mergeCell ref="BS286:BX286"/>
    <mergeCell ref="BL283:BQ283"/>
    <mergeCell ref="BS283:BX283"/>
    <mergeCell ref="BS291:BX291"/>
    <mergeCell ref="BL284:BQ284"/>
    <mergeCell ref="BS284:BX284"/>
    <mergeCell ref="BL281:BQ281"/>
    <mergeCell ref="BS281:BX281"/>
    <mergeCell ref="BL302:BQ302"/>
    <mergeCell ref="BS320:BX320"/>
    <mergeCell ref="BL322:BQ322"/>
    <mergeCell ref="BS322:BX322"/>
    <mergeCell ref="BL318:BQ318"/>
    <mergeCell ref="BS318:BX318"/>
    <mergeCell ref="BL319:BQ319"/>
    <mergeCell ref="BS319:BX319"/>
    <mergeCell ref="BL297:BQ297"/>
    <mergeCell ref="BS297:BX297"/>
    <mergeCell ref="BL298:BQ298"/>
    <mergeCell ref="BS298:BX298"/>
    <mergeCell ref="BL294:BQ294"/>
    <mergeCell ref="BS294:BX294"/>
    <mergeCell ref="BL295:BQ295"/>
    <mergeCell ref="BS295:BX295"/>
    <mergeCell ref="BL292:BQ292"/>
    <mergeCell ref="BS292:BX292"/>
    <mergeCell ref="BL293:BQ293"/>
    <mergeCell ref="BS293:BX293"/>
    <mergeCell ref="BS317:BX317"/>
    <mergeCell ref="BL316:BQ316"/>
    <mergeCell ref="BL320:BQ320"/>
    <mergeCell ref="BS316:BX316"/>
    <mergeCell ref="BL314:BQ314"/>
    <mergeCell ref="BS301:BX301"/>
    <mergeCell ref="BS314:BX314"/>
    <mergeCell ref="BL315:BQ315"/>
    <mergeCell ref="BS315:BX315"/>
    <mergeCell ref="BL303:BQ303"/>
    <mergeCell ref="BS303:BX303"/>
    <mergeCell ref="BL304:BQ304"/>
    <mergeCell ref="BS304:BX304"/>
    <mergeCell ref="BS240:BX240"/>
    <mergeCell ref="BR139:BX139"/>
    <mergeCell ref="BF134:BH134"/>
    <mergeCell ref="BJ122:BP122"/>
    <mergeCell ref="BJ131:BP131"/>
    <mergeCell ref="BJ134:BP134"/>
    <mergeCell ref="BR134:BX134"/>
    <mergeCell ref="BR131:BX131"/>
    <mergeCell ref="BF132:BH132"/>
    <mergeCell ref="BR122:BX122"/>
    <mergeCell ref="BF116:BH116"/>
    <mergeCell ref="BJ121:BP121"/>
    <mergeCell ref="BR120:BX120"/>
    <mergeCell ref="BF121:BH121"/>
    <mergeCell ref="BR121:BX121"/>
    <mergeCell ref="BF115:BH115"/>
    <mergeCell ref="BJ115:BP115"/>
    <mergeCell ref="BR115:BX115"/>
    <mergeCell ref="BJ127:BP127"/>
    <mergeCell ref="BF120:BH120"/>
    <mergeCell ref="BJ120:BP120"/>
    <mergeCell ref="BF117:BH117"/>
    <mergeCell ref="BJ117:BP117"/>
    <mergeCell ref="BF122:BH122"/>
    <mergeCell ref="BF128:BH128"/>
    <mergeCell ref="BR128:BX128"/>
    <mergeCell ref="BR129:BX129"/>
    <mergeCell ref="BR117:BX117"/>
    <mergeCell ref="BF127:BH127"/>
    <mergeCell ref="BF130:BH130"/>
    <mergeCell ref="BJ116:BP116"/>
    <mergeCell ref="BR116:BX116"/>
    <mergeCell ref="BL228:BQ228"/>
    <mergeCell ref="AG238:AM238"/>
    <mergeCell ref="AG230:AM230"/>
    <mergeCell ref="AG234:AM234"/>
    <mergeCell ref="AG235:AM235"/>
    <mergeCell ref="AI305:AN305"/>
    <mergeCell ref="BL239:BQ239"/>
    <mergeCell ref="BF208:BH208"/>
    <mergeCell ref="BJ208:BP208"/>
    <mergeCell ref="BF204:BH204"/>
    <mergeCell ref="BJ204:BP204"/>
    <mergeCell ref="BJ201:BP201"/>
    <mergeCell ref="AG251:AM251"/>
    <mergeCell ref="BF133:BH133"/>
    <mergeCell ref="BR104:BX104"/>
    <mergeCell ref="BF105:BH105"/>
    <mergeCell ref="BJ105:BP105"/>
    <mergeCell ref="AH176:AN176"/>
    <mergeCell ref="AH195:AN195"/>
    <mergeCell ref="BF137:BH137"/>
    <mergeCell ref="BJ137:BP137"/>
    <mergeCell ref="BR137:BX137"/>
    <mergeCell ref="BF139:BH139"/>
    <mergeCell ref="BJ139:BP139"/>
    <mergeCell ref="AH108:AN108"/>
    <mergeCell ref="BS251:BX251"/>
    <mergeCell ref="BR105:BX105"/>
    <mergeCell ref="BF108:BH108"/>
    <mergeCell ref="BJ108:BP108"/>
    <mergeCell ref="BR108:BX108"/>
    <mergeCell ref="BF106:BH106"/>
    <mergeCell ref="BS241:BX241"/>
    <mergeCell ref="Z17:AF17"/>
    <mergeCell ref="V82:W82"/>
    <mergeCell ref="Z84:AF84"/>
    <mergeCell ref="B5:AN5"/>
    <mergeCell ref="B6:AN6"/>
    <mergeCell ref="V9:W9"/>
    <mergeCell ref="V13:W13"/>
    <mergeCell ref="V35:W35"/>
    <mergeCell ref="V32:W32"/>
    <mergeCell ref="V10:W10"/>
    <mergeCell ref="Z102:AF102"/>
    <mergeCell ref="Z82:AF82"/>
    <mergeCell ref="BL317:BQ317"/>
    <mergeCell ref="BL291:BQ291"/>
    <mergeCell ref="BL279:BQ279"/>
    <mergeCell ref="BL254:BQ254"/>
    <mergeCell ref="BL244:BQ244"/>
    <mergeCell ref="BL233:BQ233"/>
    <mergeCell ref="BF201:BH201"/>
    <mergeCell ref="BL252:BQ252"/>
    <mergeCell ref="BL242:BQ242"/>
    <mergeCell ref="BL231:BQ231"/>
    <mergeCell ref="AG229:AM229"/>
    <mergeCell ref="AG226:AM226"/>
    <mergeCell ref="AG240:AM240"/>
    <mergeCell ref="BL282:BQ282"/>
    <mergeCell ref="BL249:BQ249"/>
    <mergeCell ref="BL235:BQ235"/>
    <mergeCell ref="BF205:BH205"/>
    <mergeCell ref="BJ205:BP205"/>
    <mergeCell ref="BJ133:BP133"/>
    <mergeCell ref="V17:W17"/>
    <mergeCell ref="BS238:BX238"/>
    <mergeCell ref="BS239:BX239"/>
    <mergeCell ref="BS226:BX226"/>
    <mergeCell ref="BS228:BX228"/>
    <mergeCell ref="BR205:BX205"/>
    <mergeCell ref="BR208:BX208"/>
    <mergeCell ref="BR201:BX201"/>
    <mergeCell ref="BR204:BX204"/>
    <mergeCell ref="BJ199:BP199"/>
    <mergeCell ref="BR199:BX199"/>
    <mergeCell ref="BL240:BQ240"/>
    <mergeCell ref="BL241:BQ241"/>
    <mergeCell ref="BL238:BQ238"/>
    <mergeCell ref="BJ132:BP132"/>
    <mergeCell ref="B1:W1"/>
    <mergeCell ref="Z1:AN1"/>
    <mergeCell ref="U8:X8"/>
    <mergeCell ref="U57:X57"/>
    <mergeCell ref="W85:X85"/>
    <mergeCell ref="W59:X59"/>
    <mergeCell ref="W62:X62"/>
    <mergeCell ref="AH37:AN37"/>
    <mergeCell ref="V98:W98"/>
    <mergeCell ref="AH105:AN105"/>
    <mergeCell ref="V104:W104"/>
    <mergeCell ref="AH102:AN102"/>
    <mergeCell ref="AH39:AN39"/>
    <mergeCell ref="AH77:AN77"/>
    <mergeCell ref="AH50:AN50"/>
    <mergeCell ref="Z38:AF38"/>
    <mergeCell ref="Z49:AF49"/>
    <mergeCell ref="V75:W75"/>
    <mergeCell ref="BR132:BX132"/>
    <mergeCell ref="BS235:BX235"/>
    <mergeCell ref="BL236:BQ236"/>
    <mergeCell ref="BS236:BX236"/>
    <mergeCell ref="BS233:BX233"/>
    <mergeCell ref="BL234:BQ234"/>
    <mergeCell ref="BS234:BX234"/>
    <mergeCell ref="BS231:BX231"/>
    <mergeCell ref="BL232:BQ232"/>
    <mergeCell ref="BS232:BX232"/>
    <mergeCell ref="BL229:BQ229"/>
    <mergeCell ref="BS229:BX229"/>
    <mergeCell ref="BL230:BQ230"/>
    <mergeCell ref="BS230:BX230"/>
    <mergeCell ref="BL226:BQ226"/>
    <mergeCell ref="V90:W90"/>
    <mergeCell ref="BJ106:BP106"/>
    <mergeCell ref="BR106:BX106"/>
    <mergeCell ref="BF107:BH107"/>
    <mergeCell ref="BJ107:BP107"/>
    <mergeCell ref="BJ130:BP130"/>
    <mergeCell ref="BR130:BX130"/>
    <mergeCell ref="BR127:BX127"/>
    <mergeCell ref="BF131:BH131"/>
    <mergeCell ref="BF200:BH200"/>
    <mergeCell ref="BJ200:BP200"/>
    <mergeCell ref="BR200:BX200"/>
    <mergeCell ref="BF197:BH197"/>
    <mergeCell ref="BJ197:BP197"/>
    <mergeCell ref="BR197:BX197"/>
    <mergeCell ref="Z101:AF101"/>
    <mergeCell ref="AH114:AN114"/>
    <mergeCell ref="V25:W25"/>
    <mergeCell ref="V20:W20"/>
    <mergeCell ref="V18:W18"/>
    <mergeCell ref="V61:W61"/>
    <mergeCell ref="V80:W80"/>
    <mergeCell ref="W36:X36"/>
    <mergeCell ref="V24:W24"/>
    <mergeCell ref="V39:W39"/>
    <mergeCell ref="V42:W42"/>
    <mergeCell ref="V44:W44"/>
    <mergeCell ref="V84:W84"/>
    <mergeCell ref="V67:W67"/>
    <mergeCell ref="Z62:AF62"/>
    <mergeCell ref="V79:W79"/>
    <mergeCell ref="Z64:AF64"/>
    <mergeCell ref="V83:W83"/>
    <mergeCell ref="Z81:AF81"/>
    <mergeCell ref="Z79:AF79"/>
    <mergeCell ref="Z59:AF59"/>
    <mergeCell ref="Z68:AF68"/>
    <mergeCell ref="Z83:AF83"/>
    <mergeCell ref="Z77:AF77"/>
    <mergeCell ref="V46:W46"/>
    <mergeCell ref="V49:W49"/>
    <mergeCell ref="Z37:AF37"/>
    <mergeCell ref="Z73:AF73"/>
    <mergeCell ref="Z42:AF42"/>
    <mergeCell ref="W73:X73"/>
    <mergeCell ref="Z63:AF63"/>
    <mergeCell ref="Z65:AF65"/>
    <mergeCell ref="V63:W63"/>
    <mergeCell ref="V68:W68"/>
    <mergeCell ref="AH63:AN63"/>
    <mergeCell ref="W105:X105"/>
    <mergeCell ref="V113:W113"/>
    <mergeCell ref="W188:X188"/>
    <mergeCell ref="W189:X189"/>
    <mergeCell ref="W190:X190"/>
    <mergeCell ref="W191:X191"/>
    <mergeCell ref="W192:X192"/>
    <mergeCell ref="W193:X193"/>
    <mergeCell ref="W194:X194"/>
    <mergeCell ref="W195:X195"/>
    <mergeCell ref="W196:X196"/>
    <mergeCell ref="V128:W128"/>
    <mergeCell ref="W117:X117"/>
    <mergeCell ref="W119:X119"/>
    <mergeCell ref="Z97:AF97"/>
    <mergeCell ref="AH80:AN80"/>
    <mergeCell ref="V76:W76"/>
    <mergeCell ref="AH184:AN184"/>
    <mergeCell ref="V134:W134"/>
    <mergeCell ref="V130:W130"/>
    <mergeCell ref="V100:W100"/>
    <mergeCell ref="AH106:AN106"/>
    <mergeCell ref="AH97:AN97"/>
    <mergeCell ref="V125:W125"/>
    <mergeCell ref="W110:X110"/>
    <mergeCell ref="V151:W151"/>
    <mergeCell ref="V87:W87"/>
    <mergeCell ref="AH134:AN134"/>
    <mergeCell ref="AH151:AN151"/>
    <mergeCell ref="W109:X109"/>
    <mergeCell ref="V126:W126"/>
    <mergeCell ref="B259:Q259"/>
    <mergeCell ref="AH69:AN69"/>
    <mergeCell ref="W65:X65"/>
    <mergeCell ref="AH88:AN88"/>
    <mergeCell ref="AH90:AN90"/>
    <mergeCell ref="Z69:AF69"/>
    <mergeCell ref="Y258:AE258"/>
    <mergeCell ref="AG258:AM258"/>
    <mergeCell ref="AH78:AN78"/>
    <mergeCell ref="AH79:AN79"/>
    <mergeCell ref="AH115:AN115"/>
    <mergeCell ref="AH101:AN101"/>
    <mergeCell ref="V127:W127"/>
    <mergeCell ref="AH143:AN143"/>
    <mergeCell ref="Z134:AF134"/>
    <mergeCell ref="AH137:AN137"/>
    <mergeCell ref="AH131:AN131"/>
    <mergeCell ref="AH132:AN132"/>
    <mergeCell ref="AH152:AN152"/>
    <mergeCell ref="Z151:AF151"/>
    <mergeCell ref="Z114:AF114"/>
    <mergeCell ref="Z153:AF153"/>
    <mergeCell ref="V153:W153"/>
    <mergeCell ref="Y252:AE252"/>
    <mergeCell ref="Y242:AE242"/>
    <mergeCell ref="Z207:AF207"/>
    <mergeCell ref="Z117:AF117"/>
    <mergeCell ref="Z105:AF105"/>
    <mergeCell ref="W133:X133"/>
    <mergeCell ref="AH119:AN119"/>
    <mergeCell ref="AH103:AN103"/>
    <mergeCell ref="AH98:AN98"/>
    <mergeCell ref="C316:S316"/>
    <mergeCell ref="C315:S315"/>
    <mergeCell ref="B308:AN308"/>
    <mergeCell ref="V313:Y313"/>
    <mergeCell ref="AA313:AG313"/>
    <mergeCell ref="AI313:AN313"/>
    <mergeCell ref="Z104:AF104"/>
    <mergeCell ref="AH64:AN64"/>
    <mergeCell ref="AH72:AN72"/>
    <mergeCell ref="AH76:AN76"/>
    <mergeCell ref="Z74:AF74"/>
    <mergeCell ref="AH112:AN112"/>
    <mergeCell ref="AH74:AN74"/>
    <mergeCell ref="Z87:AF87"/>
    <mergeCell ref="AH65:AN65"/>
    <mergeCell ref="AH73:AN73"/>
    <mergeCell ref="B94:AN94"/>
    <mergeCell ref="Z113:AF113"/>
    <mergeCell ref="AH113:AN113"/>
    <mergeCell ref="Z108:AF108"/>
    <mergeCell ref="Z89:AF89"/>
    <mergeCell ref="V294:Y294"/>
    <mergeCell ref="V295:Y295"/>
    <mergeCell ref="W206:X206"/>
    <mergeCell ref="W207:X207"/>
    <mergeCell ref="W208:X208"/>
    <mergeCell ref="V66:W66"/>
    <mergeCell ref="V74:W74"/>
    <mergeCell ref="V81:W81"/>
    <mergeCell ref="V118:W118"/>
    <mergeCell ref="W108:X108"/>
    <mergeCell ref="V70:W70"/>
    <mergeCell ref="V50:W50"/>
    <mergeCell ref="C595:L595"/>
    <mergeCell ref="AO595:AW595"/>
    <mergeCell ref="AF595:AN595"/>
    <mergeCell ref="N595:V595"/>
    <mergeCell ref="W595:AD595"/>
    <mergeCell ref="C492:AW492"/>
    <mergeCell ref="C500:AW500"/>
    <mergeCell ref="C508:AW508"/>
    <mergeCell ref="Z47:AF47"/>
    <mergeCell ref="U172:X172"/>
    <mergeCell ref="V291:Y291"/>
    <mergeCell ref="W205:X205"/>
    <mergeCell ref="W201:X201"/>
    <mergeCell ref="W202:X202"/>
    <mergeCell ref="W203:X203"/>
    <mergeCell ref="W204:X204"/>
    <mergeCell ref="V226:W226"/>
    <mergeCell ref="W179:X179"/>
    <mergeCell ref="V107:W107"/>
    <mergeCell ref="V132:W132"/>
    <mergeCell ref="V129:W129"/>
    <mergeCell ref="V72:W72"/>
    <mergeCell ref="AH57:AN57"/>
    <mergeCell ref="AH61:AN61"/>
    <mergeCell ref="B285:Q285"/>
    <mergeCell ref="C298:S298"/>
    <mergeCell ref="W198:X198"/>
    <mergeCell ref="W199:X199"/>
    <mergeCell ref="W200:X200"/>
    <mergeCell ref="Y256:AE256"/>
    <mergeCell ref="Y226:AE226"/>
  </mergeCells>
  <phoneticPr fontId="0" type="noConversion"/>
  <pageMargins left="0.70866141732283472" right="0.19685039370078741" top="0.51181102362204722" bottom="0.51181102362204722" header="0.23622047244094491" footer="0.23622047244094491"/>
  <pageSetup paperSize="9" scale="95" firstPageNumber="8" orientation="portrait" useFirstPageNumber="1" verticalDpi="300" r:id="rId1"/>
  <headerFooter alignWithMargins="0">
    <oddFooter>&amp;C&amp;P</oddFooter>
  </headerFooter>
  <rowBreaks count="5" manualBreakCount="5">
    <brk id="52" max="16383" man="1"/>
    <brk id="90" min="1" max="62" man="1"/>
    <brk id="165" min="1" max="62" man="1"/>
    <brk id="219" min="1" max="62" man="1"/>
    <brk id="305" min="1" max="40" man="1"/>
  </rowBreaks>
  <colBreaks count="1" manualBreakCount="1">
    <brk id="41" max="32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CP1191"/>
  <sheetViews>
    <sheetView showZeros="0" view="pageBreakPreview" topLeftCell="A1023" zoomScaleSheetLayoutView="100" workbookViewId="0">
      <selection activeCell="CI1050" sqref="CI1:CK1048576"/>
    </sheetView>
  </sheetViews>
  <sheetFormatPr defaultColWidth="2.5703125" defaultRowHeight="15" outlineLevelRow="1" outlineLevelCol="1"/>
  <cols>
    <col min="1" max="1" width="2.85546875" style="1489" customWidth="1" outlineLevel="1"/>
    <col min="2" max="2" width="1.28515625" style="134" customWidth="1" outlineLevel="1"/>
    <col min="3" max="26" width="2" style="514" customWidth="1" outlineLevel="1"/>
    <col min="27" max="27" width="2.140625" style="514" customWidth="1" outlineLevel="1"/>
    <col min="28" max="49" width="2" style="514" customWidth="1" outlineLevel="1"/>
    <col min="50" max="50" width="6.140625" style="458" hidden="1" customWidth="1"/>
    <col min="51" max="51" width="3" style="459" hidden="1" customWidth="1" outlineLevel="1"/>
    <col min="52" max="52" width="1.140625" style="459" hidden="1" customWidth="1" outlineLevel="1"/>
    <col min="53" max="83" width="2.5703125" style="458" hidden="1" customWidth="1" outlineLevel="1"/>
    <col min="84" max="84" width="0.7109375" style="458" hidden="1" customWidth="1" outlineLevel="1"/>
    <col min="85" max="85" width="0.5703125" style="458" hidden="1" customWidth="1" outlineLevel="1"/>
    <col min="86" max="86" width="4.28515625" style="458" hidden="1" customWidth="1" collapsed="1"/>
    <col min="87" max="87" width="19.7109375" style="509" hidden="1" customWidth="1"/>
    <col min="88" max="88" width="18.5703125" style="460" hidden="1" customWidth="1"/>
    <col min="89" max="89" width="18" style="458" hidden="1" customWidth="1"/>
    <col min="90" max="90" width="18.42578125" style="458" customWidth="1"/>
    <col min="91" max="16384" width="2.5703125" style="458"/>
  </cols>
  <sheetData>
    <row r="1" spans="1:90" s="1508" customFormat="1">
      <c r="A1" s="1505" t="s">
        <v>1395</v>
      </c>
      <c r="B1" s="1506"/>
      <c r="C1" s="1506"/>
      <c r="D1" s="1506"/>
      <c r="E1" s="1506"/>
      <c r="F1" s="1506"/>
      <c r="G1" s="1506"/>
      <c r="H1" s="1506"/>
      <c r="I1" s="1506"/>
      <c r="J1" s="1506"/>
      <c r="K1" s="1506"/>
      <c r="L1" s="1506"/>
      <c r="M1" s="1506"/>
      <c r="N1" s="1506"/>
      <c r="O1" s="1506"/>
      <c r="P1" s="1506"/>
      <c r="Q1" s="1506"/>
      <c r="R1" s="1506"/>
      <c r="S1" s="1506"/>
      <c r="T1" s="1506"/>
      <c r="U1" s="1506"/>
      <c r="V1" s="1506"/>
      <c r="W1" s="1506"/>
      <c r="X1" s="1506"/>
      <c r="Y1" s="1506"/>
      <c r="Z1" s="1506"/>
      <c r="AA1" s="1506"/>
      <c r="AB1" s="1507"/>
      <c r="AC1" s="1507"/>
      <c r="AD1" s="1507"/>
      <c r="AE1" s="1507"/>
      <c r="AF1" s="2684" t="s">
        <v>2054</v>
      </c>
      <c r="AG1" s="2684"/>
      <c r="AH1" s="2684"/>
      <c r="AI1" s="2684"/>
      <c r="AJ1" s="2684"/>
      <c r="AK1" s="2684"/>
      <c r="AL1" s="2684"/>
      <c r="AM1" s="2684"/>
      <c r="AN1" s="2684"/>
      <c r="AO1" s="2684"/>
      <c r="AP1" s="2684"/>
      <c r="AQ1" s="2684"/>
      <c r="AR1" s="2684"/>
      <c r="AS1" s="2684"/>
      <c r="AT1" s="2684"/>
      <c r="AU1" s="2684"/>
      <c r="AV1" s="2684"/>
      <c r="AW1" s="2684"/>
      <c r="AY1" s="1509" t="s">
        <v>79</v>
      </c>
      <c r="AZ1" s="1510"/>
      <c r="BA1" s="1510"/>
      <c r="BB1" s="1510"/>
      <c r="BC1" s="1510"/>
      <c r="BD1" s="1510"/>
      <c r="BE1" s="1510"/>
      <c r="BF1" s="1510"/>
      <c r="BG1" s="1510"/>
      <c r="BH1" s="1510"/>
      <c r="BI1" s="1510"/>
      <c r="BJ1" s="1510"/>
      <c r="BK1" s="1510"/>
      <c r="BL1" s="1510"/>
      <c r="BM1" s="1510"/>
      <c r="BN1" s="1510"/>
      <c r="BO1" s="1510"/>
      <c r="BP1" s="1510"/>
      <c r="BQ1" s="1510"/>
      <c r="BR1" s="1510"/>
      <c r="CG1" s="1511" t="s">
        <v>85</v>
      </c>
      <c r="CH1" s="1512"/>
      <c r="CI1" s="1513"/>
      <c r="CJ1" s="1514"/>
      <c r="CK1" s="1515"/>
    </row>
    <row r="2" spans="1:90" s="1508" customFormat="1">
      <c r="A2" s="1516" t="s">
        <v>1701</v>
      </c>
      <c r="B2" s="1517"/>
      <c r="C2" s="1518"/>
      <c r="D2" s="1518"/>
      <c r="E2" s="1518"/>
      <c r="F2" s="1518"/>
      <c r="G2" s="1518"/>
      <c r="H2" s="1518"/>
      <c r="I2" s="1519"/>
      <c r="J2" s="1518"/>
      <c r="K2" s="1518"/>
      <c r="L2" s="1518"/>
      <c r="M2" s="1518"/>
      <c r="N2" s="1519"/>
      <c r="O2" s="1518"/>
      <c r="P2" s="1518"/>
      <c r="Q2" s="1519"/>
      <c r="R2" s="1519"/>
      <c r="S2" s="1518"/>
      <c r="T2" s="1518"/>
      <c r="U2" s="1518"/>
      <c r="V2" s="1519"/>
      <c r="W2" s="1518"/>
      <c r="X2" s="1519"/>
      <c r="Y2" s="1518"/>
      <c r="Z2" s="1519"/>
      <c r="AA2" s="1518"/>
      <c r="AB2" s="1518"/>
      <c r="AC2" s="1518"/>
      <c r="AD2" s="1519"/>
      <c r="AE2" s="1518"/>
      <c r="AF2" s="1518"/>
      <c r="AG2" s="1518"/>
      <c r="AH2" s="1519"/>
      <c r="AI2" s="1519"/>
      <c r="AJ2" s="1518"/>
      <c r="AK2" s="1519"/>
      <c r="AL2" s="1518"/>
      <c r="AM2" s="1518"/>
      <c r="AN2" s="1518"/>
      <c r="AO2" s="1518"/>
      <c r="AP2" s="1518"/>
      <c r="AQ2" s="1518"/>
      <c r="AR2" s="1519"/>
      <c r="AS2" s="1519"/>
      <c r="AT2" s="1519"/>
      <c r="AU2" s="1518"/>
      <c r="AV2" s="1518"/>
      <c r="AW2" s="1520" t="s">
        <v>2031</v>
      </c>
      <c r="AY2" s="1521" t="s">
        <v>80</v>
      </c>
      <c r="AZ2" s="1510"/>
      <c r="CG2" s="1522" t="s">
        <v>82</v>
      </c>
      <c r="CH2" s="1523"/>
      <c r="CI2" s="1513"/>
      <c r="CJ2" s="1524"/>
      <c r="CK2" s="1525"/>
    </row>
    <row r="3" spans="1:90" s="1508" customFormat="1" ht="13.5" customHeight="1">
      <c r="A3" s="1526"/>
      <c r="B3" s="1506"/>
      <c r="C3" s="1507"/>
      <c r="D3" s="1507"/>
      <c r="E3" s="1507"/>
      <c r="F3" s="1507"/>
      <c r="G3" s="1507"/>
      <c r="H3" s="1507"/>
      <c r="I3" s="1507"/>
      <c r="J3" s="1507"/>
      <c r="K3" s="1507"/>
      <c r="L3" s="1507"/>
      <c r="M3" s="1507"/>
      <c r="N3" s="1507"/>
      <c r="O3" s="1507"/>
      <c r="P3" s="1507"/>
      <c r="Q3" s="1507"/>
      <c r="R3" s="1507"/>
      <c r="S3" s="1507"/>
      <c r="T3" s="1507"/>
      <c r="U3" s="1507"/>
      <c r="V3" s="1507"/>
      <c r="W3" s="1507"/>
      <c r="X3" s="1507"/>
      <c r="Y3" s="1507"/>
      <c r="Z3" s="1507"/>
      <c r="AA3" s="1507"/>
      <c r="AB3" s="1507"/>
      <c r="AC3" s="1507"/>
      <c r="AD3" s="1507"/>
      <c r="AE3" s="1507"/>
      <c r="AF3" s="1507"/>
      <c r="AG3" s="1507"/>
      <c r="AH3" s="1507"/>
      <c r="AI3" s="1507"/>
      <c r="AJ3" s="1507"/>
      <c r="AK3" s="1507"/>
      <c r="AL3" s="1507"/>
      <c r="AM3" s="1507"/>
      <c r="AN3" s="1507"/>
      <c r="AO3" s="1507"/>
      <c r="AP3" s="1507"/>
      <c r="AQ3" s="1507"/>
      <c r="AR3" s="1507"/>
      <c r="AS3" s="1507"/>
      <c r="AT3" s="1507"/>
      <c r="AU3" s="1507"/>
      <c r="AV3" s="1507"/>
      <c r="AW3" s="1507"/>
      <c r="AY3" s="1510"/>
      <c r="AZ3" s="1510"/>
      <c r="CI3" s="1527"/>
      <c r="CJ3" s="1528"/>
    </row>
    <row r="4" spans="1:90" s="1508" customFormat="1">
      <c r="A4" s="1062" t="s">
        <v>2095</v>
      </c>
      <c r="B4" s="1506"/>
      <c r="C4" s="1507"/>
      <c r="D4" s="1507"/>
      <c r="E4" s="1507"/>
      <c r="F4" s="1507"/>
      <c r="G4" s="1507"/>
      <c r="H4" s="1507"/>
      <c r="I4" s="1507"/>
      <c r="J4" s="1507"/>
      <c r="K4" s="1507"/>
      <c r="L4" s="1507"/>
      <c r="M4" s="1507"/>
      <c r="N4" s="1507"/>
      <c r="O4" s="1507"/>
      <c r="P4" s="1507"/>
      <c r="Q4" s="1507"/>
      <c r="R4" s="1507"/>
      <c r="S4" s="1507"/>
      <c r="T4" s="1507"/>
      <c r="U4" s="1507"/>
      <c r="V4" s="1507"/>
      <c r="W4" s="1507"/>
      <c r="X4" s="1507"/>
      <c r="Y4" s="1507"/>
      <c r="Z4" s="1507"/>
      <c r="AA4" s="1507"/>
      <c r="AB4" s="1507"/>
      <c r="AC4" s="1507"/>
      <c r="AD4" s="1507"/>
      <c r="AE4" s="1507"/>
      <c r="AF4" s="1507"/>
      <c r="AG4" s="1507"/>
      <c r="AH4" s="1507"/>
      <c r="AI4" s="1507"/>
      <c r="AJ4" s="1507"/>
      <c r="AK4" s="1507"/>
      <c r="AL4" s="1507"/>
      <c r="AM4" s="1507"/>
      <c r="AN4" s="1507"/>
      <c r="AO4" s="1507"/>
      <c r="AP4" s="1507"/>
      <c r="AQ4" s="1507"/>
      <c r="AR4" s="1507"/>
      <c r="AS4" s="1507"/>
      <c r="AT4" s="1507"/>
      <c r="AU4" s="1507"/>
      <c r="AV4" s="1507"/>
      <c r="AW4" s="1507"/>
      <c r="AY4" s="1510"/>
      <c r="AZ4" s="1510"/>
      <c r="CI4" s="1527"/>
      <c r="CJ4" s="1528"/>
    </row>
    <row r="5" spans="1:90" s="1508" customFormat="1">
      <c r="A5" s="1489"/>
      <c r="B5" s="1506"/>
      <c r="C5" s="1507"/>
      <c r="D5" s="1507"/>
      <c r="E5" s="1507"/>
      <c r="F5" s="1507"/>
      <c r="G5" s="1507"/>
      <c r="H5" s="1507"/>
      <c r="I5" s="1507"/>
      <c r="J5" s="1507"/>
      <c r="K5" s="1507"/>
      <c r="L5" s="1507"/>
      <c r="M5" s="1507"/>
      <c r="N5" s="1507"/>
      <c r="O5" s="1507"/>
      <c r="P5" s="1507"/>
      <c r="Q5" s="1507"/>
      <c r="R5" s="1507"/>
      <c r="S5" s="1507"/>
      <c r="T5" s="1507"/>
      <c r="U5" s="1507"/>
      <c r="V5" s="1507"/>
      <c r="W5" s="1507"/>
      <c r="X5" s="1507"/>
      <c r="Y5" s="1507"/>
      <c r="Z5" s="1507"/>
      <c r="AA5" s="1507"/>
      <c r="AB5" s="1507"/>
      <c r="AC5" s="1507"/>
      <c r="AD5" s="1507"/>
      <c r="AE5" s="1507"/>
      <c r="AF5" s="1507"/>
      <c r="AG5" s="1507"/>
      <c r="AH5" s="1507"/>
      <c r="AI5" s="1507"/>
      <c r="AJ5" s="1507"/>
      <c r="AK5" s="1507"/>
      <c r="AL5" s="1507"/>
      <c r="AM5" s="1507"/>
      <c r="AN5" s="1507"/>
      <c r="AO5" s="1507"/>
      <c r="AP5" s="1507"/>
      <c r="AQ5" s="1507"/>
      <c r="AR5" s="1507"/>
      <c r="AS5" s="1507"/>
      <c r="AT5" s="1507"/>
      <c r="AU5" s="1507"/>
      <c r="AV5" s="1507"/>
      <c r="AW5" s="1507"/>
      <c r="AY5" s="1510"/>
      <c r="AZ5" s="1510"/>
      <c r="CI5" s="1527"/>
      <c r="CJ5" s="1528"/>
    </row>
    <row r="6" spans="1:90" ht="17.25" customHeight="1">
      <c r="A6" s="457">
        <v>1</v>
      </c>
      <c r="B6" s="134" t="s">
        <v>537</v>
      </c>
      <c r="C6" s="285" t="s">
        <v>575</v>
      </c>
      <c r="D6" s="285"/>
      <c r="E6" s="285"/>
      <c r="F6" s="285"/>
      <c r="G6" s="285"/>
      <c r="H6" s="285"/>
      <c r="I6" s="285"/>
      <c r="J6" s="285"/>
      <c r="K6" s="285"/>
      <c r="L6" s="285"/>
      <c r="M6" s="285"/>
      <c r="N6" s="285"/>
      <c r="O6" s="285"/>
      <c r="P6" s="285"/>
      <c r="Q6" s="285"/>
      <c r="R6" s="285"/>
      <c r="S6" s="285"/>
      <c r="T6" s="285"/>
      <c r="U6" s="285"/>
      <c r="V6" s="285"/>
      <c r="W6" s="285"/>
      <c r="X6" s="285"/>
      <c r="Y6" s="285"/>
      <c r="Z6" s="285"/>
      <c r="AA6" s="409"/>
      <c r="AB6" s="409"/>
      <c r="AE6" s="2769" t="s">
        <v>512</v>
      </c>
      <c r="AF6" s="2769"/>
      <c r="AG6" s="2769"/>
      <c r="AH6" s="2769"/>
      <c r="AI6" s="2769"/>
      <c r="AJ6" s="2769"/>
      <c r="AK6" s="2769"/>
      <c r="AL6" s="2769"/>
      <c r="AM6" s="2769"/>
      <c r="AO6" s="2601" t="s">
        <v>513</v>
      </c>
      <c r="AP6" s="2601"/>
      <c r="AQ6" s="2601"/>
      <c r="AR6" s="2601"/>
      <c r="AS6" s="2601"/>
      <c r="AT6" s="2601"/>
      <c r="AU6" s="2601"/>
      <c r="AV6" s="2601"/>
      <c r="AW6" s="2601"/>
      <c r="AY6" s="459">
        <v>1</v>
      </c>
      <c r="AZ6" s="459" t="s">
        <v>537</v>
      </c>
      <c r="BA6" s="1080" t="s">
        <v>194</v>
      </c>
      <c r="BB6" s="1080"/>
      <c r="BC6" s="1080"/>
      <c r="BD6" s="1080"/>
      <c r="BE6" s="1080"/>
      <c r="BF6" s="1080"/>
      <c r="BG6" s="1080"/>
      <c r="BH6" s="1080"/>
      <c r="BI6" s="1080"/>
      <c r="BJ6" s="1080"/>
      <c r="BK6" s="1080"/>
      <c r="BL6" s="1080"/>
      <c r="BM6" s="1080"/>
      <c r="BN6" s="1080"/>
      <c r="BO6" s="1080"/>
      <c r="BP6" s="1080"/>
      <c r="BQ6" s="1080"/>
      <c r="BR6" s="1080"/>
    </row>
    <row r="7" spans="1:90" ht="17.25" customHeight="1">
      <c r="C7" s="1529"/>
      <c r="D7" s="1529"/>
      <c r="E7" s="1529"/>
      <c r="F7" s="1529"/>
      <c r="G7" s="1529"/>
      <c r="H7" s="1529"/>
      <c r="I7" s="1529"/>
      <c r="J7" s="1529"/>
      <c r="K7" s="1529"/>
      <c r="L7" s="1529"/>
      <c r="M7" s="1529"/>
      <c r="N7" s="1529"/>
      <c r="O7" s="1529"/>
      <c r="P7" s="1529"/>
      <c r="Q7" s="1529"/>
      <c r="R7" s="1529"/>
      <c r="S7" s="1529"/>
      <c r="T7" s="1529"/>
      <c r="U7" s="1529"/>
      <c r="V7" s="1529"/>
      <c r="W7" s="1529"/>
      <c r="X7" s="1529"/>
      <c r="Y7" s="1529"/>
      <c r="Z7" s="1529"/>
      <c r="AA7" s="1444"/>
      <c r="AB7" s="1444"/>
      <c r="AE7" s="2638" t="s">
        <v>574</v>
      </c>
      <c r="AF7" s="2638"/>
      <c r="AG7" s="2638"/>
      <c r="AH7" s="2638"/>
      <c r="AI7" s="2638"/>
      <c r="AJ7" s="2638"/>
      <c r="AK7" s="2638"/>
      <c r="AL7" s="2638"/>
      <c r="AM7" s="2638"/>
      <c r="AN7" s="503"/>
      <c r="AO7" s="3132" t="s">
        <v>574</v>
      </c>
      <c r="AP7" s="3132"/>
      <c r="AQ7" s="3132"/>
      <c r="AR7" s="3132"/>
      <c r="AS7" s="3132"/>
      <c r="AT7" s="3132"/>
      <c r="AU7" s="3132"/>
      <c r="AV7" s="3132"/>
      <c r="AW7" s="3132"/>
      <c r="BA7" s="1530"/>
      <c r="BB7" s="1530"/>
      <c r="BC7" s="1530"/>
      <c r="BD7" s="1530"/>
      <c r="BE7" s="1530"/>
      <c r="BF7" s="1530"/>
      <c r="BG7" s="1530"/>
      <c r="BH7" s="1530"/>
      <c r="BI7" s="1530"/>
      <c r="BJ7" s="1530"/>
      <c r="BK7" s="1530"/>
      <c r="BL7" s="1530"/>
      <c r="BM7" s="1530"/>
      <c r="BN7" s="1530"/>
      <c r="BO7" s="1530"/>
      <c r="BP7" s="1530"/>
      <c r="BQ7" s="1530"/>
      <c r="BR7" s="1530"/>
      <c r="BU7" s="1531"/>
      <c r="BV7" s="1531"/>
      <c r="BW7" s="1531"/>
      <c r="BX7" s="1531"/>
      <c r="BY7" s="1531"/>
      <c r="BZ7" s="1531"/>
      <c r="CB7" s="1531"/>
      <c r="CC7" s="1531"/>
      <c r="CD7" s="1531"/>
      <c r="CE7" s="1531"/>
      <c r="CF7" s="1531"/>
      <c r="CG7" s="1531"/>
      <c r="CH7" s="1531"/>
    </row>
    <row r="8" spans="1:90" ht="17.25" customHeight="1">
      <c r="C8" s="1448" t="s">
        <v>535</v>
      </c>
      <c r="D8" s="134"/>
      <c r="E8" s="134"/>
      <c r="F8" s="134"/>
      <c r="G8" s="134"/>
      <c r="H8" s="134"/>
      <c r="I8" s="134"/>
      <c r="J8" s="134"/>
      <c r="K8" s="134"/>
      <c r="L8" s="134"/>
      <c r="M8" s="134"/>
      <c r="N8" s="134"/>
      <c r="O8" s="134"/>
      <c r="P8" s="134"/>
      <c r="Q8" s="134"/>
      <c r="R8" s="134"/>
      <c r="S8" s="134"/>
      <c r="T8" s="134"/>
      <c r="U8" s="134"/>
      <c r="V8" s="134"/>
      <c r="W8" s="134"/>
      <c r="X8" s="134"/>
      <c r="Y8" s="134"/>
      <c r="Z8" s="134"/>
      <c r="AA8" s="409"/>
      <c r="AB8" s="409"/>
      <c r="AE8" s="2564">
        <v>10444591876</v>
      </c>
      <c r="AF8" s="2564"/>
      <c r="AG8" s="2564"/>
      <c r="AH8" s="2564"/>
      <c r="AI8" s="2564"/>
      <c r="AJ8" s="2564"/>
      <c r="AK8" s="2564"/>
      <c r="AL8" s="2564"/>
      <c r="AM8" s="2564"/>
      <c r="AN8" s="1828"/>
      <c r="AO8" s="2564">
        <v>4825470660</v>
      </c>
      <c r="AP8" s="2732"/>
      <c r="AQ8" s="2732"/>
      <c r="AR8" s="2733"/>
      <c r="AS8" s="2733"/>
      <c r="AT8" s="2734"/>
      <c r="AU8" s="2732"/>
      <c r="AV8" s="2732"/>
      <c r="AW8" s="2732"/>
      <c r="BA8" s="1532" t="s">
        <v>195</v>
      </c>
      <c r="BB8" s="459"/>
      <c r="BC8" s="459"/>
      <c r="BD8" s="459"/>
      <c r="BE8" s="459"/>
      <c r="BF8" s="459"/>
      <c r="BG8" s="459"/>
      <c r="BH8" s="459"/>
      <c r="BI8" s="459"/>
      <c r="BJ8" s="459"/>
      <c r="BK8" s="459"/>
      <c r="BL8" s="459"/>
      <c r="BM8" s="459"/>
      <c r="BN8" s="459"/>
      <c r="BO8" s="459"/>
      <c r="BP8" s="459"/>
      <c r="BQ8" s="459"/>
      <c r="BR8" s="459"/>
      <c r="BU8" s="2698"/>
      <c r="BV8" s="2698"/>
      <c r="BW8" s="2698"/>
      <c r="BX8" s="2698"/>
      <c r="BY8" s="2698"/>
      <c r="BZ8" s="2698"/>
      <c r="CB8" s="2698"/>
      <c r="CC8" s="2698"/>
      <c r="CD8" s="2698"/>
      <c r="CE8" s="2698"/>
      <c r="CF8" s="2698"/>
      <c r="CG8" s="2698"/>
      <c r="CH8" s="508"/>
    </row>
    <row r="9" spans="1:90" ht="17.25" customHeight="1">
      <c r="C9" s="1448" t="s">
        <v>860</v>
      </c>
      <c r="D9" s="134"/>
      <c r="E9" s="134"/>
      <c r="F9" s="134"/>
      <c r="G9" s="134"/>
      <c r="H9" s="134"/>
      <c r="I9" s="134"/>
      <c r="J9" s="134"/>
      <c r="K9" s="134"/>
      <c r="L9" s="134"/>
      <c r="M9" s="134"/>
      <c r="N9" s="134"/>
      <c r="O9" s="134"/>
      <c r="P9" s="134"/>
      <c r="Q9" s="134"/>
      <c r="R9" s="134"/>
      <c r="S9" s="134"/>
      <c r="T9" s="134"/>
      <c r="U9" s="134"/>
      <c r="V9" s="134"/>
      <c r="W9" s="134"/>
      <c r="X9" s="134"/>
      <c r="Y9" s="134"/>
      <c r="Z9" s="134"/>
      <c r="AA9" s="409"/>
      <c r="AB9" s="409"/>
      <c r="AE9" s="2572">
        <v>33811450709</v>
      </c>
      <c r="AF9" s="2572"/>
      <c r="AG9" s="2572"/>
      <c r="AH9" s="2572"/>
      <c r="AI9" s="2572"/>
      <c r="AJ9" s="2572"/>
      <c r="AK9" s="2572"/>
      <c r="AL9" s="2572"/>
      <c r="AM9" s="2572"/>
      <c r="AN9" s="1828"/>
      <c r="AO9" s="2564">
        <v>37330872084</v>
      </c>
      <c r="AP9" s="2564"/>
      <c r="AQ9" s="2564"/>
      <c r="AR9" s="2564"/>
      <c r="AS9" s="2564"/>
      <c r="AT9" s="2564"/>
      <c r="AU9" s="2564"/>
      <c r="AV9" s="2564"/>
      <c r="AW9" s="2564"/>
      <c r="BA9" s="1532" t="s">
        <v>196</v>
      </c>
      <c r="BB9" s="459"/>
      <c r="BC9" s="459"/>
      <c r="BD9" s="459"/>
      <c r="BE9" s="459"/>
      <c r="BF9" s="459"/>
      <c r="BG9" s="459"/>
      <c r="BH9" s="459"/>
      <c r="BI9" s="459"/>
      <c r="BJ9" s="459"/>
      <c r="BK9" s="459"/>
      <c r="BL9" s="459"/>
      <c r="BM9" s="459"/>
      <c r="BN9" s="459"/>
      <c r="BO9" s="459"/>
      <c r="BP9" s="459"/>
      <c r="BQ9" s="459"/>
      <c r="BR9" s="459"/>
      <c r="BU9" s="2624" t="e">
        <v>#REF!</v>
      </c>
      <c r="BV9" s="2624"/>
      <c r="BW9" s="2624"/>
      <c r="BX9" s="2624"/>
      <c r="BY9" s="2624"/>
      <c r="BZ9" s="2624"/>
      <c r="CB9" s="2624" t="e">
        <v>#REF!</v>
      </c>
      <c r="CC9" s="2624"/>
      <c r="CD9" s="2624"/>
      <c r="CE9" s="2624"/>
      <c r="CF9" s="2624"/>
      <c r="CG9" s="2624"/>
      <c r="CH9" s="923"/>
    </row>
    <row r="10" spans="1:90" ht="17.25" hidden="1" customHeight="1">
      <c r="C10" s="514" t="s">
        <v>506</v>
      </c>
      <c r="AA10" s="409"/>
      <c r="AB10" s="409"/>
      <c r="AE10" s="2572">
        <v>0</v>
      </c>
      <c r="AF10" s="2572"/>
      <c r="AG10" s="2572"/>
      <c r="AH10" s="2572"/>
      <c r="AI10" s="2572"/>
      <c r="AJ10" s="2572"/>
      <c r="AK10" s="2572"/>
      <c r="AL10" s="2572"/>
      <c r="AM10" s="2572"/>
      <c r="AN10" s="1828"/>
      <c r="AO10" s="2572">
        <v>0</v>
      </c>
      <c r="AP10" s="2572"/>
      <c r="AQ10" s="2572"/>
      <c r="AR10" s="2572"/>
      <c r="AS10" s="2572"/>
      <c r="AT10" s="2572"/>
      <c r="AU10" s="2572"/>
      <c r="AV10" s="2572"/>
      <c r="AW10" s="2572"/>
      <c r="BA10" s="458" t="s">
        <v>197</v>
      </c>
      <c r="BU10" s="2624"/>
      <c r="BV10" s="2624"/>
      <c r="BW10" s="2624"/>
      <c r="BX10" s="2624"/>
      <c r="BY10" s="2624"/>
      <c r="BZ10" s="2624"/>
      <c r="CB10" s="2624"/>
      <c r="CC10" s="2624"/>
      <c r="CD10" s="2624"/>
      <c r="CE10" s="2624"/>
      <c r="CF10" s="2624"/>
      <c r="CG10" s="2624"/>
      <c r="CH10" s="923"/>
    </row>
    <row r="11" spans="1:90" ht="17.25" hidden="1" customHeight="1">
      <c r="C11" s="514" t="s">
        <v>888</v>
      </c>
      <c r="AA11" s="409"/>
      <c r="AB11" s="409"/>
      <c r="AE11" s="2572">
        <v>0</v>
      </c>
      <c r="AF11" s="2572"/>
      <c r="AG11" s="2572"/>
      <c r="AH11" s="2572"/>
      <c r="AI11" s="2572"/>
      <c r="AJ11" s="2572"/>
      <c r="AK11" s="2572"/>
      <c r="AL11" s="2572"/>
      <c r="AM11" s="2572"/>
      <c r="AN11" s="1828"/>
      <c r="AO11" s="2572">
        <v>0</v>
      </c>
      <c r="AP11" s="2572"/>
      <c r="AQ11" s="2572"/>
      <c r="AR11" s="2572"/>
      <c r="AS11" s="2572"/>
      <c r="AT11" s="2572"/>
      <c r="AU11" s="2572"/>
      <c r="AV11" s="2572"/>
      <c r="AW11" s="2572"/>
      <c r="BA11" s="458" t="s">
        <v>197</v>
      </c>
      <c r="BU11" s="2624"/>
      <c r="BV11" s="2624"/>
      <c r="BW11" s="2624"/>
      <c r="BX11" s="2624"/>
      <c r="BY11" s="2624"/>
      <c r="BZ11" s="2624"/>
      <c r="CB11" s="2624"/>
      <c r="CC11" s="2624"/>
      <c r="CD11" s="2624"/>
      <c r="CE11" s="2624"/>
      <c r="CF11" s="2624"/>
      <c r="CG11" s="2624"/>
      <c r="CH11" s="923"/>
      <c r="CI11" s="502"/>
      <c r="CJ11" s="502"/>
      <c r="CK11" s="502"/>
    </row>
    <row r="12" spans="1:90" ht="17.25" hidden="1" customHeight="1">
      <c r="C12" s="518" t="s">
        <v>1352</v>
      </c>
      <c r="AA12" s="1444"/>
      <c r="AB12" s="1444"/>
      <c r="AE12" s="3245">
        <v>0</v>
      </c>
      <c r="AF12" s="3245"/>
      <c r="AG12" s="3245"/>
      <c r="AH12" s="3245"/>
      <c r="AI12" s="3245"/>
      <c r="AJ12" s="3245"/>
      <c r="AK12" s="3245"/>
      <c r="AL12" s="3245"/>
      <c r="AM12" s="3245"/>
      <c r="AN12" s="1828"/>
      <c r="AO12" s="3245">
        <v>0</v>
      </c>
      <c r="AP12" s="3245"/>
      <c r="AQ12" s="3245"/>
      <c r="AR12" s="3245"/>
      <c r="AS12" s="3245"/>
      <c r="AT12" s="3245"/>
      <c r="AU12" s="3245"/>
      <c r="AV12" s="3245"/>
      <c r="AW12" s="3245"/>
      <c r="BU12" s="923"/>
      <c r="BV12" s="923"/>
      <c r="BW12" s="923"/>
      <c r="BX12" s="923"/>
      <c r="BY12" s="923"/>
      <c r="BZ12" s="923"/>
      <c r="CB12" s="923"/>
      <c r="CC12" s="923"/>
      <c r="CD12" s="923"/>
      <c r="CE12" s="923"/>
      <c r="CF12" s="923"/>
      <c r="CG12" s="923"/>
      <c r="CH12" s="923"/>
      <c r="CI12" s="502"/>
      <c r="CJ12" s="502"/>
      <c r="CK12" s="502"/>
    </row>
    <row r="13" spans="1:90" ht="17.25" customHeight="1" thickBot="1">
      <c r="C13" s="2662" t="s">
        <v>580</v>
      </c>
      <c r="D13" s="2662"/>
      <c r="E13" s="2662"/>
      <c r="F13" s="2662"/>
      <c r="G13" s="2662"/>
      <c r="H13" s="2662"/>
      <c r="I13" s="2662"/>
      <c r="J13" s="2662"/>
      <c r="K13" s="2662"/>
      <c r="L13" s="2662"/>
      <c r="M13" s="2662"/>
      <c r="N13" s="2662"/>
      <c r="O13" s="2662"/>
      <c r="P13" s="2662"/>
      <c r="Q13" s="2662"/>
      <c r="R13" s="2662"/>
      <c r="S13" s="2662"/>
      <c r="T13" s="2662"/>
      <c r="U13" s="2662"/>
      <c r="V13" s="2662"/>
      <c r="W13" s="2662"/>
      <c r="X13" s="457"/>
      <c r="Y13" s="285"/>
      <c r="Z13" s="285"/>
      <c r="AA13" s="404"/>
      <c r="AB13" s="961"/>
      <c r="AE13" s="3227">
        <v>44256042585</v>
      </c>
      <c r="AF13" s="3227"/>
      <c r="AG13" s="3227"/>
      <c r="AH13" s="2580"/>
      <c r="AI13" s="2580"/>
      <c r="AJ13" s="3227"/>
      <c r="AK13" s="2580"/>
      <c r="AL13" s="3227"/>
      <c r="AM13" s="3227"/>
      <c r="AN13" s="1828"/>
      <c r="AO13" s="3244">
        <v>42156342744</v>
      </c>
      <c r="AP13" s="3244"/>
      <c r="AQ13" s="3244"/>
      <c r="AR13" s="2580"/>
      <c r="AS13" s="2580"/>
      <c r="AT13" s="2626"/>
      <c r="AU13" s="3244"/>
      <c r="AV13" s="3244"/>
      <c r="AW13" s="3244"/>
      <c r="BA13" s="459" t="s">
        <v>198</v>
      </c>
      <c r="BB13" s="459"/>
      <c r="BC13" s="459"/>
      <c r="BD13" s="459"/>
      <c r="BE13" s="459"/>
      <c r="BF13" s="459"/>
      <c r="BG13" s="459"/>
      <c r="BH13" s="459"/>
      <c r="BI13" s="459"/>
      <c r="BJ13" s="459"/>
      <c r="BK13" s="459"/>
      <c r="BL13" s="459"/>
      <c r="BM13" s="459"/>
      <c r="BN13" s="459"/>
      <c r="BO13" s="459"/>
      <c r="BP13" s="459"/>
      <c r="BQ13" s="459"/>
      <c r="BR13" s="459"/>
      <c r="BU13" s="3177">
        <v>0</v>
      </c>
      <c r="BV13" s="3177"/>
      <c r="BW13" s="3177"/>
      <c r="BX13" s="3177"/>
      <c r="BY13" s="3177"/>
      <c r="BZ13" s="3177"/>
      <c r="CB13" s="3177">
        <v>0</v>
      </c>
      <c r="CC13" s="3177"/>
      <c r="CD13" s="3177"/>
      <c r="CE13" s="3177"/>
      <c r="CF13" s="3177"/>
      <c r="CG13" s="3177"/>
      <c r="CH13" s="922"/>
      <c r="CI13" s="1081">
        <v>44256042585</v>
      </c>
      <c r="CJ13" s="1081">
        <v>42156342744</v>
      </c>
      <c r="CK13" s="509">
        <v>0</v>
      </c>
      <c r="CL13" s="509">
        <v>0</v>
      </c>
    </row>
    <row r="14" spans="1:90" ht="15.75" customHeight="1" thickTop="1">
      <c r="C14" s="457"/>
      <c r="D14" s="457"/>
      <c r="E14" s="457"/>
      <c r="F14" s="457"/>
      <c r="G14" s="457"/>
      <c r="H14" s="457"/>
      <c r="I14" s="457"/>
      <c r="J14" s="457"/>
      <c r="K14" s="457"/>
      <c r="L14" s="457"/>
      <c r="M14" s="457"/>
      <c r="N14" s="457"/>
      <c r="O14" s="457"/>
      <c r="P14" s="457"/>
      <c r="Q14" s="457"/>
      <c r="R14" s="457"/>
      <c r="S14" s="457"/>
      <c r="T14" s="457"/>
      <c r="U14" s="457"/>
      <c r="V14" s="457"/>
      <c r="W14" s="457"/>
      <c r="X14" s="457"/>
      <c r="Y14" s="285"/>
      <c r="Z14" s="285"/>
      <c r="AA14" s="404"/>
      <c r="AB14" s="961"/>
      <c r="AE14" s="1534"/>
      <c r="AF14" s="1534"/>
      <c r="AG14" s="1534"/>
      <c r="AH14" s="1534"/>
      <c r="AI14" s="1534"/>
      <c r="AJ14" s="1534"/>
      <c r="AK14" s="1534"/>
      <c r="AL14" s="1534"/>
      <c r="AM14" s="1534"/>
      <c r="AN14" s="936"/>
      <c r="AO14" s="961"/>
      <c r="AP14" s="452"/>
      <c r="AQ14" s="452"/>
      <c r="AR14" s="452"/>
      <c r="AS14" s="452"/>
      <c r="AT14" s="452"/>
      <c r="AU14" s="452"/>
      <c r="AV14" s="452"/>
      <c r="AW14" s="452"/>
      <c r="BA14" s="459"/>
      <c r="BB14" s="459"/>
      <c r="BC14" s="459"/>
      <c r="BD14" s="459"/>
      <c r="BE14" s="459"/>
      <c r="BF14" s="459"/>
      <c r="BG14" s="459"/>
      <c r="BH14" s="459"/>
      <c r="BI14" s="459"/>
      <c r="BJ14" s="459"/>
      <c r="BK14" s="459"/>
      <c r="BL14" s="459"/>
      <c r="BM14" s="459"/>
      <c r="BN14" s="459"/>
      <c r="BO14" s="459"/>
      <c r="BP14" s="459"/>
      <c r="BQ14" s="459"/>
      <c r="BR14" s="459"/>
      <c r="BU14" s="922"/>
      <c r="BV14" s="922"/>
      <c r="BW14" s="922"/>
      <c r="BX14" s="922"/>
      <c r="BY14" s="922"/>
      <c r="BZ14" s="922"/>
      <c r="CB14" s="922"/>
      <c r="CC14" s="922"/>
      <c r="CD14" s="922"/>
      <c r="CE14" s="922"/>
      <c r="CF14" s="922"/>
      <c r="CG14" s="922"/>
      <c r="CH14" s="922"/>
      <c r="CI14" s="1535"/>
      <c r="CJ14" s="1535"/>
      <c r="CK14" s="1533"/>
      <c r="CL14" s="1533"/>
    </row>
    <row r="15" spans="1:90" ht="17.25" customHeight="1">
      <c r="A15" s="1017">
        <v>2</v>
      </c>
      <c r="B15" s="1062" t="s">
        <v>537</v>
      </c>
      <c r="C15" s="1016" t="s">
        <v>1585</v>
      </c>
      <c r="D15" s="1016"/>
      <c r="E15" s="1016"/>
      <c r="F15" s="285"/>
      <c r="G15" s="285"/>
      <c r="H15" s="285"/>
      <c r="I15" s="285"/>
      <c r="J15" s="285"/>
      <c r="K15" s="285"/>
      <c r="L15" s="285"/>
      <c r="M15" s="285"/>
      <c r="N15" s="285"/>
      <c r="O15" s="285"/>
      <c r="P15" s="285"/>
      <c r="Q15" s="285"/>
      <c r="R15" s="285"/>
      <c r="S15" s="285"/>
      <c r="T15" s="285"/>
      <c r="U15" s="285"/>
      <c r="V15" s="285"/>
      <c r="W15" s="285"/>
      <c r="X15" s="285"/>
      <c r="Y15" s="285"/>
      <c r="Z15" s="285"/>
      <c r="AA15" s="409"/>
      <c r="AB15" s="409"/>
      <c r="AE15" s="1536"/>
      <c r="AF15" s="1536"/>
      <c r="AG15" s="1536"/>
      <c r="AH15" s="1536"/>
      <c r="AI15" s="1536"/>
      <c r="AJ15" s="1536"/>
      <c r="AK15" s="1536"/>
      <c r="AL15" s="1536"/>
      <c r="AM15" s="1536"/>
      <c r="AO15" s="1536"/>
      <c r="AP15" s="1536"/>
      <c r="AQ15" s="1536"/>
      <c r="AR15" s="1536"/>
      <c r="AS15" s="1536"/>
      <c r="AT15" s="1536"/>
      <c r="AU15" s="1536"/>
      <c r="AV15" s="1536"/>
      <c r="AW15" s="1537" t="s">
        <v>390</v>
      </c>
      <c r="AY15" s="459">
        <v>2</v>
      </c>
      <c r="AZ15" s="459" t="s">
        <v>537</v>
      </c>
      <c r="BA15" s="1080" t="s">
        <v>199</v>
      </c>
      <c r="BB15" s="1080"/>
      <c r="BC15" s="1080"/>
      <c r="BD15" s="1080"/>
      <c r="BE15" s="1080"/>
      <c r="BF15" s="1080"/>
      <c r="BG15" s="1080"/>
      <c r="BH15" s="1080"/>
      <c r="BI15" s="1080"/>
      <c r="BJ15" s="1080"/>
      <c r="BK15" s="1080"/>
      <c r="BL15" s="1080"/>
      <c r="BM15" s="1080"/>
      <c r="BN15" s="1080"/>
      <c r="BO15" s="1080"/>
      <c r="BP15" s="1080"/>
      <c r="BQ15" s="1080"/>
      <c r="BR15" s="1080"/>
    </row>
    <row r="16" spans="1:90" ht="16.5" customHeight="1">
      <c r="C16" s="1538"/>
      <c r="D16" s="134"/>
      <c r="E16" s="134"/>
      <c r="F16" s="134"/>
      <c r="G16" s="134"/>
      <c r="H16" s="134"/>
      <c r="I16" s="134"/>
      <c r="J16" s="134"/>
      <c r="K16" s="134"/>
      <c r="L16" s="134"/>
      <c r="M16" s="134"/>
      <c r="N16" s="134"/>
      <c r="O16" s="134"/>
      <c r="P16" s="2351" t="s">
        <v>512</v>
      </c>
      <c r="Q16" s="2351"/>
      <c r="R16" s="2351"/>
      <c r="S16" s="2351"/>
      <c r="T16" s="2351"/>
      <c r="U16" s="2351"/>
      <c r="V16" s="2351"/>
      <c r="W16" s="2351"/>
      <c r="X16" s="2351"/>
      <c r="Y16" s="2351"/>
      <c r="Z16" s="2351"/>
      <c r="AA16" s="2351"/>
      <c r="AB16" s="2351"/>
      <c r="AC16" s="2351"/>
      <c r="AD16" s="2351"/>
      <c r="AE16" s="2351"/>
      <c r="AF16" s="2351"/>
      <c r="AG16" s="1539"/>
      <c r="AH16" s="3247" t="s">
        <v>513</v>
      </c>
      <c r="AI16" s="3231"/>
      <c r="AJ16" s="3231"/>
      <c r="AK16" s="3231"/>
      <c r="AL16" s="3231"/>
      <c r="AM16" s="3231"/>
      <c r="AN16" s="3231"/>
      <c r="AO16" s="3231"/>
      <c r="AP16" s="3231"/>
      <c r="AQ16" s="3231"/>
      <c r="AR16" s="3231"/>
      <c r="AS16" s="3231"/>
      <c r="AT16" s="3231"/>
      <c r="AU16" s="3231"/>
      <c r="AV16" s="3231"/>
      <c r="AW16" s="3231"/>
      <c r="BA16" s="1532"/>
      <c r="BB16" s="459"/>
      <c r="BC16" s="459"/>
      <c r="BD16" s="459"/>
      <c r="BE16" s="459"/>
      <c r="BF16" s="459"/>
      <c r="BG16" s="459"/>
      <c r="BH16" s="459"/>
      <c r="BI16" s="459"/>
      <c r="BJ16" s="459"/>
      <c r="BK16" s="459"/>
      <c r="BL16" s="459"/>
      <c r="BM16" s="459"/>
      <c r="BN16" s="459"/>
      <c r="BO16" s="459"/>
      <c r="BP16" s="459"/>
      <c r="BQ16" s="459"/>
      <c r="BR16" s="459"/>
      <c r="BU16" s="923"/>
      <c r="BV16" s="923"/>
      <c r="BW16" s="923"/>
      <c r="BX16" s="923"/>
      <c r="BY16" s="923"/>
      <c r="BZ16" s="923"/>
      <c r="CB16" s="923"/>
      <c r="CC16" s="923"/>
      <c r="CD16" s="923"/>
      <c r="CE16" s="923"/>
      <c r="CF16" s="923"/>
      <c r="CG16" s="923"/>
      <c r="CH16" s="923"/>
    </row>
    <row r="17" spans="1:90" ht="16.5" customHeight="1">
      <c r="C17" s="1538"/>
      <c r="D17" s="134"/>
      <c r="E17" s="134"/>
      <c r="F17" s="134"/>
      <c r="G17" s="134"/>
      <c r="H17" s="134"/>
      <c r="I17" s="134"/>
      <c r="J17" s="134"/>
      <c r="K17" s="134"/>
      <c r="L17" s="134"/>
      <c r="M17" s="134"/>
      <c r="N17" s="134"/>
      <c r="O17" s="134"/>
      <c r="P17" s="2636" t="s">
        <v>990</v>
      </c>
      <c r="Q17" s="2636"/>
      <c r="R17" s="2636"/>
      <c r="S17" s="2636"/>
      <c r="T17" s="2636"/>
      <c r="U17" s="2636"/>
      <c r="V17" s="2636"/>
      <c r="W17" s="2636"/>
      <c r="X17" s="2636"/>
      <c r="Y17" s="2854" t="s">
        <v>926</v>
      </c>
      <c r="Z17" s="2854"/>
      <c r="AA17" s="2854"/>
      <c r="AB17" s="2854"/>
      <c r="AC17" s="2854"/>
      <c r="AD17" s="2854"/>
      <c r="AE17" s="2854"/>
      <c r="AF17" s="2854"/>
      <c r="AG17" s="1797"/>
      <c r="AH17" s="2748" t="s">
        <v>990</v>
      </c>
      <c r="AI17" s="2748"/>
      <c r="AJ17" s="2748"/>
      <c r="AK17" s="2748"/>
      <c r="AL17" s="2748"/>
      <c r="AM17" s="2748"/>
      <c r="AN17" s="2748"/>
      <c r="AO17" s="2748"/>
      <c r="AP17" s="2748"/>
      <c r="AQ17" s="2748" t="s">
        <v>926</v>
      </c>
      <c r="AR17" s="2748"/>
      <c r="AS17" s="2748"/>
      <c r="AT17" s="2748"/>
      <c r="AU17" s="2748"/>
      <c r="AV17" s="2748"/>
      <c r="AW17" s="2748"/>
      <c r="BA17" s="1532"/>
      <c r="BB17" s="459"/>
      <c r="BC17" s="459"/>
      <c r="BD17" s="459"/>
      <c r="BE17" s="459"/>
      <c r="BF17" s="459"/>
      <c r="BG17" s="459"/>
      <c r="BH17" s="459"/>
      <c r="BI17" s="459"/>
      <c r="BJ17" s="459"/>
      <c r="BK17" s="459"/>
      <c r="BL17" s="459"/>
      <c r="BM17" s="459"/>
      <c r="BN17" s="459"/>
      <c r="BO17" s="459"/>
      <c r="BP17" s="459"/>
      <c r="BQ17" s="459"/>
      <c r="BR17" s="459"/>
      <c r="BU17" s="923"/>
      <c r="BV17" s="923"/>
      <c r="BW17" s="923"/>
      <c r="BX17" s="923"/>
      <c r="BY17" s="923"/>
      <c r="BZ17" s="923"/>
      <c r="CB17" s="923"/>
      <c r="CC17" s="923"/>
      <c r="CD17" s="923"/>
      <c r="CE17" s="923"/>
      <c r="CF17" s="923"/>
      <c r="CG17" s="923"/>
      <c r="CH17" s="923"/>
    </row>
    <row r="18" spans="1:90" ht="16.5" customHeight="1">
      <c r="C18" s="285" t="s">
        <v>1586</v>
      </c>
      <c r="D18" s="134"/>
      <c r="E18" s="134"/>
      <c r="F18" s="134"/>
      <c r="G18" s="134"/>
      <c r="H18" s="134"/>
      <c r="I18" s="134"/>
      <c r="J18" s="134"/>
      <c r="K18" s="134"/>
      <c r="L18" s="134"/>
      <c r="M18" s="134"/>
      <c r="N18" s="134"/>
      <c r="O18" s="134"/>
      <c r="P18" s="2909">
        <v>385429096559</v>
      </c>
      <c r="Q18" s="2909"/>
      <c r="R18" s="2909"/>
      <c r="S18" s="2909"/>
      <c r="T18" s="2909"/>
      <c r="U18" s="2909"/>
      <c r="V18" s="2909"/>
      <c r="W18" s="2909"/>
      <c r="X18" s="2909"/>
      <c r="Y18" s="2880">
        <v>0</v>
      </c>
      <c r="Z18" s="2880"/>
      <c r="AA18" s="2880"/>
      <c r="AB18" s="2880"/>
      <c r="AC18" s="2880"/>
      <c r="AD18" s="2880"/>
      <c r="AE18" s="2880"/>
      <c r="AF18" s="2880"/>
      <c r="AG18" s="1800"/>
      <c r="AH18" s="2880">
        <v>331575875251</v>
      </c>
      <c r="AI18" s="2880"/>
      <c r="AJ18" s="2880"/>
      <c r="AK18" s="2880"/>
      <c r="AL18" s="2880"/>
      <c r="AM18" s="2880"/>
      <c r="AN18" s="2880"/>
      <c r="AO18" s="2880"/>
      <c r="AP18" s="2880"/>
      <c r="AQ18" s="2592">
        <v>0</v>
      </c>
      <c r="AR18" s="2592"/>
      <c r="AS18" s="2592"/>
      <c r="AT18" s="2592"/>
      <c r="AU18" s="2592"/>
      <c r="AV18" s="2592"/>
      <c r="AW18" s="2592"/>
      <c r="BA18" s="1532"/>
      <c r="BB18" s="459"/>
      <c r="BC18" s="459"/>
      <c r="BD18" s="459"/>
      <c r="BE18" s="459"/>
      <c r="BF18" s="459"/>
      <c r="BG18" s="459"/>
      <c r="BH18" s="459"/>
      <c r="BI18" s="459"/>
      <c r="BJ18" s="459"/>
      <c r="BK18" s="459"/>
      <c r="BL18" s="459"/>
      <c r="BM18" s="459"/>
      <c r="BN18" s="459"/>
      <c r="BO18" s="459"/>
      <c r="BP18" s="459"/>
      <c r="BQ18" s="459"/>
      <c r="BR18" s="459"/>
      <c r="BU18" s="923"/>
      <c r="BV18" s="923"/>
      <c r="BW18" s="923"/>
      <c r="BX18" s="923"/>
      <c r="BY18" s="923"/>
      <c r="BZ18" s="923"/>
      <c r="CB18" s="923"/>
      <c r="CC18" s="923"/>
      <c r="CD18" s="923"/>
      <c r="CE18" s="923"/>
      <c r="CF18" s="923"/>
      <c r="CG18" s="923"/>
      <c r="CH18" s="923"/>
      <c r="CI18" s="1081">
        <v>385429096559</v>
      </c>
      <c r="CJ18" s="1082">
        <v>331575875251</v>
      </c>
      <c r="CK18" s="1540">
        <v>0</v>
      </c>
      <c r="CL18" s="460">
        <v>0</v>
      </c>
    </row>
    <row r="19" spans="1:90" ht="46.5" customHeight="1">
      <c r="C19" s="2708" t="s">
        <v>2066</v>
      </c>
      <c r="D19" s="2708"/>
      <c r="E19" s="2708"/>
      <c r="F19" s="2708"/>
      <c r="G19" s="2708"/>
      <c r="H19" s="2708"/>
      <c r="I19" s="2708"/>
      <c r="J19" s="2708"/>
      <c r="K19" s="2708"/>
      <c r="L19" s="2708"/>
      <c r="M19" s="2708"/>
      <c r="N19" s="2708"/>
      <c r="O19" s="2708"/>
      <c r="P19" s="2572">
        <v>18754093834</v>
      </c>
      <c r="Q19" s="2946"/>
      <c r="R19" s="2946"/>
      <c r="S19" s="2946"/>
      <c r="T19" s="2946"/>
      <c r="U19" s="2946"/>
      <c r="V19" s="2946"/>
      <c r="W19" s="2946"/>
      <c r="X19" s="2946"/>
      <c r="Y19" s="2880"/>
      <c r="Z19" s="2880"/>
      <c r="AA19" s="2880"/>
      <c r="AB19" s="2880"/>
      <c r="AC19" s="2880"/>
      <c r="AD19" s="2880"/>
      <c r="AE19" s="2880"/>
      <c r="AF19" s="2880"/>
      <c r="AG19" s="1800"/>
      <c r="AH19" s="2572">
        <v>12863447326</v>
      </c>
      <c r="AI19" s="2946"/>
      <c r="AJ19" s="2946"/>
      <c r="AK19" s="2946"/>
      <c r="AL19" s="2946"/>
      <c r="AM19" s="2946"/>
      <c r="AN19" s="2946"/>
      <c r="AO19" s="2946"/>
      <c r="AP19" s="2946"/>
      <c r="AQ19" s="2564"/>
      <c r="AR19" s="2564"/>
      <c r="AS19" s="2564"/>
      <c r="AT19" s="2564"/>
      <c r="AU19" s="2564"/>
      <c r="AV19" s="2564"/>
      <c r="AW19" s="2564"/>
      <c r="BA19" s="1532"/>
      <c r="BB19" s="459"/>
      <c r="BC19" s="459"/>
      <c r="BD19" s="459"/>
      <c r="BE19" s="459"/>
      <c r="BF19" s="459"/>
      <c r="BG19" s="459"/>
      <c r="BH19" s="459"/>
      <c r="BI19" s="459"/>
      <c r="BJ19" s="459"/>
      <c r="BK19" s="459"/>
      <c r="BL19" s="459"/>
      <c r="BM19" s="459"/>
      <c r="BN19" s="459"/>
      <c r="BO19" s="459"/>
      <c r="BP19" s="459"/>
      <c r="BQ19" s="459"/>
      <c r="BR19" s="459"/>
      <c r="BU19" s="923"/>
      <c r="BV19" s="923"/>
      <c r="BW19" s="923"/>
      <c r="BX19" s="923"/>
      <c r="BY19" s="923"/>
      <c r="BZ19" s="923"/>
      <c r="CB19" s="923"/>
      <c r="CC19" s="923"/>
      <c r="CD19" s="923"/>
      <c r="CE19" s="923"/>
      <c r="CF19" s="923"/>
      <c r="CG19" s="923"/>
      <c r="CH19" s="923"/>
    </row>
    <row r="20" spans="1:90" ht="31.5" customHeight="1">
      <c r="C20" s="2708" t="s">
        <v>1530</v>
      </c>
      <c r="D20" s="2708"/>
      <c r="E20" s="2708"/>
      <c r="F20" s="2708"/>
      <c r="G20" s="2708"/>
      <c r="H20" s="2708"/>
      <c r="I20" s="2708"/>
      <c r="J20" s="2708"/>
      <c r="K20" s="2708"/>
      <c r="L20" s="2708"/>
      <c r="M20" s="2708"/>
      <c r="N20" s="2708"/>
      <c r="O20" s="2708"/>
      <c r="P20" s="2572">
        <v>108950522463</v>
      </c>
      <c r="Q20" s="2946"/>
      <c r="R20" s="2946"/>
      <c r="S20" s="2946"/>
      <c r="T20" s="2946"/>
      <c r="U20" s="2946"/>
      <c r="V20" s="2946"/>
      <c r="W20" s="2946"/>
      <c r="X20" s="2946"/>
      <c r="Y20" s="2880"/>
      <c r="Z20" s="2880"/>
      <c r="AA20" s="2880"/>
      <c r="AB20" s="2880"/>
      <c r="AC20" s="2880"/>
      <c r="AD20" s="2880"/>
      <c r="AE20" s="2880"/>
      <c r="AF20" s="2880"/>
      <c r="AG20" s="1800"/>
      <c r="AH20" s="2572">
        <v>111318478477</v>
      </c>
      <c r="AI20" s="2946"/>
      <c r="AJ20" s="2946"/>
      <c r="AK20" s="2946"/>
      <c r="AL20" s="2946"/>
      <c r="AM20" s="2946"/>
      <c r="AN20" s="2946"/>
      <c r="AO20" s="2946"/>
      <c r="AP20" s="2946"/>
      <c r="AQ20" s="2564"/>
      <c r="AR20" s="2564"/>
      <c r="AS20" s="2564"/>
      <c r="AT20" s="2564"/>
      <c r="AU20" s="2564"/>
      <c r="AV20" s="2564"/>
      <c r="AW20" s="2564"/>
      <c r="BA20" s="1532"/>
      <c r="BB20" s="459"/>
      <c r="BC20" s="459"/>
      <c r="BD20" s="459"/>
      <c r="BE20" s="459"/>
      <c r="BF20" s="459"/>
      <c r="BG20" s="459"/>
      <c r="BH20" s="459"/>
      <c r="BI20" s="459"/>
      <c r="BJ20" s="459"/>
      <c r="BK20" s="459"/>
      <c r="BL20" s="459"/>
      <c r="BM20" s="459"/>
      <c r="BN20" s="459"/>
      <c r="BO20" s="459"/>
      <c r="BP20" s="459"/>
      <c r="BQ20" s="459"/>
      <c r="BR20" s="459"/>
      <c r="BU20" s="923"/>
      <c r="BV20" s="923"/>
      <c r="BW20" s="923"/>
      <c r="BX20" s="923"/>
      <c r="BY20" s="923"/>
      <c r="BZ20" s="923"/>
      <c r="CB20" s="923"/>
      <c r="CC20" s="923"/>
      <c r="CD20" s="923"/>
      <c r="CE20" s="923"/>
      <c r="CF20" s="923"/>
      <c r="CG20" s="923"/>
      <c r="CH20" s="923"/>
    </row>
    <row r="21" spans="1:90" ht="31.5" customHeight="1">
      <c r="C21" s="2708" t="s">
        <v>1607</v>
      </c>
      <c r="D21" s="2708"/>
      <c r="E21" s="2708"/>
      <c r="F21" s="2708"/>
      <c r="G21" s="2708"/>
      <c r="H21" s="2708"/>
      <c r="I21" s="2708"/>
      <c r="J21" s="2708"/>
      <c r="K21" s="2708"/>
      <c r="L21" s="2708"/>
      <c r="M21" s="2708"/>
      <c r="N21" s="2708"/>
      <c r="O21" s="2708"/>
      <c r="P21" s="2572">
        <v>17768733060</v>
      </c>
      <c r="Q21" s="2572"/>
      <c r="R21" s="2572"/>
      <c r="S21" s="2572"/>
      <c r="T21" s="2572"/>
      <c r="U21" s="2572"/>
      <c r="V21" s="2572"/>
      <c r="W21" s="2572"/>
      <c r="X21" s="2572"/>
      <c r="Y21" s="2534"/>
      <c r="Z21" s="2534"/>
      <c r="AA21" s="2534"/>
      <c r="AB21" s="2534"/>
      <c r="AC21" s="2534"/>
      <c r="AD21" s="2534"/>
      <c r="AE21" s="2534"/>
      <c r="AF21" s="2534"/>
      <c r="AG21" s="1800"/>
      <c r="AH21" s="2572">
        <v>21844825371</v>
      </c>
      <c r="AI21" s="2572"/>
      <c r="AJ21" s="2572"/>
      <c r="AK21" s="2572"/>
      <c r="AL21" s="2572"/>
      <c r="AM21" s="2572"/>
      <c r="AN21" s="2572"/>
      <c r="AO21" s="2572"/>
      <c r="AP21" s="2572"/>
      <c r="AQ21" s="2564"/>
      <c r="AR21" s="2564"/>
      <c r="AS21" s="2564"/>
      <c r="AT21" s="2564"/>
      <c r="AU21" s="2564"/>
      <c r="AV21" s="2564"/>
      <c r="AW21" s="2564"/>
      <c r="BA21" s="1532"/>
      <c r="BB21" s="459"/>
      <c r="BC21" s="459"/>
      <c r="BD21" s="459"/>
      <c r="BE21" s="459"/>
      <c r="BF21" s="459"/>
      <c r="BG21" s="459"/>
      <c r="BH21" s="459"/>
      <c r="BI21" s="459"/>
      <c r="BJ21" s="459"/>
      <c r="BK21" s="459"/>
      <c r="BL21" s="459"/>
      <c r="BM21" s="459"/>
      <c r="BN21" s="459"/>
      <c r="BO21" s="459"/>
      <c r="BP21" s="459"/>
      <c r="BQ21" s="459"/>
      <c r="BR21" s="459"/>
      <c r="BU21" s="923"/>
      <c r="BV21" s="923"/>
      <c r="BW21" s="923"/>
      <c r="BX21" s="923"/>
      <c r="BY21" s="923"/>
      <c r="BZ21" s="923"/>
      <c r="CB21" s="923"/>
      <c r="CC21" s="923"/>
      <c r="CD21" s="923"/>
      <c r="CE21" s="923"/>
      <c r="CF21" s="923"/>
      <c r="CG21" s="923"/>
      <c r="CH21" s="923"/>
    </row>
    <row r="22" spans="1:90" s="1802" customFormat="1" ht="31.5" customHeight="1">
      <c r="A22" s="1801"/>
      <c r="B22" s="1799"/>
      <c r="C22" s="2708" t="s">
        <v>1962</v>
      </c>
      <c r="D22" s="2708"/>
      <c r="E22" s="2708"/>
      <c r="F22" s="2708"/>
      <c r="G22" s="2708"/>
      <c r="H22" s="2708"/>
      <c r="I22" s="2708"/>
      <c r="J22" s="2708"/>
      <c r="K22" s="2708"/>
      <c r="L22" s="2708"/>
      <c r="M22" s="2708"/>
      <c r="N22" s="2708"/>
      <c r="O22" s="2708"/>
      <c r="P22" s="2572">
        <v>16199018802</v>
      </c>
      <c r="Q22" s="2572"/>
      <c r="R22" s="2572"/>
      <c r="S22" s="2572"/>
      <c r="T22" s="2572"/>
      <c r="U22" s="2572"/>
      <c r="V22" s="2572"/>
      <c r="W22" s="2572"/>
      <c r="X22" s="2572"/>
      <c r="Y22" s="2534"/>
      <c r="Z22" s="2534"/>
      <c r="AA22" s="2534"/>
      <c r="AB22" s="2534"/>
      <c r="AC22" s="2534"/>
      <c r="AD22" s="2534"/>
      <c r="AE22" s="2534"/>
      <c r="AF22" s="2534"/>
      <c r="AG22" s="1800"/>
      <c r="AH22" s="2572">
        <v>16199018802</v>
      </c>
      <c r="AI22" s="2572"/>
      <c r="AJ22" s="2572"/>
      <c r="AK22" s="2572"/>
      <c r="AL22" s="2572"/>
      <c r="AM22" s="2572"/>
      <c r="AN22" s="2572"/>
      <c r="AO22" s="2572"/>
      <c r="AP22" s="2572"/>
      <c r="AQ22" s="2564"/>
      <c r="AR22" s="2564"/>
      <c r="AS22" s="2564"/>
      <c r="AT22" s="2564"/>
      <c r="AU22" s="2564"/>
      <c r="AV22" s="2564"/>
      <c r="AW22" s="2564"/>
      <c r="AY22" s="459"/>
      <c r="AZ22" s="459"/>
      <c r="BA22" s="1532"/>
      <c r="BB22" s="459"/>
      <c r="BC22" s="459"/>
      <c r="BD22" s="459"/>
      <c r="BE22" s="459"/>
      <c r="BF22" s="459"/>
      <c r="BG22" s="459"/>
      <c r="BH22" s="459"/>
      <c r="BI22" s="459"/>
      <c r="BJ22" s="459"/>
      <c r="BK22" s="459"/>
      <c r="BL22" s="459"/>
      <c r="BM22" s="459"/>
      <c r="BN22" s="459"/>
      <c r="BO22" s="459"/>
      <c r="BP22" s="459"/>
      <c r="BQ22" s="459"/>
      <c r="BR22" s="459"/>
      <c r="BU22" s="1796"/>
      <c r="BV22" s="1796"/>
      <c r="BW22" s="1796"/>
      <c r="BX22" s="1796"/>
      <c r="BY22" s="1796"/>
      <c r="BZ22" s="1796"/>
      <c r="CB22" s="1796"/>
      <c r="CC22" s="1796"/>
      <c r="CD22" s="1796"/>
      <c r="CE22" s="1796"/>
      <c r="CF22" s="1796"/>
      <c r="CG22" s="1796"/>
      <c r="CH22" s="1796"/>
      <c r="CI22" s="509"/>
      <c r="CJ22" s="460"/>
    </row>
    <row r="23" spans="1:90" s="1802" customFormat="1" ht="31.5" customHeight="1">
      <c r="A23" s="1801"/>
      <c r="B23" s="1799"/>
      <c r="C23" s="2708" t="s">
        <v>1963</v>
      </c>
      <c r="D23" s="2708"/>
      <c r="E23" s="2708"/>
      <c r="F23" s="2708"/>
      <c r="G23" s="2708"/>
      <c r="H23" s="2708"/>
      <c r="I23" s="2708"/>
      <c r="J23" s="2708"/>
      <c r="K23" s="2708"/>
      <c r="L23" s="2708"/>
      <c r="M23" s="2708"/>
      <c r="N23" s="2708"/>
      <c r="O23" s="2708"/>
      <c r="P23" s="2572">
        <v>51101460666</v>
      </c>
      <c r="Q23" s="2572"/>
      <c r="R23" s="2572"/>
      <c r="S23" s="2572"/>
      <c r="T23" s="2572"/>
      <c r="U23" s="2572"/>
      <c r="V23" s="2572"/>
      <c r="W23" s="2572"/>
      <c r="X23" s="2572"/>
      <c r="Y23" s="2534"/>
      <c r="Z23" s="2534"/>
      <c r="AA23" s="2534"/>
      <c r="AB23" s="2534"/>
      <c r="AC23" s="2534"/>
      <c r="AD23" s="2534"/>
      <c r="AE23" s="2534"/>
      <c r="AF23" s="2534"/>
      <c r="AG23" s="1800"/>
      <c r="AH23" s="2572">
        <v>24806071207</v>
      </c>
      <c r="AI23" s="2572"/>
      <c r="AJ23" s="2572"/>
      <c r="AK23" s="2572"/>
      <c r="AL23" s="2572"/>
      <c r="AM23" s="2572"/>
      <c r="AN23" s="2572"/>
      <c r="AO23" s="2572"/>
      <c r="AP23" s="2572"/>
      <c r="AQ23" s="2564"/>
      <c r="AR23" s="2564"/>
      <c r="AS23" s="2564"/>
      <c r="AT23" s="2564"/>
      <c r="AU23" s="2564"/>
      <c r="AV23" s="2564"/>
      <c r="AW23" s="2564"/>
      <c r="AY23" s="459"/>
      <c r="AZ23" s="459"/>
      <c r="BA23" s="1532"/>
      <c r="BB23" s="459"/>
      <c r="BC23" s="459"/>
      <c r="BD23" s="459"/>
      <c r="BE23" s="459"/>
      <c r="BF23" s="459"/>
      <c r="BG23" s="459"/>
      <c r="BH23" s="459"/>
      <c r="BI23" s="459"/>
      <c r="BJ23" s="459"/>
      <c r="BK23" s="459"/>
      <c r="BL23" s="459"/>
      <c r="BM23" s="459"/>
      <c r="BN23" s="459"/>
      <c r="BO23" s="459"/>
      <c r="BP23" s="459"/>
      <c r="BQ23" s="459"/>
      <c r="BR23" s="459"/>
      <c r="BU23" s="1796"/>
      <c r="BV23" s="1796"/>
      <c r="BW23" s="1796"/>
      <c r="BX23" s="1796"/>
      <c r="BY23" s="1796"/>
      <c r="BZ23" s="1796"/>
      <c r="CB23" s="1796"/>
      <c r="CC23" s="1796"/>
      <c r="CD23" s="1796"/>
      <c r="CE23" s="1796"/>
      <c r="CF23" s="1796"/>
      <c r="CG23" s="1796"/>
      <c r="CH23" s="1796"/>
      <c r="CI23" s="509"/>
      <c r="CJ23" s="460"/>
    </row>
    <row r="24" spans="1:90" ht="31.5" customHeight="1">
      <c r="C24" s="3254" t="s">
        <v>1472</v>
      </c>
      <c r="D24" s="2708"/>
      <c r="E24" s="2708"/>
      <c r="F24" s="2708"/>
      <c r="G24" s="2708"/>
      <c r="H24" s="2708"/>
      <c r="I24" s="2708"/>
      <c r="J24" s="2708"/>
      <c r="K24" s="2708"/>
      <c r="L24" s="2708"/>
      <c r="M24" s="2708"/>
      <c r="N24" s="2708"/>
      <c r="O24" s="2708"/>
      <c r="P24" s="2572">
        <v>19588953139</v>
      </c>
      <c r="Q24" s="2572"/>
      <c r="R24" s="2572"/>
      <c r="S24" s="2572"/>
      <c r="T24" s="2572"/>
      <c r="U24" s="2572"/>
      <c r="V24" s="2572"/>
      <c r="W24" s="2572"/>
      <c r="X24" s="2572"/>
      <c r="Y24" s="2564"/>
      <c r="Z24" s="2564"/>
      <c r="AA24" s="2564"/>
      <c r="AB24" s="2564"/>
      <c r="AC24" s="2564"/>
      <c r="AD24" s="2564"/>
      <c r="AE24" s="2564"/>
      <c r="AF24" s="2564"/>
      <c r="AG24" s="1800"/>
      <c r="AH24" s="2572">
        <v>24419520127</v>
      </c>
      <c r="AI24" s="2572"/>
      <c r="AJ24" s="2572"/>
      <c r="AK24" s="2572"/>
      <c r="AL24" s="2572"/>
      <c r="AM24" s="2572"/>
      <c r="AN24" s="2572"/>
      <c r="AO24" s="2572"/>
      <c r="AP24" s="2572"/>
      <c r="AQ24" s="2564"/>
      <c r="AR24" s="2564"/>
      <c r="AS24" s="2564"/>
      <c r="AT24" s="2564"/>
      <c r="AU24" s="2564"/>
      <c r="AV24" s="2564"/>
      <c r="AW24" s="2564"/>
      <c r="BA24" s="1532"/>
      <c r="BB24" s="459"/>
      <c r="BC24" s="459"/>
      <c r="BD24" s="459"/>
      <c r="BE24" s="459"/>
      <c r="BF24" s="459"/>
      <c r="BG24" s="459"/>
      <c r="BH24" s="459"/>
      <c r="BI24" s="459"/>
      <c r="BJ24" s="459"/>
      <c r="BK24" s="459"/>
      <c r="BL24" s="459"/>
      <c r="BM24" s="459"/>
      <c r="BN24" s="459"/>
      <c r="BO24" s="459"/>
      <c r="BP24" s="459"/>
      <c r="BQ24" s="459"/>
      <c r="BR24" s="459"/>
      <c r="BU24" s="923"/>
      <c r="BV24" s="923"/>
      <c r="BW24" s="923"/>
      <c r="BX24" s="923"/>
      <c r="BY24" s="923"/>
      <c r="BZ24" s="923"/>
      <c r="CB24" s="923"/>
      <c r="CC24" s="923"/>
      <c r="CD24" s="923"/>
      <c r="CE24" s="923"/>
      <c r="CF24" s="923"/>
      <c r="CG24" s="923"/>
      <c r="CH24" s="923"/>
      <c r="CK24" s="1541"/>
    </row>
    <row r="25" spans="1:90" ht="31.5" customHeight="1">
      <c r="C25" s="3254" t="s">
        <v>1964</v>
      </c>
      <c r="D25" s="2708"/>
      <c r="E25" s="2708"/>
      <c r="F25" s="2708"/>
      <c r="G25" s="2708"/>
      <c r="H25" s="2708"/>
      <c r="I25" s="2708"/>
      <c r="J25" s="2708"/>
      <c r="K25" s="2708"/>
      <c r="L25" s="2708"/>
      <c r="M25" s="2708"/>
      <c r="N25" s="2708"/>
      <c r="O25" s="2708"/>
      <c r="P25" s="2572">
        <v>14763957000</v>
      </c>
      <c r="Q25" s="2572"/>
      <c r="R25" s="2572"/>
      <c r="S25" s="2572"/>
      <c r="T25" s="2572"/>
      <c r="U25" s="2572"/>
      <c r="V25" s="2572"/>
      <c r="W25" s="2572"/>
      <c r="X25" s="2572"/>
      <c r="Y25" s="2564"/>
      <c r="Z25" s="2564"/>
      <c r="AA25" s="2564"/>
      <c r="AB25" s="2564"/>
      <c r="AC25" s="2564"/>
      <c r="AD25" s="2564"/>
      <c r="AE25" s="2564"/>
      <c r="AF25" s="2564"/>
      <c r="AG25" s="1800"/>
      <c r="AH25" s="2572">
        <v>14763957000</v>
      </c>
      <c r="AI25" s="2572"/>
      <c r="AJ25" s="2572"/>
      <c r="AK25" s="2572"/>
      <c r="AL25" s="2572"/>
      <c r="AM25" s="2572"/>
      <c r="AN25" s="2572"/>
      <c r="AO25" s="2572"/>
      <c r="AP25" s="2572"/>
      <c r="AQ25" s="2564"/>
      <c r="AR25" s="2564"/>
      <c r="AS25" s="2564"/>
      <c r="AT25" s="2564"/>
      <c r="AU25" s="2564"/>
      <c r="AV25" s="2564"/>
      <c r="AW25" s="2564"/>
      <c r="BA25" s="1532"/>
      <c r="BB25" s="459"/>
      <c r="BC25" s="459"/>
      <c r="BD25" s="459"/>
      <c r="BE25" s="459"/>
      <c r="BF25" s="459"/>
      <c r="BG25" s="459"/>
      <c r="BH25" s="459"/>
      <c r="BI25" s="459"/>
      <c r="BJ25" s="459"/>
      <c r="BK25" s="459"/>
      <c r="BL25" s="459"/>
      <c r="BM25" s="459"/>
      <c r="BN25" s="459"/>
      <c r="BO25" s="459"/>
      <c r="BP25" s="459"/>
      <c r="BQ25" s="459"/>
      <c r="BR25" s="459"/>
      <c r="BU25" s="923"/>
      <c r="BV25" s="923"/>
      <c r="BW25" s="923"/>
      <c r="BX25" s="923"/>
      <c r="BY25" s="923"/>
      <c r="BZ25" s="923"/>
      <c r="CB25" s="923"/>
      <c r="CC25" s="923"/>
      <c r="CD25" s="923"/>
      <c r="CE25" s="923"/>
      <c r="CF25" s="923"/>
      <c r="CG25" s="923"/>
      <c r="CH25" s="923"/>
    </row>
    <row r="26" spans="1:90" ht="31.5" customHeight="1">
      <c r="C26" s="3254" t="s">
        <v>2067</v>
      </c>
      <c r="D26" s="2708"/>
      <c r="E26" s="2708"/>
      <c r="F26" s="2708"/>
      <c r="G26" s="2708"/>
      <c r="H26" s="2708"/>
      <c r="I26" s="2708"/>
      <c r="J26" s="2708"/>
      <c r="K26" s="2708"/>
      <c r="L26" s="2708"/>
      <c r="M26" s="2708"/>
      <c r="N26" s="2708"/>
      <c r="O26" s="2708"/>
      <c r="P26" s="2572">
        <v>22476221840</v>
      </c>
      <c r="Q26" s="2572"/>
      <c r="R26" s="2572"/>
      <c r="S26" s="2572"/>
      <c r="T26" s="2572"/>
      <c r="U26" s="2572"/>
      <c r="V26" s="2572"/>
      <c r="W26" s="2572"/>
      <c r="X26" s="2572"/>
      <c r="Y26" s="2564"/>
      <c r="Z26" s="2564"/>
      <c r="AA26" s="2564"/>
      <c r="AB26" s="2564"/>
      <c r="AC26" s="2564"/>
      <c r="AD26" s="2564"/>
      <c r="AE26" s="2564"/>
      <c r="AF26" s="2564"/>
      <c r="AG26" s="1800"/>
      <c r="AH26" s="2572">
        <v>16194942951</v>
      </c>
      <c r="AI26" s="2572"/>
      <c r="AJ26" s="2572"/>
      <c r="AK26" s="2572"/>
      <c r="AL26" s="2572"/>
      <c r="AM26" s="2572"/>
      <c r="AN26" s="2572"/>
      <c r="AO26" s="2572"/>
      <c r="AP26" s="2572"/>
      <c r="AQ26" s="2564"/>
      <c r="AR26" s="2564"/>
      <c r="AS26" s="2564"/>
      <c r="AT26" s="2564"/>
      <c r="AU26" s="2564"/>
      <c r="AV26" s="2564"/>
      <c r="AW26" s="2564"/>
      <c r="BA26" s="1532"/>
      <c r="BB26" s="459"/>
      <c r="BC26" s="459"/>
      <c r="BD26" s="459"/>
      <c r="BE26" s="459"/>
      <c r="BF26" s="459"/>
      <c r="BG26" s="459"/>
      <c r="BH26" s="459"/>
      <c r="BI26" s="459"/>
      <c r="BJ26" s="459"/>
      <c r="BK26" s="459"/>
      <c r="BL26" s="459"/>
      <c r="BM26" s="459"/>
      <c r="BN26" s="459"/>
      <c r="BO26" s="459"/>
      <c r="BP26" s="459"/>
      <c r="BQ26" s="459"/>
      <c r="BR26" s="459"/>
      <c r="BU26" s="923"/>
      <c r="BV26" s="923"/>
      <c r="BW26" s="923"/>
      <c r="BX26" s="923"/>
      <c r="BY26" s="923"/>
      <c r="BZ26" s="923"/>
      <c r="CB26" s="923"/>
      <c r="CC26" s="923"/>
      <c r="CD26" s="923"/>
      <c r="CE26" s="923"/>
      <c r="CF26" s="923"/>
      <c r="CG26" s="923"/>
      <c r="CH26" s="923"/>
    </row>
    <row r="27" spans="1:90" ht="31.5" customHeight="1">
      <c r="C27" s="2708" t="s">
        <v>1406</v>
      </c>
      <c r="D27" s="2708"/>
      <c r="E27" s="2708"/>
      <c r="F27" s="2708"/>
      <c r="G27" s="2708"/>
      <c r="H27" s="2708"/>
      <c r="I27" s="2708"/>
      <c r="J27" s="2708"/>
      <c r="K27" s="2708"/>
      <c r="L27" s="2708"/>
      <c r="M27" s="2708"/>
      <c r="N27" s="2708"/>
      <c r="O27" s="2708"/>
      <c r="P27" s="2572">
        <v>115826135755</v>
      </c>
      <c r="Q27" s="2572"/>
      <c r="R27" s="2572"/>
      <c r="S27" s="2572"/>
      <c r="T27" s="2572"/>
      <c r="U27" s="2572"/>
      <c r="V27" s="2572"/>
      <c r="W27" s="2572"/>
      <c r="X27" s="2572"/>
      <c r="Y27" s="2564"/>
      <c r="Z27" s="2564"/>
      <c r="AA27" s="2564"/>
      <c r="AB27" s="2564"/>
      <c r="AC27" s="2564"/>
      <c r="AD27" s="2564"/>
      <c r="AE27" s="2564"/>
      <c r="AF27" s="2564"/>
      <c r="AG27" s="1800"/>
      <c r="AH27" s="2572">
        <v>89165613990</v>
      </c>
      <c r="AI27" s="2572"/>
      <c r="AJ27" s="2572"/>
      <c r="AK27" s="2572"/>
      <c r="AL27" s="2572"/>
      <c r="AM27" s="2572"/>
      <c r="AN27" s="2572"/>
      <c r="AO27" s="2572"/>
      <c r="AP27" s="2572"/>
      <c r="AQ27" s="2564"/>
      <c r="AR27" s="2564"/>
      <c r="AS27" s="2564"/>
      <c r="AT27" s="2564"/>
      <c r="AU27" s="2564"/>
      <c r="AV27" s="2564"/>
      <c r="AW27" s="2564"/>
      <c r="BA27" s="1532"/>
      <c r="BB27" s="459"/>
      <c r="BC27" s="459"/>
      <c r="BD27" s="459"/>
      <c r="BE27" s="459"/>
      <c r="BF27" s="459"/>
      <c r="BG27" s="459"/>
      <c r="BH27" s="459"/>
      <c r="BI27" s="459"/>
      <c r="BJ27" s="459"/>
      <c r="BK27" s="459"/>
      <c r="BL27" s="459"/>
      <c r="BM27" s="459"/>
      <c r="BN27" s="459"/>
      <c r="BO27" s="459"/>
      <c r="BP27" s="459"/>
      <c r="BQ27" s="459"/>
      <c r="BR27" s="459"/>
      <c r="BU27" s="923"/>
      <c r="BV27" s="923"/>
      <c r="BW27" s="923"/>
      <c r="BX27" s="923"/>
      <c r="BY27" s="923"/>
      <c r="BZ27" s="923"/>
      <c r="CB27" s="923"/>
      <c r="CC27" s="923"/>
      <c r="CD27" s="923"/>
      <c r="CE27" s="923"/>
      <c r="CF27" s="923"/>
      <c r="CG27" s="923"/>
      <c r="CH27" s="923"/>
      <c r="CL27" s="1541"/>
    </row>
    <row r="28" spans="1:90" ht="16.5" customHeight="1">
      <c r="C28" s="3253" t="s">
        <v>1587</v>
      </c>
      <c r="D28" s="3253"/>
      <c r="E28" s="3253"/>
      <c r="F28" s="3253"/>
      <c r="G28" s="3253"/>
      <c r="H28" s="3253"/>
      <c r="I28" s="3253"/>
      <c r="J28" s="3253"/>
      <c r="K28" s="3253"/>
      <c r="L28" s="3253"/>
      <c r="M28" s="3253"/>
      <c r="N28" s="3253"/>
      <c r="O28" s="3253"/>
      <c r="P28" s="2880">
        <v>0</v>
      </c>
      <c r="Q28" s="2880"/>
      <c r="R28" s="2880"/>
      <c r="S28" s="2880"/>
      <c r="T28" s="2880"/>
      <c r="U28" s="2880"/>
      <c r="V28" s="2880"/>
      <c r="W28" s="2880"/>
      <c r="X28" s="2880"/>
      <c r="Y28" s="2880">
        <v>0</v>
      </c>
      <c r="Z28" s="2880"/>
      <c r="AA28" s="2880"/>
      <c r="AB28" s="2880"/>
      <c r="AC28" s="2880"/>
      <c r="AD28" s="2880"/>
      <c r="AE28" s="2880"/>
      <c r="AF28" s="2880"/>
      <c r="AG28" s="1798"/>
      <c r="AH28" s="2731">
        <v>0</v>
      </c>
      <c r="AI28" s="2731"/>
      <c r="AJ28" s="2731"/>
      <c r="AK28" s="2731"/>
      <c r="AL28" s="2731"/>
      <c r="AM28" s="2731"/>
      <c r="AN28" s="2731"/>
      <c r="AO28" s="2731"/>
      <c r="AP28" s="2731"/>
      <c r="AQ28" s="2731">
        <v>0</v>
      </c>
      <c r="AR28" s="2731"/>
      <c r="AS28" s="2731"/>
      <c r="AT28" s="2731"/>
      <c r="AU28" s="2731"/>
      <c r="AV28" s="2731"/>
      <c r="AW28" s="2731"/>
      <c r="BA28" s="1532"/>
      <c r="BB28" s="459"/>
      <c r="BC28" s="459"/>
      <c r="BD28" s="459"/>
      <c r="BE28" s="459"/>
      <c r="BF28" s="459"/>
      <c r="BG28" s="459"/>
      <c r="BH28" s="459"/>
      <c r="BI28" s="459"/>
      <c r="BJ28" s="459"/>
      <c r="BK28" s="459"/>
      <c r="BL28" s="459"/>
      <c r="BM28" s="459"/>
      <c r="BN28" s="459"/>
      <c r="BO28" s="459"/>
      <c r="BP28" s="459"/>
      <c r="BQ28" s="459"/>
      <c r="BR28" s="459"/>
      <c r="BU28" s="923"/>
      <c r="BV28" s="923"/>
      <c r="BW28" s="923"/>
      <c r="BX28" s="923"/>
      <c r="BY28" s="923"/>
      <c r="BZ28" s="923"/>
      <c r="CB28" s="923"/>
      <c r="CC28" s="923"/>
      <c r="CD28" s="923"/>
      <c r="CE28" s="923"/>
      <c r="CF28" s="923"/>
      <c r="CG28" s="923"/>
      <c r="CH28" s="923"/>
      <c r="CI28" s="1081">
        <v>0</v>
      </c>
      <c r="CJ28" s="1082">
        <v>0</v>
      </c>
      <c r="CK28" s="1540">
        <v>0</v>
      </c>
      <c r="CL28" s="460">
        <v>0</v>
      </c>
    </row>
    <row r="29" spans="1:90" ht="30" hidden="1" customHeight="1">
      <c r="C29" s="2708" t="s">
        <v>1428</v>
      </c>
      <c r="D29" s="2708"/>
      <c r="E29" s="2708"/>
      <c r="F29" s="2708"/>
      <c r="G29" s="2708"/>
      <c r="H29" s="2708"/>
      <c r="I29" s="2708"/>
      <c r="J29" s="2708"/>
      <c r="K29" s="2708"/>
      <c r="L29" s="2708"/>
      <c r="M29" s="2708"/>
      <c r="N29" s="2708"/>
      <c r="O29" s="2708"/>
      <c r="P29" s="2564"/>
      <c r="Q29" s="2564"/>
      <c r="R29" s="2564"/>
      <c r="S29" s="2564"/>
      <c r="T29" s="2564"/>
      <c r="U29" s="2564"/>
      <c r="V29" s="2564"/>
      <c r="W29" s="2564"/>
      <c r="X29" s="2564"/>
      <c r="Y29" s="2564"/>
      <c r="Z29" s="2564"/>
      <c r="AA29" s="2564"/>
      <c r="AB29" s="2564"/>
      <c r="AC29" s="2564"/>
      <c r="AD29" s="2564"/>
      <c r="AE29" s="2564"/>
      <c r="AF29" s="2564"/>
      <c r="AG29" s="1797"/>
      <c r="AH29" s="2564"/>
      <c r="AI29" s="2564"/>
      <c r="AJ29" s="2564"/>
      <c r="AK29" s="2564"/>
      <c r="AL29" s="2564"/>
      <c r="AM29" s="2564"/>
      <c r="AN29" s="2564"/>
      <c r="AO29" s="2564"/>
      <c r="AP29" s="2564"/>
      <c r="AQ29" s="2564"/>
      <c r="AR29" s="2564"/>
      <c r="AS29" s="2564"/>
      <c r="AT29" s="2564"/>
      <c r="AU29" s="2564"/>
      <c r="AV29" s="2564"/>
      <c r="AW29" s="2564"/>
      <c r="BA29" s="1532"/>
      <c r="BB29" s="459"/>
      <c r="BC29" s="459"/>
      <c r="BD29" s="459"/>
      <c r="BE29" s="459"/>
      <c r="BF29" s="459"/>
      <c r="BG29" s="459"/>
      <c r="BH29" s="459"/>
      <c r="BI29" s="459"/>
      <c r="BJ29" s="459"/>
      <c r="BK29" s="459"/>
      <c r="BL29" s="459"/>
      <c r="BM29" s="459"/>
      <c r="BN29" s="459"/>
      <c r="BO29" s="459"/>
      <c r="BP29" s="459"/>
      <c r="BQ29" s="459"/>
      <c r="BR29" s="459"/>
      <c r="BU29" s="923"/>
      <c r="BV29" s="923"/>
      <c r="BW29" s="923"/>
      <c r="BX29" s="923"/>
      <c r="BY29" s="923"/>
      <c r="BZ29" s="923"/>
      <c r="CB29" s="923"/>
      <c r="CC29" s="923"/>
      <c r="CD29" s="923"/>
      <c r="CE29" s="923"/>
      <c r="CF29" s="923"/>
      <c r="CG29" s="923"/>
      <c r="CH29" s="923"/>
    </row>
    <row r="30" spans="1:90" ht="21" hidden="1" customHeight="1">
      <c r="C30" s="2708" t="s">
        <v>1429</v>
      </c>
      <c r="D30" s="2708"/>
      <c r="E30" s="2708"/>
      <c r="F30" s="2708"/>
      <c r="G30" s="2708"/>
      <c r="H30" s="2708"/>
      <c r="I30" s="2708"/>
      <c r="J30" s="2708"/>
      <c r="K30" s="2708"/>
      <c r="L30" s="2708"/>
      <c r="M30" s="2708"/>
      <c r="N30" s="2708"/>
      <c r="O30" s="2708"/>
      <c r="P30" s="2564"/>
      <c r="Q30" s="2564"/>
      <c r="R30" s="2564"/>
      <c r="S30" s="2564"/>
      <c r="T30" s="2564"/>
      <c r="U30" s="2564"/>
      <c r="V30" s="2564"/>
      <c r="W30" s="2564"/>
      <c r="X30" s="2564"/>
      <c r="Y30" s="2564"/>
      <c r="Z30" s="2564"/>
      <c r="AA30" s="2564"/>
      <c r="AB30" s="2564"/>
      <c r="AC30" s="2564"/>
      <c r="AD30" s="2564"/>
      <c r="AE30" s="2564"/>
      <c r="AF30" s="2564"/>
      <c r="AG30" s="1797"/>
      <c r="AH30" s="2564"/>
      <c r="AI30" s="2564"/>
      <c r="AJ30" s="2564"/>
      <c r="AK30" s="2564"/>
      <c r="AL30" s="2564"/>
      <c r="AM30" s="2564"/>
      <c r="AN30" s="2564"/>
      <c r="AO30" s="2564"/>
      <c r="AP30" s="2564"/>
      <c r="AQ30" s="2564"/>
      <c r="AR30" s="2564"/>
      <c r="AS30" s="2564"/>
      <c r="AT30" s="2564"/>
      <c r="AU30" s="2564"/>
      <c r="AV30" s="2564"/>
      <c r="AW30" s="2564"/>
      <c r="BA30" s="1532"/>
      <c r="BB30" s="459"/>
      <c r="BC30" s="459"/>
      <c r="BD30" s="459"/>
      <c r="BE30" s="459"/>
      <c r="BF30" s="459"/>
      <c r="BG30" s="459"/>
      <c r="BH30" s="459"/>
      <c r="BI30" s="459"/>
      <c r="BJ30" s="459"/>
      <c r="BK30" s="459"/>
      <c r="BL30" s="459"/>
      <c r="BM30" s="459"/>
      <c r="BN30" s="459"/>
      <c r="BO30" s="459"/>
      <c r="BP30" s="459"/>
      <c r="BQ30" s="459"/>
      <c r="BR30" s="459"/>
      <c r="BU30" s="923"/>
      <c r="BV30" s="923"/>
      <c r="BW30" s="923"/>
      <c r="BX30" s="923"/>
      <c r="BY30" s="923"/>
      <c r="BZ30" s="923"/>
      <c r="CB30" s="923"/>
      <c r="CC30" s="923"/>
      <c r="CD30" s="923"/>
      <c r="CE30" s="923"/>
      <c r="CF30" s="923"/>
      <c r="CG30" s="923"/>
      <c r="CH30" s="923"/>
    </row>
    <row r="31" spans="1:90" ht="30" hidden="1" customHeight="1">
      <c r="C31" s="2708" t="s">
        <v>1430</v>
      </c>
      <c r="D31" s="2708"/>
      <c r="E31" s="2708"/>
      <c r="F31" s="2708"/>
      <c r="G31" s="2708"/>
      <c r="H31" s="2708"/>
      <c r="I31" s="2708"/>
      <c r="J31" s="2708"/>
      <c r="K31" s="2708"/>
      <c r="L31" s="2708"/>
      <c r="M31" s="2708"/>
      <c r="N31" s="2708"/>
      <c r="O31" s="2708"/>
      <c r="P31" s="2564">
        <v>0</v>
      </c>
      <c r="Q31" s="2564"/>
      <c r="R31" s="2564"/>
      <c r="S31" s="2564"/>
      <c r="T31" s="2564"/>
      <c r="U31" s="2564"/>
      <c r="V31" s="2564"/>
      <c r="W31" s="2564"/>
      <c r="X31" s="2564"/>
      <c r="Y31" s="2564"/>
      <c r="Z31" s="2564"/>
      <c r="AA31" s="2564"/>
      <c r="AB31" s="2564"/>
      <c r="AC31" s="2564"/>
      <c r="AD31" s="2564"/>
      <c r="AE31" s="2564"/>
      <c r="AF31" s="2564"/>
      <c r="AG31" s="1797"/>
      <c r="AH31" s="2564"/>
      <c r="AI31" s="2564"/>
      <c r="AJ31" s="2564"/>
      <c r="AK31" s="2564"/>
      <c r="AL31" s="2564"/>
      <c r="AM31" s="2564"/>
      <c r="AN31" s="2564"/>
      <c r="AO31" s="2564"/>
      <c r="AP31" s="2564"/>
      <c r="AQ31" s="2564"/>
      <c r="AR31" s="2564"/>
      <c r="AS31" s="2564"/>
      <c r="AT31" s="2564"/>
      <c r="AU31" s="2564"/>
      <c r="AV31" s="2564"/>
      <c r="AW31" s="2564"/>
      <c r="BA31" s="1532"/>
      <c r="BB31" s="459"/>
      <c r="BC31" s="459"/>
      <c r="BD31" s="459"/>
      <c r="BE31" s="459"/>
      <c r="BF31" s="459"/>
      <c r="BG31" s="459"/>
      <c r="BH31" s="459"/>
      <c r="BI31" s="459"/>
      <c r="BJ31" s="459"/>
      <c r="BK31" s="459"/>
      <c r="BL31" s="459"/>
      <c r="BM31" s="459"/>
      <c r="BN31" s="459"/>
      <c r="BO31" s="459"/>
      <c r="BP31" s="459"/>
      <c r="BQ31" s="459"/>
      <c r="BR31" s="459"/>
      <c r="BU31" s="923"/>
      <c r="BV31" s="923"/>
      <c r="BW31" s="923"/>
      <c r="BX31" s="923"/>
      <c r="BY31" s="923"/>
      <c r="BZ31" s="923"/>
      <c r="CB31" s="923"/>
      <c r="CC31" s="923"/>
      <c r="CD31" s="923"/>
      <c r="CE31" s="923"/>
      <c r="CF31" s="923"/>
      <c r="CG31" s="923"/>
      <c r="CH31" s="923"/>
      <c r="CK31" s="509"/>
      <c r="CL31" s="460"/>
    </row>
    <row r="32" spans="1:90" ht="16.5" customHeight="1" thickBot="1">
      <c r="C32" s="2768" t="s">
        <v>580</v>
      </c>
      <c r="D32" s="2768"/>
      <c r="E32" s="2768"/>
      <c r="F32" s="2768"/>
      <c r="G32" s="2768"/>
      <c r="H32" s="2768"/>
      <c r="I32" s="2768"/>
      <c r="J32" s="2768"/>
      <c r="K32" s="2768"/>
      <c r="L32" s="2768"/>
      <c r="M32" s="2768"/>
      <c r="N32" s="2768"/>
      <c r="O32" s="2768"/>
      <c r="P32" s="2757">
        <v>385429096559</v>
      </c>
      <c r="Q32" s="2757"/>
      <c r="R32" s="2757"/>
      <c r="S32" s="2757"/>
      <c r="T32" s="2757"/>
      <c r="U32" s="2757"/>
      <c r="V32" s="2757"/>
      <c r="W32" s="2757"/>
      <c r="X32" s="2757"/>
      <c r="Y32" s="3417">
        <v>0</v>
      </c>
      <c r="Z32" s="3417"/>
      <c r="AA32" s="3417"/>
      <c r="AB32" s="3417"/>
      <c r="AC32" s="3417"/>
      <c r="AD32" s="3417"/>
      <c r="AE32" s="3417"/>
      <c r="AF32" s="3417"/>
      <c r="AG32" s="1797"/>
      <c r="AH32" s="2580">
        <v>331575875251</v>
      </c>
      <c r="AI32" s="2580"/>
      <c r="AJ32" s="2580"/>
      <c r="AK32" s="2580"/>
      <c r="AL32" s="2580"/>
      <c r="AM32" s="2580"/>
      <c r="AN32" s="2580"/>
      <c r="AO32" s="2580"/>
      <c r="AP32" s="2580"/>
      <c r="AQ32" s="3416">
        <v>0</v>
      </c>
      <c r="AR32" s="3416"/>
      <c r="AS32" s="3416"/>
      <c r="AT32" s="3416"/>
      <c r="AU32" s="3416"/>
      <c r="AV32" s="3416"/>
      <c r="AW32" s="3416"/>
      <c r="BA32" s="1532"/>
      <c r="BB32" s="459"/>
      <c r="BC32" s="459"/>
      <c r="BD32" s="459"/>
      <c r="BE32" s="459"/>
      <c r="BF32" s="459"/>
      <c r="BG32" s="459"/>
      <c r="BH32" s="459"/>
      <c r="BI32" s="459"/>
      <c r="BJ32" s="459"/>
      <c r="BK32" s="459"/>
      <c r="BL32" s="459"/>
      <c r="BM32" s="459"/>
      <c r="BN32" s="459"/>
      <c r="BO32" s="459"/>
      <c r="BP32" s="459"/>
      <c r="BQ32" s="459"/>
      <c r="BR32" s="459"/>
      <c r="BU32" s="923"/>
      <c r="BV32" s="923"/>
      <c r="BW32" s="923"/>
      <c r="BX32" s="923"/>
      <c r="BY32" s="923"/>
      <c r="BZ32" s="923"/>
      <c r="CB32" s="923"/>
      <c r="CC32" s="923"/>
      <c r="CD32" s="923"/>
      <c r="CE32" s="923"/>
      <c r="CF32" s="923"/>
      <c r="CG32" s="923"/>
      <c r="CH32" s="923"/>
      <c r="CK32" s="509"/>
    </row>
    <row r="33" spans="1:90" ht="16.5" customHeight="1" thickTop="1">
      <c r="C33" s="1538"/>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409"/>
      <c r="AB33" s="409"/>
      <c r="AE33" s="1498"/>
      <c r="AF33" s="1498"/>
      <c r="AG33" s="1498"/>
      <c r="AH33" s="1498"/>
      <c r="AI33" s="1498"/>
      <c r="AJ33" s="1498"/>
      <c r="AK33" s="1498"/>
      <c r="AL33" s="1498"/>
      <c r="AM33" s="1498"/>
      <c r="AN33" s="1498"/>
      <c r="AO33" s="1498"/>
      <c r="AP33" s="1498"/>
      <c r="AQ33" s="1498"/>
      <c r="AR33" s="1498"/>
      <c r="AS33" s="1498"/>
      <c r="AT33" s="1498"/>
      <c r="AU33" s="1498"/>
      <c r="AV33" s="1498"/>
      <c r="AW33" s="1498"/>
      <c r="BA33" s="1532"/>
      <c r="BB33" s="459"/>
      <c r="BC33" s="459"/>
      <c r="BD33" s="459"/>
      <c r="BE33" s="459"/>
      <c r="BF33" s="459"/>
      <c r="BG33" s="459"/>
      <c r="BH33" s="459"/>
      <c r="BI33" s="459"/>
      <c r="BJ33" s="459"/>
      <c r="BK33" s="459"/>
      <c r="BL33" s="459"/>
      <c r="BM33" s="459"/>
      <c r="BN33" s="459"/>
      <c r="BO33" s="459"/>
      <c r="BP33" s="459"/>
      <c r="BQ33" s="459"/>
      <c r="BR33" s="459"/>
      <c r="BU33" s="923"/>
      <c r="BV33" s="923"/>
      <c r="BW33" s="923"/>
      <c r="BX33" s="923"/>
      <c r="BY33" s="923"/>
      <c r="BZ33" s="923"/>
      <c r="CB33" s="923"/>
      <c r="CC33" s="923"/>
      <c r="CD33" s="923"/>
      <c r="CE33" s="923"/>
      <c r="CF33" s="923"/>
      <c r="CG33" s="923"/>
      <c r="CH33" s="923"/>
      <c r="CK33" s="1540"/>
    </row>
    <row r="34" spans="1:90" ht="17.25" customHeight="1">
      <c r="C34" s="1542" t="s">
        <v>1427</v>
      </c>
      <c r="V34" s="285"/>
      <c r="X34" s="3230" t="s">
        <v>396</v>
      </c>
      <c r="Y34" s="3230"/>
      <c r="Z34" s="3230"/>
      <c r="AA34" s="3230"/>
      <c r="AB34" s="3230"/>
      <c r="AC34" s="3230"/>
      <c r="AD34" s="3230"/>
      <c r="AE34" s="2583" t="s">
        <v>512</v>
      </c>
      <c r="AF34" s="2583"/>
      <c r="AG34" s="2583"/>
      <c r="AH34" s="2583"/>
      <c r="AI34" s="2583"/>
      <c r="AJ34" s="2583"/>
      <c r="AK34" s="2583"/>
      <c r="AL34" s="2583"/>
      <c r="AM34" s="2583"/>
      <c r="AN34" s="1498"/>
      <c r="AO34" s="2585" t="s">
        <v>513</v>
      </c>
      <c r="AP34" s="2585"/>
      <c r="AQ34" s="2585"/>
      <c r="AR34" s="2585"/>
      <c r="AS34" s="2585"/>
      <c r="AT34" s="2585"/>
      <c r="AU34" s="2585"/>
      <c r="AV34" s="2585"/>
      <c r="AW34" s="2585"/>
      <c r="BA34" s="1532"/>
      <c r="BB34" s="459"/>
      <c r="BC34" s="459"/>
      <c r="BD34" s="459"/>
      <c r="BE34" s="459"/>
      <c r="BF34" s="459"/>
      <c r="BG34" s="459"/>
      <c r="BH34" s="459"/>
      <c r="BI34" s="459"/>
      <c r="BJ34" s="459"/>
      <c r="BK34" s="459"/>
      <c r="BL34" s="459"/>
      <c r="BM34" s="459"/>
      <c r="BN34" s="459"/>
      <c r="BO34" s="459"/>
      <c r="BP34" s="459"/>
      <c r="BQ34" s="459"/>
      <c r="BR34" s="459"/>
      <c r="BU34" s="923"/>
      <c r="BV34" s="923"/>
      <c r="BW34" s="923"/>
      <c r="BX34" s="923"/>
      <c r="BY34" s="923"/>
      <c r="BZ34" s="923"/>
      <c r="CB34" s="923"/>
      <c r="CC34" s="923"/>
      <c r="CD34" s="923"/>
      <c r="CE34" s="923"/>
      <c r="CF34" s="923"/>
      <c r="CG34" s="923"/>
      <c r="CH34" s="923"/>
    </row>
    <row r="35" spans="1:90" ht="17.25" customHeight="1">
      <c r="C35" s="1542"/>
      <c r="V35" s="285"/>
      <c r="X35" s="404"/>
      <c r="Y35" s="404"/>
      <c r="Z35" s="404"/>
      <c r="AA35" s="404"/>
      <c r="AB35" s="404"/>
      <c r="AC35" s="404"/>
      <c r="AD35" s="404"/>
      <c r="AE35" s="3232" t="s">
        <v>574</v>
      </c>
      <c r="AF35" s="3232"/>
      <c r="AG35" s="3232"/>
      <c r="AH35" s="3232"/>
      <c r="AI35" s="3232"/>
      <c r="AJ35" s="3232"/>
      <c r="AK35" s="3232"/>
      <c r="AL35" s="3232"/>
      <c r="AM35" s="3232"/>
      <c r="AN35" s="1498"/>
      <c r="AO35" s="3132" t="s">
        <v>574</v>
      </c>
      <c r="AP35" s="3232"/>
      <c r="AQ35" s="3232"/>
      <c r="AR35" s="3232"/>
      <c r="AS35" s="3232"/>
      <c r="AT35" s="3232"/>
      <c r="AU35" s="3232"/>
      <c r="AV35" s="3232"/>
      <c r="AW35" s="3232"/>
      <c r="BA35" s="1532"/>
      <c r="BB35" s="459"/>
      <c r="BC35" s="459"/>
      <c r="BD35" s="459"/>
      <c r="BE35" s="459"/>
      <c r="BF35" s="459"/>
      <c r="BG35" s="459"/>
      <c r="BH35" s="459"/>
      <c r="BI35" s="459"/>
      <c r="BJ35" s="459"/>
      <c r="BK35" s="459"/>
      <c r="BL35" s="459"/>
      <c r="BM35" s="459"/>
      <c r="BN35" s="459"/>
      <c r="BO35" s="459"/>
      <c r="BP35" s="459"/>
      <c r="BQ35" s="459"/>
      <c r="BR35" s="459"/>
      <c r="BU35" s="923"/>
      <c r="BV35" s="923"/>
      <c r="BW35" s="923"/>
      <c r="BX35" s="923"/>
      <c r="BY35" s="923"/>
      <c r="BZ35" s="923"/>
      <c r="CB35" s="923"/>
      <c r="CC35" s="923"/>
      <c r="CD35" s="923"/>
      <c r="CE35" s="923"/>
      <c r="CF35" s="923"/>
      <c r="CG35" s="923"/>
      <c r="CH35" s="923"/>
    </row>
    <row r="36" spans="1:90" ht="16.5" customHeight="1">
      <c r="A36" s="527"/>
      <c r="B36" s="1448"/>
      <c r="C36" s="1544" t="s">
        <v>1530</v>
      </c>
      <c r="X36" s="3233" t="s">
        <v>1531</v>
      </c>
      <c r="Y36" s="3233"/>
      <c r="Z36" s="3233"/>
      <c r="AA36" s="3233"/>
      <c r="AB36" s="3233"/>
      <c r="AC36" s="3233"/>
      <c r="AD36" s="3233"/>
      <c r="AE36" s="2564">
        <v>108950522463</v>
      </c>
      <c r="AF36" s="2564"/>
      <c r="AG36" s="2564"/>
      <c r="AH36" s="2564"/>
      <c r="AI36" s="2564"/>
      <c r="AJ36" s="2564"/>
      <c r="AK36" s="2564"/>
      <c r="AL36" s="2564"/>
      <c r="AM36" s="2564"/>
      <c r="AN36" s="1823"/>
      <c r="AO36" s="2564">
        <v>111318478477</v>
      </c>
      <c r="AP36" s="2564"/>
      <c r="AQ36" s="2564"/>
      <c r="AR36" s="2564"/>
      <c r="AS36" s="2564"/>
      <c r="AT36" s="2564"/>
      <c r="AU36" s="2564"/>
      <c r="AV36" s="2564"/>
      <c r="AW36" s="2564"/>
      <c r="AY36" s="1532"/>
      <c r="AZ36" s="1532"/>
      <c r="BA36" s="1532"/>
      <c r="BB36" s="1532"/>
      <c r="BC36" s="1532"/>
      <c r="BD36" s="1532"/>
      <c r="BE36" s="1532"/>
      <c r="BF36" s="1532"/>
      <c r="BG36" s="1532"/>
      <c r="BH36" s="1532"/>
      <c r="BI36" s="1532"/>
      <c r="BJ36" s="1532"/>
      <c r="BK36" s="1532"/>
      <c r="BL36" s="1532"/>
      <c r="BM36" s="1532"/>
      <c r="BN36" s="1532"/>
      <c r="BO36" s="1532"/>
      <c r="BP36" s="1532"/>
      <c r="BQ36" s="1532"/>
      <c r="BR36" s="1532"/>
      <c r="BU36" s="923"/>
      <c r="BV36" s="923"/>
      <c r="BW36" s="923"/>
      <c r="BX36" s="923"/>
      <c r="BY36" s="923"/>
      <c r="BZ36" s="923"/>
      <c r="CB36" s="923"/>
      <c r="CC36" s="923"/>
      <c r="CD36" s="923"/>
      <c r="CE36" s="923"/>
      <c r="CF36" s="923"/>
      <c r="CG36" s="923"/>
      <c r="CH36" s="923"/>
    </row>
    <row r="37" spans="1:90" ht="16.5" customHeight="1">
      <c r="C37" s="1538" t="s">
        <v>1529</v>
      </c>
      <c r="X37" s="2584" t="s">
        <v>1407</v>
      </c>
      <c r="Y37" s="2584"/>
      <c r="Z37" s="2584"/>
      <c r="AA37" s="2584"/>
      <c r="AB37" s="2584"/>
      <c r="AC37" s="2584"/>
      <c r="AD37" s="2584"/>
      <c r="AE37" s="2564">
        <v>19588953139</v>
      </c>
      <c r="AF37" s="2564"/>
      <c r="AG37" s="2564"/>
      <c r="AH37" s="2564"/>
      <c r="AI37" s="2564"/>
      <c r="AJ37" s="2564"/>
      <c r="AK37" s="2564"/>
      <c r="AL37" s="2564"/>
      <c r="AM37" s="2564"/>
      <c r="AN37" s="1823"/>
      <c r="AO37" s="2564">
        <v>24419520127</v>
      </c>
      <c r="AP37" s="2564"/>
      <c r="AQ37" s="2564"/>
      <c r="AR37" s="2564"/>
      <c r="AS37" s="2564"/>
      <c r="AT37" s="2564"/>
      <c r="AU37" s="2564"/>
      <c r="AV37" s="2564"/>
      <c r="AW37" s="2564"/>
      <c r="BA37" s="1532"/>
      <c r="BB37" s="459"/>
      <c r="BC37" s="459"/>
      <c r="BD37" s="459"/>
      <c r="BE37" s="459"/>
      <c r="BF37" s="459"/>
      <c r="BG37" s="459"/>
      <c r="BH37" s="459"/>
      <c r="BI37" s="459"/>
      <c r="BJ37" s="459"/>
      <c r="BK37" s="459"/>
      <c r="BL37" s="459"/>
      <c r="BM37" s="459"/>
      <c r="BN37" s="459"/>
      <c r="BO37" s="459"/>
      <c r="BP37" s="459"/>
      <c r="BQ37" s="459"/>
      <c r="BR37" s="459"/>
      <c r="BU37" s="923"/>
      <c r="BV37" s="923"/>
      <c r="BW37" s="923"/>
      <c r="BX37" s="923"/>
      <c r="BY37" s="923"/>
      <c r="BZ37" s="923"/>
      <c r="CB37" s="923"/>
      <c r="CC37" s="923"/>
      <c r="CD37" s="923"/>
      <c r="CE37" s="923"/>
      <c r="CF37" s="923"/>
      <c r="CG37" s="923"/>
      <c r="CH37" s="923"/>
    </row>
    <row r="38" spans="1:90" ht="16.5" customHeight="1">
      <c r="C38" s="1538" t="s">
        <v>1583</v>
      </c>
      <c r="X38" s="2584" t="s">
        <v>1407</v>
      </c>
      <c r="Y38" s="2584"/>
      <c r="Z38" s="2584"/>
      <c r="AA38" s="2584"/>
      <c r="AB38" s="2584"/>
      <c r="AC38" s="2584"/>
      <c r="AD38" s="2584"/>
      <c r="AE38" s="2564">
        <v>412776000</v>
      </c>
      <c r="AF38" s="2564"/>
      <c r="AG38" s="2564"/>
      <c r="AH38" s="2564"/>
      <c r="AI38" s="2564"/>
      <c r="AJ38" s="2564"/>
      <c r="AK38" s="2564"/>
      <c r="AL38" s="2564"/>
      <c r="AM38" s="2564"/>
      <c r="AN38" s="1823"/>
      <c r="AO38" s="2564">
        <v>206388000</v>
      </c>
      <c r="AP38" s="2564"/>
      <c r="AQ38" s="2564"/>
      <c r="AR38" s="2564"/>
      <c r="AS38" s="2564"/>
      <c r="AT38" s="2564"/>
      <c r="AU38" s="2564"/>
      <c r="AV38" s="2564"/>
      <c r="AW38" s="2564"/>
      <c r="BA38" s="1532"/>
      <c r="BB38" s="459"/>
      <c r="BC38" s="459"/>
      <c r="BD38" s="459"/>
      <c r="BE38" s="459"/>
      <c r="BF38" s="459"/>
      <c r="BG38" s="459"/>
      <c r="BH38" s="459"/>
      <c r="BI38" s="459"/>
      <c r="BJ38" s="459"/>
      <c r="BK38" s="459"/>
      <c r="BL38" s="459"/>
      <c r="BM38" s="459"/>
      <c r="BN38" s="459"/>
      <c r="BO38" s="459"/>
      <c r="BP38" s="459"/>
      <c r="BQ38" s="459"/>
      <c r="BR38" s="459"/>
      <c r="BU38" s="923"/>
      <c r="BV38" s="923"/>
      <c r="BW38" s="923"/>
      <c r="BX38" s="923"/>
      <c r="BY38" s="923"/>
      <c r="BZ38" s="923"/>
      <c r="CB38" s="923"/>
      <c r="CC38" s="923"/>
      <c r="CD38" s="923"/>
      <c r="CE38" s="923"/>
      <c r="CF38" s="923"/>
      <c r="CG38" s="923"/>
      <c r="CH38" s="923"/>
    </row>
    <row r="39" spans="1:90" ht="16.5" customHeight="1">
      <c r="C39" s="1538" t="s">
        <v>1584</v>
      </c>
      <c r="X39" s="2584" t="s">
        <v>1407</v>
      </c>
      <c r="Y39" s="2584"/>
      <c r="Z39" s="2584"/>
      <c r="AA39" s="2584"/>
      <c r="AB39" s="2584"/>
      <c r="AC39" s="2584"/>
      <c r="AD39" s="2584"/>
      <c r="AE39" s="2572">
        <v>17768733060</v>
      </c>
      <c r="AF39" s="2572"/>
      <c r="AG39" s="2572"/>
      <c r="AH39" s="2572"/>
      <c r="AI39" s="2572"/>
      <c r="AJ39" s="2572"/>
      <c r="AK39" s="2572"/>
      <c r="AL39" s="2572"/>
      <c r="AM39" s="2572"/>
      <c r="AN39" s="1823"/>
      <c r="AO39" s="2572">
        <v>21844825371</v>
      </c>
      <c r="AP39" s="2572"/>
      <c r="AQ39" s="2572"/>
      <c r="AR39" s="2572"/>
      <c r="AS39" s="2572"/>
      <c r="AT39" s="2572"/>
      <c r="AU39" s="2572"/>
      <c r="AV39" s="2572"/>
      <c r="AW39" s="2572"/>
      <c r="BA39" s="1532"/>
      <c r="BB39" s="459"/>
      <c r="BC39" s="459"/>
      <c r="BD39" s="459"/>
      <c r="BE39" s="459"/>
      <c r="BF39" s="459"/>
      <c r="BG39" s="459"/>
      <c r="BH39" s="459"/>
      <c r="BI39" s="459"/>
      <c r="BJ39" s="459"/>
      <c r="BK39" s="459"/>
      <c r="BL39" s="459"/>
      <c r="BM39" s="459"/>
      <c r="BN39" s="459"/>
      <c r="BO39" s="459"/>
      <c r="BP39" s="459"/>
      <c r="BQ39" s="459"/>
      <c r="BR39" s="459"/>
      <c r="BU39" s="923"/>
      <c r="BV39" s="923"/>
      <c r="BW39" s="923"/>
      <c r="BX39" s="923"/>
      <c r="BY39" s="923"/>
      <c r="BZ39" s="923"/>
      <c r="CB39" s="923"/>
      <c r="CC39" s="923"/>
      <c r="CD39" s="923"/>
      <c r="CE39" s="923"/>
      <c r="CF39" s="923"/>
      <c r="CG39" s="923"/>
      <c r="CH39" s="923"/>
    </row>
    <row r="40" spans="1:90" ht="30" hidden="1" customHeight="1" thickBot="1">
      <c r="C40" s="3249" t="s">
        <v>1415</v>
      </c>
      <c r="D40" s="3262"/>
      <c r="E40" s="3262"/>
      <c r="F40" s="3262"/>
      <c r="G40" s="3262"/>
      <c r="H40" s="3262"/>
      <c r="I40" s="3262"/>
      <c r="J40" s="3262"/>
      <c r="K40" s="3262"/>
      <c r="L40" s="3262"/>
      <c r="M40" s="3262"/>
      <c r="N40" s="3262"/>
      <c r="O40" s="3262"/>
      <c r="P40" s="3262"/>
      <c r="Q40" s="3262"/>
      <c r="R40" s="3262"/>
      <c r="S40" s="3262"/>
      <c r="T40" s="3262"/>
      <c r="U40" s="3262"/>
      <c r="V40" s="3262"/>
      <c r="W40" s="285"/>
      <c r="X40" s="2584" t="s">
        <v>2011</v>
      </c>
      <c r="Y40" s="2584"/>
      <c r="Z40" s="2584"/>
      <c r="AA40" s="2584"/>
      <c r="AB40" s="2584"/>
      <c r="AC40" s="2584"/>
      <c r="AD40" s="2584"/>
      <c r="AE40" s="2572"/>
      <c r="AF40" s="2572"/>
      <c r="AG40" s="2572"/>
      <c r="AH40" s="2572"/>
      <c r="AI40" s="2572"/>
      <c r="AJ40" s="2572"/>
      <c r="AK40" s="2572"/>
      <c r="AL40" s="2572"/>
      <c r="AM40" s="2572"/>
      <c r="AN40" s="1829"/>
      <c r="AO40" s="2572"/>
      <c r="AP40" s="2572"/>
      <c r="AQ40" s="2572"/>
      <c r="AR40" s="2572"/>
      <c r="AS40" s="2572"/>
      <c r="AT40" s="2572"/>
      <c r="AU40" s="2572"/>
      <c r="AV40" s="2572"/>
      <c r="AW40" s="2572"/>
      <c r="BA40" s="459"/>
      <c r="BB40" s="459"/>
      <c r="BC40" s="459"/>
      <c r="BD40" s="459"/>
      <c r="BE40" s="459"/>
      <c r="BF40" s="459"/>
      <c r="BG40" s="459"/>
      <c r="BH40" s="459"/>
      <c r="BI40" s="459"/>
      <c r="BJ40" s="459"/>
      <c r="BK40" s="459"/>
      <c r="BL40" s="459"/>
      <c r="BM40" s="459"/>
      <c r="BN40" s="459"/>
      <c r="BO40" s="459"/>
      <c r="BP40" s="459"/>
      <c r="BQ40" s="459"/>
      <c r="BR40" s="459"/>
      <c r="BU40" s="3177"/>
      <c r="BV40" s="3177"/>
      <c r="BW40" s="3177"/>
      <c r="BX40" s="3177"/>
      <c r="BY40" s="3177"/>
      <c r="BZ40" s="3177"/>
      <c r="CB40" s="3177"/>
      <c r="CC40" s="3177"/>
      <c r="CD40" s="3177"/>
      <c r="CE40" s="3177"/>
      <c r="CF40" s="3177"/>
      <c r="CG40" s="3177"/>
      <c r="CH40" s="922"/>
      <c r="CK40" s="460"/>
      <c r="CL40" s="460"/>
    </row>
    <row r="41" spans="1:90" ht="18.75" hidden="1" customHeight="1" thickTop="1" thickBot="1">
      <c r="C41" s="3249" t="s">
        <v>1965</v>
      </c>
      <c r="D41" s="3262"/>
      <c r="E41" s="3262"/>
      <c r="F41" s="3262"/>
      <c r="G41" s="3262"/>
      <c r="H41" s="3262"/>
      <c r="I41" s="3262"/>
      <c r="J41" s="3262"/>
      <c r="K41" s="3262"/>
      <c r="L41" s="3262"/>
      <c r="M41" s="3262"/>
      <c r="N41" s="3262"/>
      <c r="O41" s="3262"/>
      <c r="P41" s="3262"/>
      <c r="Q41" s="3262"/>
      <c r="R41" s="3262"/>
      <c r="S41" s="3262"/>
      <c r="T41" s="3262"/>
      <c r="U41" s="3262"/>
      <c r="V41" s="3262"/>
      <c r="W41" s="285"/>
      <c r="X41" s="2584" t="s">
        <v>2011</v>
      </c>
      <c r="Y41" s="2584"/>
      <c r="Z41" s="2584"/>
      <c r="AA41" s="2584"/>
      <c r="AB41" s="2584"/>
      <c r="AC41" s="2584"/>
      <c r="AD41" s="2584"/>
      <c r="AE41" s="2572"/>
      <c r="AF41" s="2572"/>
      <c r="AG41" s="2572"/>
      <c r="AH41" s="2572"/>
      <c r="AI41" s="2572"/>
      <c r="AJ41" s="2572"/>
      <c r="AK41" s="2572"/>
      <c r="AL41" s="2572"/>
      <c r="AM41" s="2572"/>
      <c r="AN41" s="1829"/>
      <c r="AO41" s="2572"/>
      <c r="AP41" s="2572"/>
      <c r="AQ41" s="2572"/>
      <c r="AR41" s="2572"/>
      <c r="AS41" s="2572"/>
      <c r="AT41" s="2572"/>
      <c r="AU41" s="2572"/>
      <c r="AV41" s="2572"/>
      <c r="AW41" s="2572"/>
      <c r="BA41" s="459"/>
      <c r="BB41" s="459"/>
      <c r="BC41" s="459"/>
      <c r="BD41" s="459"/>
      <c r="BE41" s="459"/>
      <c r="BF41" s="459"/>
      <c r="BG41" s="459"/>
      <c r="BH41" s="459"/>
      <c r="BI41" s="459"/>
      <c r="BJ41" s="459"/>
      <c r="BK41" s="459"/>
      <c r="BL41" s="459"/>
      <c r="BM41" s="459"/>
      <c r="BN41" s="459"/>
      <c r="BO41" s="459"/>
      <c r="BP41" s="459"/>
      <c r="BQ41" s="459"/>
      <c r="BR41" s="459"/>
      <c r="BU41" s="3177"/>
      <c r="BV41" s="3177"/>
      <c r="BW41" s="3177"/>
      <c r="BX41" s="3177"/>
      <c r="BY41" s="3177"/>
      <c r="BZ41" s="3177"/>
      <c r="CB41" s="3177"/>
      <c r="CC41" s="3177"/>
      <c r="CD41" s="3177"/>
      <c r="CE41" s="3177"/>
      <c r="CF41" s="3177"/>
      <c r="CG41" s="3177"/>
      <c r="CH41" s="922"/>
      <c r="CK41" s="460"/>
      <c r="CL41" s="460"/>
    </row>
    <row r="42" spans="1:90" s="1080" customFormat="1" ht="18" customHeight="1" thickBot="1">
      <c r="A42" s="1489"/>
      <c r="B42" s="134"/>
      <c r="C42" s="3258" t="s">
        <v>580</v>
      </c>
      <c r="D42" s="3258"/>
      <c r="E42" s="3258"/>
      <c r="F42" s="3258"/>
      <c r="G42" s="3258"/>
      <c r="H42" s="3258"/>
      <c r="I42" s="3258"/>
      <c r="J42" s="3258"/>
      <c r="K42" s="3258"/>
      <c r="L42" s="3258"/>
      <c r="M42" s="3258"/>
      <c r="N42" s="3258"/>
      <c r="O42" s="3258"/>
      <c r="P42" s="3258"/>
      <c r="Q42" s="3258"/>
      <c r="R42" s="3258"/>
      <c r="S42" s="3258"/>
      <c r="T42" s="3258"/>
      <c r="U42" s="3258"/>
      <c r="V42" s="3258"/>
      <c r="W42" s="285"/>
      <c r="X42" s="134"/>
      <c r="Y42" s="134"/>
      <c r="Z42" s="134"/>
      <c r="AA42" s="134"/>
      <c r="AB42" s="134"/>
      <c r="AC42" s="134"/>
      <c r="AD42" s="134"/>
      <c r="AE42" s="2580">
        <v>146720984662</v>
      </c>
      <c r="AF42" s="2580"/>
      <c r="AG42" s="2580"/>
      <c r="AH42" s="2580"/>
      <c r="AI42" s="2580"/>
      <c r="AJ42" s="2580"/>
      <c r="AK42" s="2580"/>
      <c r="AL42" s="2580"/>
      <c r="AM42" s="2580"/>
      <c r="AN42" s="1830"/>
      <c r="AO42" s="2580">
        <v>157789211975</v>
      </c>
      <c r="AP42" s="2580"/>
      <c r="AQ42" s="2580"/>
      <c r="AR42" s="2580"/>
      <c r="AS42" s="2580"/>
      <c r="AT42" s="2580"/>
      <c r="AU42" s="2580"/>
      <c r="AV42" s="2580"/>
      <c r="AW42" s="2580"/>
      <c r="AY42" s="459"/>
      <c r="AZ42" s="459"/>
      <c r="BA42" s="459"/>
      <c r="BB42" s="459"/>
      <c r="BC42" s="459"/>
      <c r="BD42" s="459"/>
      <c r="BE42" s="459"/>
      <c r="BF42" s="459"/>
      <c r="BG42" s="459"/>
      <c r="BH42" s="459"/>
      <c r="BI42" s="459"/>
      <c r="BJ42" s="459"/>
      <c r="BK42" s="459"/>
      <c r="BL42" s="459"/>
      <c r="BM42" s="459"/>
      <c r="BN42" s="459"/>
      <c r="BO42" s="459"/>
      <c r="BP42" s="459"/>
      <c r="BQ42" s="459"/>
      <c r="BR42" s="459"/>
      <c r="BU42" s="922"/>
      <c r="BV42" s="922"/>
      <c r="BW42" s="922"/>
      <c r="BX42" s="922"/>
      <c r="BY42" s="922"/>
      <c r="BZ42" s="922"/>
      <c r="CB42" s="922"/>
      <c r="CC42" s="922"/>
      <c r="CD42" s="922"/>
      <c r="CE42" s="922"/>
      <c r="CF42" s="922"/>
      <c r="CG42" s="922"/>
      <c r="CH42" s="922"/>
      <c r="CI42" s="1081"/>
      <c r="CJ42" s="1082"/>
      <c r="CK42" s="1082"/>
      <c r="CL42" s="1082"/>
    </row>
    <row r="43" spans="1:90" ht="14.25" customHeight="1" thickTop="1">
      <c r="C43" s="134"/>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04"/>
      <c r="AB43" s="961"/>
      <c r="AE43" s="386"/>
      <c r="AF43" s="386"/>
      <c r="AG43" s="386"/>
      <c r="AH43" s="386"/>
      <c r="AI43" s="386"/>
      <c r="AJ43" s="386"/>
      <c r="AK43" s="386"/>
      <c r="AL43" s="386"/>
      <c r="AM43" s="386"/>
      <c r="AN43" s="936"/>
      <c r="AO43" s="386"/>
      <c r="AP43" s="386"/>
      <c r="AQ43" s="386"/>
      <c r="AR43" s="386"/>
      <c r="AS43" s="386"/>
      <c r="AT43" s="386"/>
      <c r="AU43" s="386"/>
      <c r="AV43" s="386"/>
      <c r="AW43" s="386"/>
      <c r="BA43" s="459"/>
      <c r="BB43" s="459"/>
      <c r="BC43" s="459"/>
      <c r="BD43" s="459"/>
      <c r="BE43" s="459"/>
      <c r="BF43" s="459"/>
      <c r="BG43" s="459"/>
      <c r="BH43" s="459"/>
      <c r="BI43" s="459"/>
      <c r="BJ43" s="459"/>
      <c r="BK43" s="459"/>
      <c r="BL43" s="459"/>
      <c r="BM43" s="459"/>
      <c r="BN43" s="459"/>
      <c r="BO43" s="459"/>
      <c r="BP43" s="459"/>
      <c r="BQ43" s="459"/>
      <c r="BR43" s="459"/>
      <c r="BU43" s="922"/>
      <c r="BV43" s="922"/>
      <c r="BW43" s="922"/>
      <c r="BX43" s="922"/>
      <c r="BY43" s="922"/>
      <c r="BZ43" s="922"/>
      <c r="CB43" s="922"/>
      <c r="CC43" s="922"/>
      <c r="CD43" s="922"/>
      <c r="CE43" s="922"/>
      <c r="CF43" s="922"/>
      <c r="CG43" s="922"/>
      <c r="CH43" s="922"/>
      <c r="CI43" s="1545"/>
      <c r="CJ43" s="1545"/>
      <c r="CK43" s="1533"/>
      <c r="CL43" s="1533"/>
    </row>
    <row r="44" spans="1:90" s="1551" customFormat="1" ht="17.25" customHeight="1">
      <c r="A44" s="1017">
        <v>3</v>
      </c>
      <c r="B44" s="1062" t="s">
        <v>537</v>
      </c>
      <c r="C44" s="1062" t="s">
        <v>1947</v>
      </c>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546"/>
      <c r="AB44" s="1547"/>
      <c r="AC44" s="1018"/>
      <c r="AD44" s="1018"/>
      <c r="AE44" s="1548"/>
      <c r="AF44" s="1548"/>
      <c r="AG44" s="1548"/>
      <c r="AH44" s="1548"/>
      <c r="AI44" s="1548"/>
      <c r="AJ44" s="1548"/>
      <c r="AK44" s="1548"/>
      <c r="AL44" s="1548"/>
      <c r="AM44" s="1548"/>
      <c r="AN44" s="1549"/>
      <c r="AO44" s="1548"/>
      <c r="AP44" s="1548"/>
      <c r="AQ44" s="1548"/>
      <c r="AR44" s="1548"/>
      <c r="AS44" s="1548"/>
      <c r="AT44" s="1548"/>
      <c r="AU44" s="1548"/>
      <c r="AV44" s="1548"/>
      <c r="AW44" s="1550" t="s">
        <v>390</v>
      </c>
      <c r="AY44" s="1438"/>
      <c r="AZ44" s="1438"/>
      <c r="BA44" s="1438"/>
      <c r="BB44" s="1438"/>
      <c r="BC44" s="1438"/>
      <c r="BD44" s="1438"/>
      <c r="BE44" s="1438"/>
      <c r="BF44" s="1438"/>
      <c r="BG44" s="1438"/>
      <c r="BH44" s="1438"/>
      <c r="BI44" s="1438"/>
      <c r="BJ44" s="1438"/>
      <c r="BK44" s="1438"/>
      <c r="BL44" s="1438"/>
      <c r="BM44" s="1438"/>
      <c r="BN44" s="1438"/>
      <c r="BO44" s="1438"/>
      <c r="BP44" s="1438"/>
      <c r="BQ44" s="1438"/>
      <c r="BR44" s="1438"/>
      <c r="BU44" s="1552"/>
      <c r="BV44" s="1552"/>
      <c r="BW44" s="1552"/>
      <c r="BX44" s="1552"/>
      <c r="BY44" s="1552"/>
      <c r="BZ44" s="1552"/>
      <c r="CB44" s="1552"/>
      <c r="CC44" s="1552"/>
      <c r="CD44" s="1552"/>
      <c r="CE44" s="1552"/>
      <c r="CF44" s="1552"/>
      <c r="CG44" s="1552"/>
      <c r="CH44" s="1552"/>
      <c r="CI44" s="1553"/>
      <c r="CJ44" s="1553"/>
      <c r="CK44" s="1554"/>
      <c r="CL44" s="1554"/>
    </row>
    <row r="45" spans="1:90" ht="18" customHeight="1">
      <c r="C45" s="134"/>
      <c r="D45" s="457"/>
      <c r="E45" s="457"/>
      <c r="F45" s="457"/>
      <c r="G45" s="457"/>
      <c r="H45" s="457"/>
      <c r="I45" s="457"/>
      <c r="J45" s="457"/>
      <c r="K45" s="457"/>
      <c r="L45" s="457"/>
      <c r="M45" s="457"/>
      <c r="N45" s="457"/>
      <c r="O45" s="457"/>
      <c r="P45" s="2356" t="s">
        <v>512</v>
      </c>
      <c r="Q45" s="2356"/>
      <c r="R45" s="2356"/>
      <c r="S45" s="2356"/>
      <c r="T45" s="2356"/>
      <c r="U45" s="2356"/>
      <c r="V45" s="2356"/>
      <c r="W45" s="2356"/>
      <c r="X45" s="2356"/>
      <c r="Y45" s="2356"/>
      <c r="Z45" s="2356"/>
      <c r="AA45" s="2356"/>
      <c r="AB45" s="2356"/>
      <c r="AC45" s="2356"/>
      <c r="AD45" s="2356"/>
      <c r="AE45" s="2356"/>
      <c r="AF45" s="2356"/>
      <c r="AG45" s="3255" t="s">
        <v>513</v>
      </c>
      <c r="AH45" s="3255"/>
      <c r="AI45" s="3255"/>
      <c r="AJ45" s="3255"/>
      <c r="AK45" s="3255"/>
      <c r="AL45" s="3255"/>
      <c r="AM45" s="3255"/>
      <c r="AN45" s="3255"/>
      <c r="AO45" s="3255"/>
      <c r="AP45" s="3247"/>
      <c r="AQ45" s="3247"/>
      <c r="AR45" s="3247"/>
      <c r="AS45" s="3247"/>
      <c r="AT45" s="3247"/>
      <c r="AU45" s="3247"/>
      <c r="AV45" s="3247"/>
      <c r="AW45" s="3247"/>
      <c r="BA45" s="459"/>
      <c r="BB45" s="459"/>
      <c r="BC45" s="459"/>
      <c r="BD45" s="459"/>
      <c r="BE45" s="459"/>
      <c r="BF45" s="459"/>
      <c r="BG45" s="459"/>
      <c r="BH45" s="459"/>
      <c r="BI45" s="459"/>
      <c r="BJ45" s="459"/>
      <c r="BK45" s="459"/>
      <c r="BL45" s="459"/>
      <c r="BM45" s="459"/>
      <c r="BN45" s="459"/>
      <c r="BO45" s="459"/>
      <c r="BP45" s="459"/>
      <c r="BQ45" s="459"/>
      <c r="BR45" s="459"/>
      <c r="BU45" s="922"/>
      <c r="BV45" s="922"/>
      <c r="BW45" s="922"/>
      <c r="BX45" s="922"/>
      <c r="BY45" s="922"/>
      <c r="BZ45" s="922"/>
      <c r="CB45" s="922"/>
      <c r="CC45" s="922"/>
      <c r="CD45" s="922"/>
      <c r="CE45" s="922"/>
      <c r="CF45" s="922"/>
      <c r="CG45" s="922"/>
      <c r="CH45" s="922"/>
      <c r="CI45" s="1545"/>
      <c r="CJ45" s="1545"/>
      <c r="CK45" s="1533"/>
      <c r="CL45" s="1533"/>
    </row>
    <row r="46" spans="1:90" ht="17.25" customHeight="1">
      <c r="C46" s="134"/>
      <c r="D46" s="457"/>
      <c r="E46" s="457"/>
      <c r="F46" s="457"/>
      <c r="G46" s="457"/>
      <c r="H46" s="457"/>
      <c r="I46" s="457"/>
      <c r="J46" s="457"/>
      <c r="K46" s="457"/>
      <c r="L46" s="457"/>
      <c r="M46" s="457"/>
      <c r="N46" s="457"/>
      <c r="O46" s="457"/>
      <c r="P46" s="3248" t="s">
        <v>990</v>
      </c>
      <c r="Q46" s="3248"/>
      <c r="R46" s="3248"/>
      <c r="S46" s="3248"/>
      <c r="T46" s="3248"/>
      <c r="U46" s="3248"/>
      <c r="V46" s="3248"/>
      <c r="W46" s="3248"/>
      <c r="X46" s="3248" t="s">
        <v>926</v>
      </c>
      <c r="Y46" s="3248"/>
      <c r="Z46" s="3248"/>
      <c r="AA46" s="3248"/>
      <c r="AB46" s="3248"/>
      <c r="AC46" s="3248"/>
      <c r="AD46" s="3248"/>
      <c r="AE46" s="3248"/>
      <c r="AF46" s="3248"/>
      <c r="AG46" s="386"/>
      <c r="AH46" s="3256" t="s">
        <v>990</v>
      </c>
      <c r="AI46" s="3256"/>
      <c r="AJ46" s="3256"/>
      <c r="AK46" s="3256"/>
      <c r="AL46" s="3256"/>
      <c r="AM46" s="3256"/>
      <c r="AN46" s="3256"/>
      <c r="AO46" s="3256"/>
      <c r="AP46" s="3231" t="s">
        <v>926</v>
      </c>
      <c r="AQ46" s="3231"/>
      <c r="AR46" s="3231"/>
      <c r="AS46" s="3231"/>
      <c r="AT46" s="3231"/>
      <c r="AU46" s="3231"/>
      <c r="AV46" s="3231"/>
      <c r="AW46" s="3231"/>
      <c r="BA46" s="459"/>
      <c r="BB46" s="459"/>
      <c r="BC46" s="459"/>
      <c r="BD46" s="459"/>
      <c r="BE46" s="459"/>
      <c r="BF46" s="459"/>
      <c r="BG46" s="459"/>
      <c r="BH46" s="459"/>
      <c r="BI46" s="459"/>
      <c r="BJ46" s="459"/>
      <c r="BK46" s="459"/>
      <c r="BL46" s="459"/>
      <c r="BM46" s="459"/>
      <c r="BN46" s="459"/>
      <c r="BO46" s="459"/>
      <c r="BP46" s="459"/>
      <c r="BQ46" s="459"/>
      <c r="BR46" s="459"/>
      <c r="BU46" s="922"/>
      <c r="BV46" s="922"/>
      <c r="BW46" s="922"/>
      <c r="BX46" s="922"/>
      <c r="BY46" s="922"/>
      <c r="BZ46" s="922"/>
      <c r="CB46" s="922"/>
      <c r="CC46" s="922"/>
      <c r="CD46" s="922"/>
      <c r="CE46" s="922"/>
      <c r="CF46" s="922"/>
      <c r="CG46" s="922"/>
      <c r="CH46" s="922"/>
      <c r="CI46" s="1545"/>
      <c r="CJ46" s="1545"/>
      <c r="CK46" s="1533"/>
      <c r="CL46" s="1533"/>
    </row>
    <row r="47" spans="1:90" s="1080" customFormat="1" ht="28.5" customHeight="1">
      <c r="A47" s="2133" t="s">
        <v>1886</v>
      </c>
      <c r="B47" s="2134"/>
      <c r="C47" s="3240" t="s">
        <v>1589</v>
      </c>
      <c r="D47" s="3240"/>
      <c r="E47" s="3240"/>
      <c r="F47" s="3240"/>
      <c r="G47" s="3240"/>
      <c r="H47" s="3240"/>
      <c r="I47" s="3240"/>
      <c r="J47" s="3240"/>
      <c r="K47" s="3240"/>
      <c r="L47" s="3240"/>
      <c r="M47" s="3240"/>
      <c r="N47" s="3240"/>
      <c r="O47" s="3240"/>
      <c r="P47" s="3270">
        <v>229519523483</v>
      </c>
      <c r="Q47" s="3270"/>
      <c r="R47" s="3270"/>
      <c r="S47" s="3270"/>
      <c r="T47" s="3270"/>
      <c r="U47" s="3270"/>
      <c r="V47" s="3270"/>
      <c r="W47" s="3270"/>
      <c r="X47" s="2731">
        <v>7300000000</v>
      </c>
      <c r="Y47" s="2731"/>
      <c r="Z47" s="2731"/>
      <c r="AA47" s="2731"/>
      <c r="AB47" s="2731"/>
      <c r="AC47" s="2731"/>
      <c r="AD47" s="2731"/>
      <c r="AE47" s="2731"/>
      <c r="AF47" s="2731"/>
      <c r="AG47" s="2132"/>
      <c r="AH47" s="3270">
        <v>200708761142</v>
      </c>
      <c r="AI47" s="3270"/>
      <c r="AJ47" s="3270"/>
      <c r="AK47" s="3270"/>
      <c r="AL47" s="3270"/>
      <c r="AM47" s="3270"/>
      <c r="AN47" s="3270"/>
      <c r="AO47" s="3270"/>
      <c r="AP47" s="3282">
        <v>7300000000</v>
      </c>
      <c r="AQ47" s="3282"/>
      <c r="AR47" s="3282"/>
      <c r="AS47" s="3282"/>
      <c r="AT47" s="3282"/>
      <c r="AU47" s="3282"/>
      <c r="AV47" s="3282"/>
      <c r="AW47" s="3282"/>
      <c r="AY47" s="459"/>
      <c r="AZ47" s="459"/>
      <c r="BA47" s="459"/>
      <c r="BB47" s="459"/>
      <c r="BC47" s="459"/>
      <c r="BD47" s="459"/>
      <c r="BE47" s="459"/>
      <c r="BF47" s="459"/>
      <c r="BG47" s="459"/>
      <c r="BH47" s="459"/>
      <c r="BI47" s="459"/>
      <c r="BJ47" s="459"/>
      <c r="BK47" s="459"/>
      <c r="BL47" s="459"/>
      <c r="BM47" s="459"/>
      <c r="BN47" s="459"/>
      <c r="BO47" s="459"/>
      <c r="BP47" s="459"/>
      <c r="BQ47" s="459"/>
      <c r="BR47" s="459"/>
      <c r="BU47" s="922"/>
      <c r="BV47" s="922"/>
      <c r="BW47" s="922"/>
      <c r="BX47" s="922"/>
      <c r="BY47" s="922"/>
      <c r="BZ47" s="922"/>
      <c r="CB47" s="922"/>
      <c r="CC47" s="922"/>
      <c r="CD47" s="922"/>
      <c r="CE47" s="922"/>
      <c r="CF47" s="922"/>
      <c r="CG47" s="922"/>
      <c r="CH47" s="922"/>
      <c r="CI47" s="1834">
        <v>229519523483</v>
      </c>
      <c r="CJ47" s="1834">
        <v>200708761142</v>
      </c>
      <c r="CK47" s="2137"/>
      <c r="CL47" s="2137"/>
    </row>
    <row r="48" spans="1:90" ht="30" customHeight="1">
      <c r="A48" s="1803"/>
      <c r="C48" s="3263" t="s">
        <v>2068</v>
      </c>
      <c r="D48" s="3239"/>
      <c r="E48" s="3239"/>
      <c r="F48" s="3239"/>
      <c r="G48" s="3239"/>
      <c r="H48" s="3239"/>
      <c r="I48" s="3239"/>
      <c r="J48" s="3239"/>
      <c r="K48" s="3239"/>
      <c r="L48" s="3239"/>
      <c r="M48" s="3239"/>
      <c r="N48" s="3239"/>
      <c r="O48" s="3239"/>
      <c r="P48" s="2533">
        <v>14375562223</v>
      </c>
      <c r="Q48" s="2533"/>
      <c r="R48" s="2533"/>
      <c r="S48" s="2533"/>
      <c r="T48" s="2533"/>
      <c r="U48" s="2533"/>
      <c r="V48" s="2533"/>
      <c r="W48" s="2533"/>
      <c r="X48" s="2534" t="s">
        <v>205</v>
      </c>
      <c r="Y48" s="2534"/>
      <c r="Z48" s="2534"/>
      <c r="AA48" s="2534"/>
      <c r="AB48" s="2534"/>
      <c r="AC48" s="2534"/>
      <c r="AD48" s="2534"/>
      <c r="AE48" s="2534"/>
      <c r="AF48" s="2534"/>
      <c r="AG48" s="1823"/>
      <c r="AH48" s="2564">
        <v>15592443647</v>
      </c>
      <c r="AI48" s="2564"/>
      <c r="AJ48" s="2564"/>
      <c r="AK48" s="2564"/>
      <c r="AL48" s="2564"/>
      <c r="AM48" s="2564"/>
      <c r="AN48" s="2564"/>
      <c r="AO48" s="2564"/>
      <c r="AP48" s="2564"/>
      <c r="AQ48" s="2564"/>
      <c r="AR48" s="2564"/>
      <c r="AS48" s="2564"/>
      <c r="AT48" s="2564"/>
      <c r="AU48" s="2564"/>
      <c r="AV48" s="2564"/>
      <c r="AW48" s="2564"/>
      <c r="BA48" s="459"/>
      <c r="BB48" s="459"/>
      <c r="BC48" s="459"/>
      <c r="BD48" s="459"/>
      <c r="BE48" s="459"/>
      <c r="BF48" s="459"/>
      <c r="BG48" s="459"/>
      <c r="BH48" s="459"/>
      <c r="BI48" s="459"/>
      <c r="BJ48" s="459"/>
      <c r="BK48" s="459"/>
      <c r="BL48" s="459"/>
      <c r="BM48" s="459"/>
      <c r="BN48" s="459"/>
      <c r="BO48" s="459"/>
      <c r="BP48" s="459"/>
      <c r="BQ48" s="459"/>
      <c r="BR48" s="459"/>
      <c r="BU48" s="922"/>
      <c r="BV48" s="922"/>
      <c r="BW48" s="922"/>
      <c r="BX48" s="922"/>
      <c r="BY48" s="922"/>
      <c r="BZ48" s="922"/>
      <c r="CB48" s="922"/>
      <c r="CC48" s="922"/>
      <c r="CD48" s="922"/>
      <c r="CE48" s="922"/>
      <c r="CF48" s="922"/>
      <c r="CG48" s="922"/>
      <c r="CH48" s="922"/>
      <c r="CI48" s="1535">
        <v>0</v>
      </c>
      <c r="CJ48" s="1545">
        <v>0</v>
      </c>
      <c r="CK48" s="1533"/>
      <c r="CL48" s="1533"/>
    </row>
    <row r="49" spans="1:90" ht="33" customHeight="1">
      <c r="A49" s="1803"/>
      <c r="C49" s="3263" t="s">
        <v>1968</v>
      </c>
      <c r="D49" s="3239"/>
      <c r="E49" s="3239"/>
      <c r="F49" s="3239"/>
      <c r="G49" s="3239"/>
      <c r="H49" s="3239"/>
      <c r="I49" s="3239"/>
      <c r="J49" s="3239"/>
      <c r="K49" s="3239"/>
      <c r="L49" s="3239"/>
      <c r="M49" s="3239"/>
      <c r="N49" s="3239"/>
      <c r="O49" s="3239"/>
      <c r="P49" s="2533">
        <v>9662426174</v>
      </c>
      <c r="Q49" s="2533"/>
      <c r="R49" s="2533"/>
      <c r="S49" s="2533"/>
      <c r="T49" s="2533"/>
      <c r="U49" s="2533"/>
      <c r="V49" s="2533"/>
      <c r="W49" s="2533"/>
      <c r="X49" s="2533" t="s">
        <v>205</v>
      </c>
      <c r="Y49" s="2533"/>
      <c r="Z49" s="2533"/>
      <c r="AA49" s="2533"/>
      <c r="AB49" s="2533"/>
      <c r="AC49" s="2533"/>
      <c r="AD49" s="2533"/>
      <c r="AE49" s="2533"/>
      <c r="AF49" s="2533"/>
      <c r="AG49" s="1823"/>
      <c r="AH49" s="2564">
        <v>9331798789</v>
      </c>
      <c r="AI49" s="2564"/>
      <c r="AJ49" s="2564"/>
      <c r="AK49" s="2564"/>
      <c r="AL49" s="2564"/>
      <c r="AM49" s="2564"/>
      <c r="AN49" s="2564"/>
      <c r="AO49" s="2564"/>
      <c r="AP49" s="2564"/>
      <c r="AQ49" s="2564"/>
      <c r="AR49" s="2564"/>
      <c r="AS49" s="2564"/>
      <c r="AT49" s="2564"/>
      <c r="AU49" s="2564"/>
      <c r="AV49" s="2564"/>
      <c r="AW49" s="2564"/>
      <c r="BA49" s="459"/>
      <c r="BB49" s="459"/>
      <c r="BC49" s="459"/>
      <c r="BD49" s="459"/>
      <c r="BE49" s="459"/>
      <c r="BF49" s="459"/>
      <c r="BG49" s="459"/>
      <c r="BH49" s="459"/>
      <c r="BI49" s="459"/>
      <c r="BJ49" s="459"/>
      <c r="BK49" s="459"/>
      <c r="BL49" s="459"/>
      <c r="BM49" s="459"/>
      <c r="BN49" s="459"/>
      <c r="BO49" s="459"/>
      <c r="BP49" s="459"/>
      <c r="BQ49" s="459"/>
      <c r="BR49" s="459"/>
      <c r="BU49" s="922"/>
      <c r="BV49" s="922"/>
      <c r="BW49" s="922"/>
      <c r="BX49" s="922"/>
      <c r="BY49" s="922"/>
      <c r="BZ49" s="922"/>
      <c r="CB49" s="922"/>
      <c r="CC49" s="922"/>
      <c r="CD49" s="922"/>
      <c r="CE49" s="922"/>
      <c r="CF49" s="922"/>
      <c r="CG49" s="922"/>
      <c r="CH49" s="922"/>
      <c r="CI49" s="1545"/>
      <c r="CJ49" s="1545"/>
      <c r="CK49" s="1533"/>
      <c r="CL49" s="1533"/>
    </row>
    <row r="50" spans="1:90" ht="29.25" customHeight="1">
      <c r="A50" s="1803"/>
      <c r="C50" s="3238" t="s">
        <v>1885</v>
      </c>
      <c r="D50" s="3239"/>
      <c r="E50" s="3239"/>
      <c r="F50" s="3239"/>
      <c r="G50" s="3239"/>
      <c r="H50" s="3239"/>
      <c r="I50" s="3239"/>
      <c r="J50" s="3239"/>
      <c r="K50" s="3239"/>
      <c r="L50" s="3239"/>
      <c r="M50" s="3239"/>
      <c r="N50" s="3239"/>
      <c r="O50" s="3239"/>
      <c r="P50" s="2533">
        <v>21905826280</v>
      </c>
      <c r="Q50" s="2533"/>
      <c r="R50" s="2533"/>
      <c r="S50" s="2533"/>
      <c r="T50" s="2533"/>
      <c r="U50" s="2533"/>
      <c r="V50" s="2533"/>
      <c r="W50" s="2533"/>
      <c r="X50" s="2533">
        <v>7300000000</v>
      </c>
      <c r="Y50" s="2533"/>
      <c r="Z50" s="2533"/>
      <c r="AA50" s="2533"/>
      <c r="AB50" s="2533"/>
      <c r="AC50" s="2533"/>
      <c r="AD50" s="2533"/>
      <c r="AE50" s="2533"/>
      <c r="AF50" s="2533"/>
      <c r="AG50" s="1823"/>
      <c r="AH50" s="2564">
        <v>21905826280</v>
      </c>
      <c r="AI50" s="2564"/>
      <c r="AJ50" s="2564"/>
      <c r="AK50" s="2564"/>
      <c r="AL50" s="2564"/>
      <c r="AM50" s="2564"/>
      <c r="AN50" s="2564"/>
      <c r="AO50" s="2564"/>
      <c r="AP50" s="2564">
        <v>7300000000</v>
      </c>
      <c r="AQ50" s="2564"/>
      <c r="AR50" s="2564"/>
      <c r="AS50" s="2564"/>
      <c r="AT50" s="2564"/>
      <c r="AU50" s="2564"/>
      <c r="AV50" s="2564"/>
      <c r="AW50" s="2564"/>
      <c r="BA50" s="459"/>
      <c r="BB50" s="459"/>
      <c r="BC50" s="459"/>
      <c r="BD50" s="459"/>
      <c r="BE50" s="459"/>
      <c r="BF50" s="459"/>
      <c r="BG50" s="459"/>
      <c r="BH50" s="459"/>
      <c r="BI50" s="459"/>
      <c r="BJ50" s="459"/>
      <c r="BK50" s="459"/>
      <c r="BL50" s="459"/>
      <c r="BM50" s="459"/>
      <c r="BN50" s="459"/>
      <c r="BO50" s="459"/>
      <c r="BP50" s="459"/>
      <c r="BQ50" s="459"/>
      <c r="BR50" s="459"/>
      <c r="BU50" s="922"/>
      <c r="BV50" s="922"/>
      <c r="BW50" s="922"/>
      <c r="BX50" s="922"/>
      <c r="BY50" s="922"/>
      <c r="BZ50" s="922"/>
      <c r="CB50" s="922"/>
      <c r="CC50" s="922"/>
      <c r="CD50" s="922"/>
      <c r="CE50" s="922"/>
      <c r="CF50" s="922"/>
      <c r="CG50" s="922"/>
      <c r="CH50" s="922"/>
      <c r="CI50" s="2009"/>
      <c r="CJ50" s="1545"/>
      <c r="CK50" s="1533"/>
      <c r="CL50" s="1533"/>
    </row>
    <row r="51" spans="1:90" ht="28.5" customHeight="1">
      <c r="A51" s="1803"/>
      <c r="C51" s="3263" t="s">
        <v>2069</v>
      </c>
      <c r="D51" s="3239"/>
      <c r="E51" s="3239"/>
      <c r="F51" s="3239"/>
      <c r="G51" s="3239"/>
      <c r="H51" s="3239"/>
      <c r="I51" s="3239"/>
      <c r="J51" s="3239"/>
      <c r="K51" s="3239"/>
      <c r="L51" s="3239"/>
      <c r="M51" s="3239"/>
      <c r="N51" s="3239"/>
      <c r="O51" s="3239"/>
      <c r="P51" s="2533">
        <v>16181757368</v>
      </c>
      <c r="Q51" s="2533"/>
      <c r="R51" s="2533"/>
      <c r="S51" s="2533"/>
      <c r="T51" s="2533"/>
      <c r="U51" s="2533"/>
      <c r="V51" s="2533"/>
      <c r="W51" s="2533"/>
      <c r="X51" s="2533" t="s">
        <v>205</v>
      </c>
      <c r="Y51" s="2533"/>
      <c r="Z51" s="2533"/>
      <c r="AA51" s="2533"/>
      <c r="AB51" s="2533"/>
      <c r="AC51" s="2533"/>
      <c r="AD51" s="2533"/>
      <c r="AE51" s="2533"/>
      <c r="AF51" s="2533"/>
      <c r="AG51" s="1823"/>
      <c r="AH51" s="2564">
        <v>16181757368</v>
      </c>
      <c r="AI51" s="2564"/>
      <c r="AJ51" s="2564"/>
      <c r="AK51" s="2564"/>
      <c r="AL51" s="2564"/>
      <c r="AM51" s="2564"/>
      <c r="AN51" s="2564"/>
      <c r="AO51" s="2564"/>
      <c r="AP51" s="2564"/>
      <c r="AQ51" s="2564"/>
      <c r="AR51" s="2564"/>
      <c r="AS51" s="2564"/>
      <c r="AT51" s="2564"/>
      <c r="AU51" s="2564"/>
      <c r="AV51" s="2564"/>
      <c r="AW51" s="2564"/>
      <c r="BA51" s="459"/>
      <c r="BB51" s="459"/>
      <c r="BC51" s="459"/>
      <c r="BD51" s="459"/>
      <c r="BE51" s="459"/>
      <c r="BF51" s="459"/>
      <c r="BG51" s="459"/>
      <c r="BH51" s="459"/>
      <c r="BI51" s="459"/>
      <c r="BJ51" s="459"/>
      <c r="BK51" s="459"/>
      <c r="BL51" s="459"/>
      <c r="BM51" s="459"/>
      <c r="BN51" s="459"/>
      <c r="BO51" s="459"/>
      <c r="BP51" s="459"/>
      <c r="BQ51" s="459"/>
      <c r="BR51" s="459"/>
      <c r="BU51" s="922"/>
      <c r="BV51" s="922"/>
      <c r="BW51" s="922"/>
      <c r="BX51" s="922"/>
      <c r="BY51" s="922"/>
      <c r="BZ51" s="922"/>
      <c r="CB51" s="922"/>
      <c r="CC51" s="922"/>
      <c r="CD51" s="922"/>
      <c r="CE51" s="922"/>
      <c r="CF51" s="922"/>
      <c r="CG51" s="922"/>
      <c r="CH51" s="922"/>
      <c r="CI51" s="1545"/>
      <c r="CJ51" s="1545"/>
      <c r="CK51" s="1533"/>
      <c r="CL51" s="1533"/>
    </row>
    <row r="52" spans="1:90" ht="31.5" customHeight="1">
      <c r="A52" s="1803"/>
      <c r="C52" s="3263" t="s">
        <v>1698</v>
      </c>
      <c r="D52" s="3239"/>
      <c r="E52" s="3239"/>
      <c r="F52" s="3239"/>
      <c r="G52" s="3239"/>
      <c r="H52" s="3239"/>
      <c r="I52" s="3239"/>
      <c r="J52" s="3239"/>
      <c r="K52" s="3239"/>
      <c r="L52" s="3239"/>
      <c r="M52" s="3239"/>
      <c r="N52" s="3239"/>
      <c r="O52" s="3239"/>
      <c r="P52" s="2533">
        <v>9042182223</v>
      </c>
      <c r="Q52" s="2533"/>
      <c r="R52" s="2533"/>
      <c r="S52" s="2533"/>
      <c r="T52" s="2533"/>
      <c r="U52" s="2533"/>
      <c r="V52" s="2533"/>
      <c r="W52" s="2533"/>
      <c r="X52" s="2533" t="s">
        <v>205</v>
      </c>
      <c r="Y52" s="2533"/>
      <c r="Z52" s="2533"/>
      <c r="AA52" s="2533"/>
      <c r="AB52" s="2533"/>
      <c r="AC52" s="2533"/>
      <c r="AD52" s="2533"/>
      <c r="AE52" s="2533"/>
      <c r="AF52" s="2533"/>
      <c r="AG52" s="1823"/>
      <c r="AH52" s="2564">
        <v>12217375912</v>
      </c>
      <c r="AI52" s="2564"/>
      <c r="AJ52" s="2564"/>
      <c r="AK52" s="2564"/>
      <c r="AL52" s="2564"/>
      <c r="AM52" s="2564"/>
      <c r="AN52" s="2564"/>
      <c r="AO52" s="2564"/>
      <c r="AP52" s="2564"/>
      <c r="AQ52" s="2564"/>
      <c r="AR52" s="2564"/>
      <c r="AS52" s="2564"/>
      <c r="AT52" s="2564"/>
      <c r="AU52" s="2564"/>
      <c r="AV52" s="2564"/>
      <c r="AW52" s="2564"/>
      <c r="BA52" s="459"/>
      <c r="BB52" s="459"/>
      <c r="BC52" s="459"/>
      <c r="BD52" s="459"/>
      <c r="BE52" s="459"/>
      <c r="BF52" s="459"/>
      <c r="BG52" s="459"/>
      <c r="BH52" s="459"/>
      <c r="BI52" s="459"/>
      <c r="BJ52" s="459"/>
      <c r="BK52" s="459"/>
      <c r="BL52" s="459"/>
      <c r="BM52" s="459"/>
      <c r="BN52" s="459"/>
      <c r="BO52" s="459"/>
      <c r="BP52" s="459"/>
      <c r="BQ52" s="459"/>
      <c r="BR52" s="459"/>
      <c r="BU52" s="922"/>
      <c r="BV52" s="922"/>
      <c r="BW52" s="922"/>
      <c r="BX52" s="922"/>
      <c r="BY52" s="922"/>
      <c r="BZ52" s="922"/>
      <c r="CB52" s="922"/>
      <c r="CC52" s="922"/>
      <c r="CD52" s="922"/>
      <c r="CE52" s="922"/>
      <c r="CF52" s="922"/>
      <c r="CG52" s="922"/>
      <c r="CH52" s="922"/>
      <c r="CI52" s="1545"/>
      <c r="CJ52" s="1545"/>
      <c r="CK52" s="1533"/>
      <c r="CL52" s="1533"/>
    </row>
    <row r="53" spans="1:90" ht="30" customHeight="1">
      <c r="A53" s="1803"/>
      <c r="C53" s="3263" t="s">
        <v>1966</v>
      </c>
      <c r="D53" s="3239"/>
      <c r="E53" s="3239"/>
      <c r="F53" s="3239"/>
      <c r="G53" s="3239"/>
      <c r="H53" s="3239"/>
      <c r="I53" s="3239"/>
      <c r="J53" s="3239"/>
      <c r="K53" s="3239"/>
      <c r="L53" s="3239"/>
      <c r="M53" s="3239"/>
      <c r="N53" s="3239"/>
      <c r="O53" s="3239"/>
      <c r="P53" s="2533">
        <v>15488152777</v>
      </c>
      <c r="Q53" s="2533"/>
      <c r="R53" s="2533"/>
      <c r="S53" s="2533"/>
      <c r="T53" s="2533"/>
      <c r="U53" s="2533"/>
      <c r="V53" s="2533"/>
      <c r="W53" s="2533"/>
      <c r="X53" s="2533" t="s">
        <v>205</v>
      </c>
      <c r="Y53" s="2533"/>
      <c r="Z53" s="2533"/>
      <c r="AA53" s="2533"/>
      <c r="AB53" s="2533"/>
      <c r="AC53" s="2533"/>
      <c r="AD53" s="2533"/>
      <c r="AE53" s="2533"/>
      <c r="AF53" s="2533"/>
      <c r="AG53" s="1823"/>
      <c r="AH53" s="2564">
        <v>13654097072</v>
      </c>
      <c r="AI53" s="2564"/>
      <c r="AJ53" s="2564"/>
      <c r="AK53" s="2564"/>
      <c r="AL53" s="2564"/>
      <c r="AM53" s="2564"/>
      <c r="AN53" s="2564"/>
      <c r="AO53" s="2564"/>
      <c r="AP53" s="2564"/>
      <c r="AQ53" s="2564"/>
      <c r="AR53" s="2564"/>
      <c r="AS53" s="2564"/>
      <c r="AT53" s="2564"/>
      <c r="AU53" s="2564"/>
      <c r="AV53" s="2564"/>
      <c r="AW53" s="2564"/>
      <c r="BA53" s="459"/>
      <c r="BB53" s="459"/>
      <c r="BC53" s="459"/>
      <c r="BD53" s="459"/>
      <c r="BE53" s="459"/>
      <c r="BF53" s="459"/>
      <c r="BG53" s="459"/>
      <c r="BH53" s="459"/>
      <c r="BI53" s="459"/>
      <c r="BJ53" s="459"/>
      <c r="BK53" s="459"/>
      <c r="BL53" s="459"/>
      <c r="BM53" s="459"/>
      <c r="BN53" s="459"/>
      <c r="BO53" s="459"/>
      <c r="BP53" s="459"/>
      <c r="BQ53" s="459"/>
      <c r="BR53" s="459"/>
      <c r="BU53" s="922"/>
      <c r="BV53" s="922"/>
      <c r="BW53" s="922"/>
      <c r="BX53" s="922"/>
      <c r="BY53" s="922"/>
      <c r="BZ53" s="922"/>
      <c r="CB53" s="922"/>
      <c r="CC53" s="922"/>
      <c r="CD53" s="922"/>
      <c r="CE53" s="922"/>
      <c r="CF53" s="922"/>
      <c r="CG53" s="922"/>
      <c r="CH53" s="922"/>
      <c r="CI53" s="1545"/>
      <c r="CJ53" s="1545"/>
      <c r="CK53" s="1533"/>
      <c r="CL53" s="1533"/>
    </row>
    <row r="54" spans="1:90" s="1824" customFormat="1" ht="32.25" hidden="1" customHeight="1">
      <c r="A54" s="1803"/>
      <c r="B54" s="1817"/>
      <c r="C54" s="3263" t="s">
        <v>1970</v>
      </c>
      <c r="D54" s="3263"/>
      <c r="E54" s="3263"/>
      <c r="F54" s="3263"/>
      <c r="G54" s="3263"/>
      <c r="H54" s="3263"/>
      <c r="I54" s="3263"/>
      <c r="J54" s="3263"/>
      <c r="K54" s="3263"/>
      <c r="L54" s="3263"/>
      <c r="M54" s="3263"/>
      <c r="N54" s="3263"/>
      <c r="O54" s="3263"/>
      <c r="P54" s="2533"/>
      <c r="Q54" s="2533"/>
      <c r="R54" s="2533"/>
      <c r="S54" s="2533"/>
      <c r="T54" s="2533"/>
      <c r="U54" s="2533"/>
      <c r="V54" s="2533"/>
      <c r="W54" s="2533"/>
      <c r="X54" s="2533"/>
      <c r="Y54" s="2533"/>
      <c r="Z54" s="2533"/>
      <c r="AA54" s="2533"/>
      <c r="AB54" s="2533"/>
      <c r="AC54" s="2533"/>
      <c r="AD54" s="2533"/>
      <c r="AE54" s="2533"/>
      <c r="AF54" s="2533"/>
      <c r="AG54" s="1823"/>
      <c r="AH54" s="2564"/>
      <c r="AI54" s="2564"/>
      <c r="AJ54" s="2564"/>
      <c r="AK54" s="2564"/>
      <c r="AL54" s="2564"/>
      <c r="AM54" s="2564"/>
      <c r="AN54" s="2564"/>
      <c r="AO54" s="2564"/>
      <c r="AP54" s="2564"/>
      <c r="AQ54" s="2564"/>
      <c r="AR54" s="2564"/>
      <c r="AS54" s="2564"/>
      <c r="AT54" s="2564"/>
      <c r="AU54" s="2564"/>
      <c r="AV54" s="2564"/>
      <c r="AW54" s="2564"/>
      <c r="AY54" s="459"/>
      <c r="AZ54" s="459"/>
      <c r="BA54" s="459"/>
      <c r="BB54" s="459"/>
      <c r="BC54" s="459"/>
      <c r="BD54" s="459"/>
      <c r="BE54" s="459"/>
      <c r="BF54" s="459"/>
      <c r="BG54" s="459"/>
      <c r="BH54" s="459"/>
      <c r="BI54" s="459"/>
      <c r="BJ54" s="459"/>
      <c r="BK54" s="459"/>
      <c r="BL54" s="459"/>
      <c r="BM54" s="459"/>
      <c r="BN54" s="459"/>
      <c r="BO54" s="459"/>
      <c r="BP54" s="459"/>
      <c r="BQ54" s="459"/>
      <c r="BR54" s="459"/>
      <c r="BU54" s="922"/>
      <c r="BV54" s="922"/>
      <c r="BW54" s="922"/>
      <c r="BX54" s="922"/>
      <c r="BY54" s="922"/>
      <c r="BZ54" s="922"/>
      <c r="CB54" s="922"/>
      <c r="CC54" s="922"/>
      <c r="CD54" s="922"/>
      <c r="CE54" s="922"/>
      <c r="CF54" s="922"/>
      <c r="CG54" s="922"/>
      <c r="CH54" s="922"/>
      <c r="CI54" s="1545"/>
      <c r="CJ54" s="1545"/>
      <c r="CK54" s="1533"/>
      <c r="CL54" s="1533"/>
    </row>
    <row r="55" spans="1:90" ht="19.5" customHeight="1">
      <c r="A55" s="1803"/>
      <c r="C55" s="3260" t="s">
        <v>1967</v>
      </c>
      <c r="D55" s="3239"/>
      <c r="E55" s="3239"/>
      <c r="F55" s="3239"/>
      <c r="G55" s="3239"/>
      <c r="H55" s="3239"/>
      <c r="I55" s="3239"/>
      <c r="J55" s="3239"/>
      <c r="K55" s="3239"/>
      <c r="L55" s="3239"/>
      <c r="M55" s="3239"/>
      <c r="N55" s="3239"/>
      <c r="O55" s="3239"/>
      <c r="P55" s="2533">
        <v>142863616438</v>
      </c>
      <c r="Q55" s="2533"/>
      <c r="R55" s="2533"/>
      <c r="S55" s="2533"/>
      <c r="T55" s="2533"/>
      <c r="U55" s="2533"/>
      <c r="V55" s="2533"/>
      <c r="W55" s="2533"/>
      <c r="X55" s="2533"/>
      <c r="Y55" s="2533"/>
      <c r="Z55" s="2533"/>
      <c r="AA55" s="2533"/>
      <c r="AB55" s="2533"/>
      <c r="AC55" s="2533"/>
      <c r="AD55" s="2533"/>
      <c r="AE55" s="2533"/>
      <c r="AF55" s="2533"/>
      <c r="AG55" s="1823"/>
      <c r="AH55" s="2564">
        <v>111825462074</v>
      </c>
      <c r="AI55" s="2564"/>
      <c r="AJ55" s="2564"/>
      <c r="AK55" s="2564"/>
      <c r="AL55" s="2564"/>
      <c r="AM55" s="2564"/>
      <c r="AN55" s="2564"/>
      <c r="AO55" s="2564"/>
      <c r="AP55" s="2564"/>
      <c r="AQ55" s="2564"/>
      <c r="AR55" s="2564"/>
      <c r="AS55" s="2564"/>
      <c r="AT55" s="2564"/>
      <c r="AU55" s="2564"/>
      <c r="AV55" s="2564"/>
      <c r="AW55" s="2564"/>
      <c r="BA55" s="459"/>
      <c r="BB55" s="459"/>
      <c r="BC55" s="459"/>
      <c r="BD55" s="459"/>
      <c r="BE55" s="459"/>
      <c r="BF55" s="459"/>
      <c r="BG55" s="459"/>
      <c r="BH55" s="459"/>
      <c r="BI55" s="459"/>
      <c r="BJ55" s="459"/>
      <c r="BK55" s="459"/>
      <c r="BL55" s="459"/>
      <c r="BM55" s="459"/>
      <c r="BN55" s="459"/>
      <c r="BO55" s="459"/>
      <c r="BP55" s="459"/>
      <c r="BQ55" s="459"/>
      <c r="BR55" s="459"/>
      <c r="BU55" s="922"/>
      <c r="BV55" s="922"/>
      <c r="BW55" s="922"/>
      <c r="BX55" s="922"/>
      <c r="BY55" s="922"/>
      <c r="BZ55" s="922"/>
      <c r="CB55" s="922"/>
      <c r="CC55" s="922"/>
      <c r="CD55" s="922"/>
      <c r="CE55" s="922"/>
      <c r="CF55" s="922"/>
      <c r="CG55" s="922"/>
      <c r="CH55" s="922"/>
      <c r="CI55" s="1545"/>
      <c r="CJ55" s="1545"/>
      <c r="CK55" s="1533"/>
      <c r="CL55" s="1533"/>
    </row>
    <row r="56" spans="1:90" ht="18.75" hidden="1" customHeight="1">
      <c r="A56" s="1803"/>
      <c r="C56" s="3239"/>
      <c r="D56" s="3239"/>
      <c r="E56" s="3239"/>
      <c r="F56" s="3239"/>
      <c r="G56" s="3239"/>
      <c r="H56" s="3239"/>
      <c r="I56" s="3239"/>
      <c r="J56" s="3239"/>
      <c r="K56" s="3239"/>
      <c r="L56" s="3239"/>
      <c r="M56" s="3239"/>
      <c r="N56" s="3239"/>
      <c r="O56" s="3239"/>
      <c r="P56" s="2533"/>
      <c r="Q56" s="2533"/>
      <c r="R56" s="2533"/>
      <c r="S56" s="2533"/>
      <c r="T56" s="2533"/>
      <c r="U56" s="2533"/>
      <c r="V56" s="2533"/>
      <c r="W56" s="2533"/>
      <c r="X56" s="2533" t="s">
        <v>205</v>
      </c>
      <c r="Y56" s="2533"/>
      <c r="Z56" s="2533"/>
      <c r="AA56" s="2533"/>
      <c r="AB56" s="2533"/>
      <c r="AC56" s="2533"/>
      <c r="AD56" s="2533"/>
      <c r="AE56" s="2533"/>
      <c r="AF56" s="2533"/>
      <c r="AG56" s="1823"/>
      <c r="AH56" s="2564"/>
      <c r="AI56" s="2564"/>
      <c r="AJ56" s="2564"/>
      <c r="AK56" s="2564"/>
      <c r="AL56" s="2564"/>
      <c r="AM56" s="2564"/>
      <c r="AN56" s="2564"/>
      <c r="AO56" s="2564"/>
      <c r="AP56" s="2564"/>
      <c r="AQ56" s="2564"/>
      <c r="AR56" s="2564"/>
      <c r="AS56" s="2564"/>
      <c r="AT56" s="2564"/>
      <c r="AU56" s="2564"/>
      <c r="AV56" s="2564"/>
      <c r="AW56" s="2564"/>
      <c r="BA56" s="459"/>
      <c r="BB56" s="459"/>
      <c r="BC56" s="459"/>
      <c r="BD56" s="459"/>
      <c r="BE56" s="459"/>
      <c r="BF56" s="459"/>
      <c r="BG56" s="459"/>
      <c r="BH56" s="459"/>
      <c r="BI56" s="459"/>
      <c r="BJ56" s="459"/>
      <c r="BK56" s="459"/>
      <c r="BL56" s="459"/>
      <c r="BM56" s="459"/>
      <c r="BN56" s="459"/>
      <c r="BO56" s="459"/>
      <c r="BP56" s="459"/>
      <c r="BQ56" s="459"/>
      <c r="BR56" s="459"/>
      <c r="BU56" s="922"/>
      <c r="BV56" s="922"/>
      <c r="BW56" s="922"/>
      <c r="BX56" s="922"/>
      <c r="BY56" s="922"/>
      <c r="BZ56" s="922"/>
      <c r="CB56" s="922"/>
      <c r="CC56" s="922"/>
      <c r="CD56" s="922"/>
      <c r="CE56" s="922"/>
      <c r="CF56" s="922"/>
      <c r="CG56" s="922"/>
      <c r="CH56" s="922"/>
      <c r="CI56" s="1545"/>
      <c r="CJ56" s="1545"/>
      <c r="CK56" s="1533"/>
      <c r="CL56" s="1533"/>
    </row>
    <row r="57" spans="1:90" ht="18.75" customHeight="1">
      <c r="A57" s="2138" t="s">
        <v>1887</v>
      </c>
      <c r="B57" s="2139"/>
      <c r="C57" s="3261" t="s">
        <v>1590</v>
      </c>
      <c r="D57" s="3261"/>
      <c r="E57" s="3261"/>
      <c r="F57" s="3261"/>
      <c r="G57" s="3261"/>
      <c r="H57" s="3261"/>
      <c r="I57" s="3261"/>
      <c r="J57" s="3261"/>
      <c r="K57" s="3261"/>
      <c r="L57" s="3261"/>
      <c r="M57" s="3261"/>
      <c r="N57" s="3261"/>
      <c r="O57" s="3261"/>
      <c r="P57" s="2535">
        <v>0</v>
      </c>
      <c r="Q57" s="2535"/>
      <c r="R57" s="2535"/>
      <c r="S57" s="2535"/>
      <c r="T57" s="2535"/>
      <c r="U57" s="2535"/>
      <c r="V57" s="2535"/>
      <c r="W57" s="2535"/>
      <c r="X57" s="2535">
        <v>0</v>
      </c>
      <c r="Y57" s="2535"/>
      <c r="Z57" s="2535"/>
      <c r="AA57" s="2535"/>
      <c r="AB57" s="2535"/>
      <c r="AC57" s="2535"/>
      <c r="AD57" s="2535"/>
      <c r="AE57" s="2535"/>
      <c r="AF57" s="2535"/>
      <c r="AG57" s="1823"/>
      <c r="AH57" s="2680">
        <v>0</v>
      </c>
      <c r="AI57" s="2680"/>
      <c r="AJ57" s="2680"/>
      <c r="AK57" s="2680"/>
      <c r="AL57" s="2680"/>
      <c r="AM57" s="2680"/>
      <c r="AN57" s="2680"/>
      <c r="AO57" s="2680"/>
      <c r="AP57" s="2564"/>
      <c r="AQ57" s="2564"/>
      <c r="AR57" s="2564"/>
      <c r="AS57" s="2564"/>
      <c r="AT57" s="2564"/>
      <c r="AU57" s="2564"/>
      <c r="AV57" s="2564"/>
      <c r="AW57" s="2564"/>
      <c r="BA57" s="459"/>
      <c r="BB57" s="459"/>
      <c r="BC57" s="459"/>
      <c r="BD57" s="459"/>
      <c r="BE57" s="459"/>
      <c r="BF57" s="459"/>
      <c r="BG57" s="459"/>
      <c r="BH57" s="459"/>
      <c r="BI57" s="459"/>
      <c r="BJ57" s="459"/>
      <c r="BK57" s="459"/>
      <c r="BL57" s="459"/>
      <c r="BM57" s="459"/>
      <c r="BN57" s="459"/>
      <c r="BO57" s="459"/>
      <c r="BP57" s="459"/>
      <c r="BQ57" s="459"/>
      <c r="BR57" s="459"/>
      <c r="BU57" s="922"/>
      <c r="BV57" s="922"/>
      <c r="BW57" s="922"/>
      <c r="BX57" s="922"/>
      <c r="BY57" s="922"/>
      <c r="BZ57" s="922"/>
      <c r="CB57" s="922"/>
      <c r="CC57" s="922"/>
      <c r="CD57" s="922"/>
      <c r="CE57" s="922"/>
      <c r="CF57" s="922"/>
      <c r="CG57" s="922"/>
      <c r="CH57" s="922"/>
      <c r="CI57" s="1545"/>
      <c r="CJ57" s="1545"/>
      <c r="CK57" s="1533"/>
      <c r="CL57" s="1533"/>
    </row>
    <row r="58" spans="1:90" ht="18.75" customHeight="1" thickBot="1">
      <c r="C58" s="3228" t="s">
        <v>580</v>
      </c>
      <c r="D58" s="3228"/>
      <c r="E58" s="3228"/>
      <c r="F58" s="3228"/>
      <c r="G58" s="3228"/>
      <c r="H58" s="3228"/>
      <c r="I58" s="3228"/>
      <c r="J58" s="3228"/>
      <c r="K58" s="3228"/>
      <c r="L58" s="3228"/>
      <c r="M58" s="3228"/>
      <c r="N58" s="3228"/>
      <c r="O58" s="3259">
        <v>229519523483</v>
      </c>
      <c r="P58" s="3259"/>
      <c r="Q58" s="3259"/>
      <c r="R58" s="3259"/>
      <c r="S58" s="3259"/>
      <c r="T58" s="3259"/>
      <c r="U58" s="3259"/>
      <c r="V58" s="3259"/>
      <c r="W58" s="3259"/>
      <c r="X58" s="3435">
        <v>7300000000</v>
      </c>
      <c r="Y58" s="3435"/>
      <c r="Z58" s="3435"/>
      <c r="AA58" s="3435"/>
      <c r="AB58" s="3435"/>
      <c r="AC58" s="3435"/>
      <c r="AD58" s="3435"/>
      <c r="AE58" s="3435"/>
      <c r="AF58" s="3435"/>
      <c r="AG58" s="3259">
        <v>200708761142</v>
      </c>
      <c r="AH58" s="3259"/>
      <c r="AI58" s="3259"/>
      <c r="AJ58" s="3259"/>
      <c r="AK58" s="3259"/>
      <c r="AL58" s="3259"/>
      <c r="AM58" s="3259"/>
      <c r="AN58" s="3259"/>
      <c r="AO58" s="3259"/>
      <c r="AP58" s="2580">
        <v>7300000000</v>
      </c>
      <c r="AQ58" s="2580"/>
      <c r="AR58" s="2580"/>
      <c r="AS58" s="2580"/>
      <c r="AT58" s="2580"/>
      <c r="AU58" s="2580"/>
      <c r="AV58" s="2580"/>
      <c r="AW58" s="2580"/>
      <c r="BA58" s="459"/>
      <c r="BB58" s="459"/>
      <c r="BC58" s="459"/>
      <c r="BD58" s="459"/>
      <c r="BE58" s="459"/>
      <c r="BF58" s="459"/>
      <c r="BG58" s="459"/>
      <c r="BH58" s="459"/>
      <c r="BI58" s="459"/>
      <c r="BJ58" s="459"/>
      <c r="BK58" s="459"/>
      <c r="BL58" s="459"/>
      <c r="BM58" s="459"/>
      <c r="BN58" s="459"/>
      <c r="BO58" s="459"/>
      <c r="BP58" s="459"/>
      <c r="BQ58" s="459"/>
      <c r="BR58" s="459"/>
      <c r="BU58" s="922"/>
      <c r="BV58" s="922"/>
      <c r="BW58" s="922"/>
      <c r="BX58" s="922"/>
      <c r="BY58" s="922"/>
      <c r="BZ58" s="922"/>
      <c r="CB58" s="922"/>
      <c r="CC58" s="922"/>
      <c r="CD58" s="922"/>
      <c r="CE58" s="922"/>
      <c r="CF58" s="922"/>
      <c r="CG58" s="922"/>
      <c r="CH58" s="922"/>
      <c r="CI58" s="1545"/>
      <c r="CJ58" s="1545"/>
      <c r="CK58" s="1533"/>
      <c r="CL58" s="1533"/>
    </row>
    <row r="59" spans="1:90" ht="17.25" customHeight="1" thickTop="1">
      <c r="A59" s="1825"/>
      <c r="B59" s="1817"/>
      <c r="C59" s="1832"/>
      <c r="D59" s="1832"/>
      <c r="E59" s="1832"/>
      <c r="F59" s="1832"/>
      <c r="G59" s="1832"/>
      <c r="H59" s="1832"/>
      <c r="I59" s="1832"/>
      <c r="J59" s="1832"/>
      <c r="K59" s="1832"/>
      <c r="L59" s="1832"/>
      <c r="M59" s="1832"/>
      <c r="N59" s="1832"/>
      <c r="O59" s="1555"/>
      <c r="P59" s="1556"/>
      <c r="Q59" s="1556"/>
      <c r="R59" s="1556"/>
      <c r="S59" s="1556"/>
      <c r="T59" s="1556"/>
      <c r="U59" s="1556"/>
      <c r="V59" s="1556"/>
      <c r="W59" s="1556"/>
      <c r="X59" s="1555"/>
      <c r="Y59" s="1555"/>
      <c r="Z59" s="1555"/>
      <c r="AA59" s="1555"/>
      <c r="AB59" s="1555"/>
      <c r="AC59" s="1555"/>
      <c r="AD59" s="1555"/>
      <c r="AE59" s="1555"/>
      <c r="AF59" s="1555"/>
      <c r="AG59" s="386"/>
      <c r="AH59" s="1557"/>
      <c r="AI59" s="1557"/>
      <c r="AJ59" s="1557"/>
      <c r="AK59" s="1557"/>
      <c r="AL59" s="1557"/>
      <c r="AM59" s="1557"/>
      <c r="AN59" s="1557"/>
      <c r="AO59" s="1557"/>
      <c r="AP59" s="386"/>
      <c r="AQ59" s="386"/>
      <c r="AR59" s="386"/>
      <c r="AS59" s="386"/>
      <c r="AT59" s="386"/>
      <c r="AU59" s="386"/>
      <c r="AV59" s="386"/>
      <c r="AW59" s="386"/>
      <c r="BA59" s="459"/>
      <c r="BB59" s="459"/>
      <c r="BC59" s="459"/>
      <c r="BD59" s="459"/>
      <c r="BE59" s="459"/>
      <c r="BF59" s="459"/>
      <c r="BG59" s="459"/>
      <c r="BH59" s="459"/>
      <c r="BI59" s="459"/>
      <c r="BJ59" s="459"/>
      <c r="BK59" s="459"/>
      <c r="BL59" s="459"/>
      <c r="BM59" s="459"/>
      <c r="BN59" s="459"/>
      <c r="BO59" s="459"/>
      <c r="BP59" s="459"/>
      <c r="BQ59" s="459"/>
      <c r="BR59" s="459"/>
      <c r="BU59" s="922"/>
      <c r="BV59" s="922"/>
      <c r="BW59" s="922"/>
      <c r="BX59" s="922"/>
      <c r="BY59" s="922"/>
      <c r="BZ59" s="922"/>
      <c r="CB59" s="922"/>
      <c r="CC59" s="922"/>
      <c r="CD59" s="922"/>
      <c r="CE59" s="922"/>
      <c r="CF59" s="922"/>
      <c r="CG59" s="922"/>
      <c r="CH59" s="922"/>
      <c r="CI59" s="1545"/>
      <c r="CJ59" s="1545"/>
      <c r="CK59" s="1533"/>
      <c r="CL59" s="1533"/>
    </row>
    <row r="60" spans="1:90" ht="18.75" customHeight="1">
      <c r="A60" s="1809" t="s">
        <v>1888</v>
      </c>
      <c r="B60" s="1817"/>
      <c r="C60" s="1811"/>
      <c r="D60" s="1811"/>
      <c r="E60" s="1811"/>
      <c r="F60" s="1811"/>
      <c r="G60" s="1811"/>
      <c r="H60" s="1811"/>
      <c r="I60" s="1811"/>
      <c r="J60" s="1811"/>
      <c r="K60" s="1811"/>
      <c r="L60" s="1811"/>
      <c r="M60" s="1811"/>
      <c r="N60" s="1811"/>
      <c r="O60" s="1811"/>
      <c r="P60" s="1811"/>
      <c r="Q60" s="1811"/>
      <c r="R60" s="1811"/>
      <c r="S60" s="1811"/>
      <c r="T60" s="1811"/>
      <c r="U60" s="1811"/>
      <c r="V60" s="1822"/>
      <c r="X60" s="1810"/>
      <c r="Y60" s="1810"/>
      <c r="Z60" s="1810"/>
      <c r="AA60" s="1810"/>
      <c r="AB60" s="1810"/>
      <c r="AC60" s="1810"/>
      <c r="AD60" s="1810"/>
      <c r="AE60" s="1804"/>
      <c r="AF60" s="1804"/>
      <c r="AG60" s="1804"/>
      <c r="AH60" s="1804"/>
      <c r="AI60" s="1804"/>
      <c r="AJ60" s="1804"/>
      <c r="AK60" s="1804"/>
      <c r="AL60" s="1804"/>
      <c r="AM60" s="1804"/>
      <c r="AN60" s="1805"/>
      <c r="AO60" s="1558"/>
      <c r="AP60" s="1558"/>
      <c r="AQ60" s="1558"/>
      <c r="AR60" s="1558"/>
      <c r="AS60" s="1558"/>
      <c r="AT60" s="1558"/>
      <c r="AU60" s="1558"/>
      <c r="AV60" s="1558"/>
      <c r="AW60" s="1833" t="s">
        <v>390</v>
      </c>
      <c r="BA60" s="1532"/>
      <c r="BB60" s="459"/>
      <c r="BC60" s="459"/>
      <c r="BD60" s="459"/>
      <c r="BE60" s="459"/>
      <c r="BF60" s="459"/>
      <c r="BG60" s="459"/>
      <c r="BH60" s="459"/>
      <c r="BI60" s="459"/>
      <c r="BJ60" s="459"/>
      <c r="BK60" s="459"/>
      <c r="BL60" s="459"/>
      <c r="BM60" s="459"/>
      <c r="BN60" s="459"/>
      <c r="BO60" s="459"/>
      <c r="BP60" s="459"/>
      <c r="BQ60" s="459"/>
      <c r="BR60" s="459"/>
      <c r="BU60" s="923"/>
      <c r="BV60" s="923"/>
      <c r="BW60" s="923"/>
      <c r="BX60" s="923"/>
      <c r="BY60" s="923"/>
      <c r="BZ60" s="923"/>
      <c r="CB60" s="923"/>
      <c r="CC60" s="923"/>
      <c r="CD60" s="923"/>
      <c r="CE60" s="923"/>
      <c r="CF60" s="923"/>
      <c r="CG60" s="923"/>
      <c r="CH60" s="923"/>
    </row>
    <row r="61" spans="1:90" ht="17.25" customHeight="1">
      <c r="A61" s="1825"/>
      <c r="B61" s="1817"/>
      <c r="C61" s="3268" t="s">
        <v>1969</v>
      </c>
      <c r="D61" s="3269"/>
      <c r="E61" s="3269"/>
      <c r="F61" s="3269"/>
      <c r="G61" s="3269"/>
      <c r="H61" s="3269"/>
      <c r="I61" s="3269"/>
      <c r="J61" s="3269"/>
      <c r="K61" s="3269"/>
      <c r="L61" s="3269"/>
      <c r="M61" s="3269"/>
      <c r="N61" s="3269"/>
      <c r="O61" s="3269"/>
      <c r="P61" s="3269"/>
      <c r="Q61" s="3269"/>
      <c r="R61" s="3269"/>
      <c r="S61" s="3269"/>
      <c r="T61" s="3269"/>
      <c r="U61" s="3269"/>
      <c r="V61" s="3269"/>
      <c r="X61" s="3355" t="s">
        <v>396</v>
      </c>
      <c r="Y61" s="3355"/>
      <c r="Z61" s="3355"/>
      <c r="AA61" s="3355"/>
      <c r="AB61" s="3355"/>
      <c r="AC61" s="3355"/>
      <c r="AD61" s="3355"/>
      <c r="AE61" s="3232" t="s">
        <v>512</v>
      </c>
      <c r="AF61" s="3232"/>
      <c r="AG61" s="3232"/>
      <c r="AH61" s="3232"/>
      <c r="AI61" s="3232"/>
      <c r="AJ61" s="3232"/>
      <c r="AK61" s="3232"/>
      <c r="AL61" s="3232"/>
      <c r="AM61" s="3232"/>
      <c r="AN61" s="1498"/>
      <c r="AO61" s="3132" t="s">
        <v>513</v>
      </c>
      <c r="AP61" s="3232"/>
      <c r="AQ61" s="3232"/>
      <c r="AR61" s="3232"/>
      <c r="AS61" s="3232"/>
      <c r="AT61" s="3232"/>
      <c r="AU61" s="3232"/>
      <c r="AV61" s="3232"/>
      <c r="AW61" s="3232"/>
      <c r="BA61" s="1532"/>
      <c r="BB61" s="459"/>
      <c r="BC61" s="459"/>
      <c r="BD61" s="459"/>
      <c r="BE61" s="459"/>
      <c r="BF61" s="459"/>
      <c r="BG61" s="459"/>
      <c r="BH61" s="459"/>
      <c r="BI61" s="459"/>
      <c r="BJ61" s="459"/>
      <c r="BK61" s="459"/>
      <c r="BL61" s="459"/>
      <c r="BM61" s="459"/>
      <c r="BN61" s="459"/>
      <c r="BO61" s="459"/>
      <c r="BP61" s="459"/>
      <c r="BQ61" s="459"/>
      <c r="BR61" s="459"/>
      <c r="BU61" s="923"/>
      <c r="BV61" s="923"/>
      <c r="BW61" s="923"/>
      <c r="BX61" s="923"/>
      <c r="BY61" s="923"/>
      <c r="BZ61" s="923"/>
      <c r="CB61" s="923"/>
      <c r="CC61" s="923"/>
      <c r="CD61" s="923"/>
      <c r="CE61" s="923"/>
      <c r="CF61" s="923"/>
      <c r="CG61" s="923"/>
      <c r="CH61" s="923"/>
    </row>
    <row r="62" spans="1:90" ht="17.25" customHeight="1">
      <c r="A62" s="527"/>
      <c r="B62" s="1808"/>
      <c r="C62" s="3251" t="s">
        <v>2069</v>
      </c>
      <c r="D62" s="3252"/>
      <c r="E62" s="3252"/>
      <c r="F62" s="3252"/>
      <c r="G62" s="3252"/>
      <c r="H62" s="3252"/>
      <c r="I62" s="3252"/>
      <c r="J62" s="3252"/>
      <c r="K62" s="3252"/>
      <c r="L62" s="3252"/>
      <c r="M62" s="3252"/>
      <c r="N62" s="3252"/>
      <c r="O62" s="3252"/>
      <c r="P62" s="3252"/>
      <c r="Q62" s="3252"/>
      <c r="R62" s="3252"/>
      <c r="S62" s="3252"/>
      <c r="T62" s="3252"/>
      <c r="U62" s="3252"/>
      <c r="V62" s="3252"/>
      <c r="X62" s="3233" t="s">
        <v>1531</v>
      </c>
      <c r="Y62" s="3233"/>
      <c r="Z62" s="3233"/>
      <c r="AA62" s="3233"/>
      <c r="AB62" s="3233"/>
      <c r="AC62" s="3233"/>
      <c r="AD62" s="3233"/>
      <c r="AE62" s="2564">
        <v>16181757368</v>
      </c>
      <c r="AF62" s="2564"/>
      <c r="AG62" s="2564"/>
      <c r="AH62" s="2564"/>
      <c r="AI62" s="2564"/>
      <c r="AJ62" s="2564"/>
      <c r="AK62" s="2564"/>
      <c r="AL62" s="2564"/>
      <c r="AM62" s="2564"/>
      <c r="AN62" s="1823"/>
      <c r="AO62" s="2564">
        <v>16181757368</v>
      </c>
      <c r="AP62" s="2564"/>
      <c r="AQ62" s="2564"/>
      <c r="AR62" s="2564"/>
      <c r="AS62" s="2564"/>
      <c r="AT62" s="2564"/>
      <c r="AU62" s="2564"/>
      <c r="AV62" s="2564"/>
      <c r="AW62" s="2564"/>
      <c r="AY62" s="1532"/>
      <c r="AZ62" s="1532"/>
      <c r="BA62" s="1532"/>
      <c r="BB62" s="1532"/>
      <c r="BC62" s="1532"/>
      <c r="BD62" s="1532"/>
      <c r="BE62" s="1532"/>
      <c r="BF62" s="1532"/>
      <c r="BG62" s="1532"/>
      <c r="BH62" s="1532"/>
      <c r="BI62" s="1532"/>
      <c r="BJ62" s="1532"/>
      <c r="BK62" s="1532"/>
      <c r="BL62" s="1532"/>
      <c r="BM62" s="1532"/>
      <c r="BN62" s="1532"/>
      <c r="BO62" s="1532"/>
      <c r="BP62" s="1532"/>
      <c r="BQ62" s="1532"/>
      <c r="BR62" s="1532"/>
      <c r="BU62" s="923"/>
      <c r="BV62" s="923"/>
      <c r="BW62" s="923"/>
      <c r="BX62" s="923"/>
      <c r="BY62" s="923"/>
      <c r="BZ62" s="923"/>
      <c r="CB62" s="923"/>
      <c r="CC62" s="923"/>
      <c r="CD62" s="923"/>
      <c r="CE62" s="923"/>
      <c r="CF62" s="923"/>
      <c r="CG62" s="923"/>
      <c r="CH62" s="923"/>
    </row>
    <row r="63" spans="1:90" ht="28.5" customHeight="1">
      <c r="C63" s="3249" t="s">
        <v>1968</v>
      </c>
      <c r="D63" s="3250"/>
      <c r="E63" s="3250"/>
      <c r="F63" s="3250"/>
      <c r="G63" s="3250"/>
      <c r="H63" s="3250"/>
      <c r="I63" s="3250"/>
      <c r="J63" s="3250"/>
      <c r="K63" s="3250"/>
      <c r="L63" s="3250"/>
      <c r="M63" s="3250"/>
      <c r="N63" s="3250"/>
      <c r="O63" s="3250"/>
      <c r="P63" s="3250"/>
      <c r="Q63" s="3250"/>
      <c r="R63" s="3250"/>
      <c r="S63" s="3250"/>
      <c r="T63" s="3250"/>
      <c r="U63" s="3250"/>
      <c r="V63" s="3250"/>
      <c r="X63" s="2584" t="s">
        <v>1407</v>
      </c>
      <c r="Y63" s="2584"/>
      <c r="Z63" s="2584"/>
      <c r="AA63" s="2584"/>
      <c r="AB63" s="2584"/>
      <c r="AC63" s="2584"/>
      <c r="AD63" s="2584"/>
      <c r="AE63" s="2564">
        <v>9662426174</v>
      </c>
      <c r="AF63" s="2564"/>
      <c r="AG63" s="2564"/>
      <c r="AH63" s="2564"/>
      <c r="AI63" s="2564"/>
      <c r="AJ63" s="2564"/>
      <c r="AK63" s="2564"/>
      <c r="AL63" s="2564"/>
      <c r="AM63" s="2564"/>
      <c r="AN63" s="1823"/>
      <c r="AO63" s="2564">
        <v>9331798789</v>
      </c>
      <c r="AP63" s="2564"/>
      <c r="AQ63" s="2564"/>
      <c r="AR63" s="2564"/>
      <c r="AS63" s="2564"/>
      <c r="AT63" s="2564"/>
      <c r="AU63" s="2564"/>
      <c r="AV63" s="2564"/>
      <c r="AW63" s="2564"/>
      <c r="BA63" s="1532"/>
      <c r="BB63" s="459"/>
      <c r="BC63" s="459"/>
      <c r="BD63" s="459"/>
      <c r="BE63" s="459"/>
      <c r="BF63" s="459"/>
      <c r="BG63" s="459"/>
      <c r="BH63" s="459"/>
      <c r="BI63" s="459"/>
      <c r="BJ63" s="459"/>
      <c r="BK63" s="459"/>
      <c r="BL63" s="459"/>
      <c r="BM63" s="459"/>
      <c r="BN63" s="459"/>
      <c r="BO63" s="459"/>
      <c r="BP63" s="459"/>
      <c r="BQ63" s="459"/>
      <c r="BR63" s="459"/>
      <c r="BU63" s="923"/>
      <c r="BV63" s="923"/>
      <c r="BW63" s="923"/>
      <c r="BX63" s="923"/>
      <c r="BY63" s="923"/>
      <c r="BZ63" s="923"/>
      <c r="CB63" s="923"/>
      <c r="CC63" s="923"/>
      <c r="CD63" s="923"/>
      <c r="CE63" s="923"/>
      <c r="CF63" s="923"/>
      <c r="CG63" s="923"/>
      <c r="CH63" s="923"/>
    </row>
    <row r="64" spans="1:90" ht="30" customHeight="1">
      <c r="C64" s="3249" t="s">
        <v>1698</v>
      </c>
      <c r="D64" s="3250"/>
      <c r="E64" s="3250"/>
      <c r="F64" s="3250"/>
      <c r="G64" s="3250"/>
      <c r="H64" s="3250"/>
      <c r="I64" s="3250"/>
      <c r="J64" s="3250"/>
      <c r="K64" s="3250"/>
      <c r="L64" s="3250"/>
      <c r="M64" s="3250"/>
      <c r="N64" s="3250"/>
      <c r="O64" s="3250"/>
      <c r="P64" s="3250"/>
      <c r="Q64" s="3250"/>
      <c r="R64" s="3250"/>
      <c r="S64" s="3250"/>
      <c r="T64" s="3250"/>
      <c r="U64" s="3250"/>
      <c r="V64" s="3250"/>
      <c r="X64" s="2584" t="s">
        <v>1407</v>
      </c>
      <c r="Y64" s="2584"/>
      <c r="Z64" s="2584"/>
      <c r="AA64" s="2584"/>
      <c r="AB64" s="2584"/>
      <c r="AC64" s="2584"/>
      <c r="AD64" s="2584"/>
      <c r="AE64" s="2564">
        <v>9042182223</v>
      </c>
      <c r="AF64" s="2564"/>
      <c r="AG64" s="2564"/>
      <c r="AH64" s="2564"/>
      <c r="AI64" s="2564"/>
      <c r="AJ64" s="2564"/>
      <c r="AK64" s="2564"/>
      <c r="AL64" s="2564"/>
      <c r="AM64" s="2564"/>
      <c r="AN64" s="1823"/>
      <c r="AO64" s="2564">
        <v>12217375912</v>
      </c>
      <c r="AP64" s="2564"/>
      <c r="AQ64" s="2564"/>
      <c r="AR64" s="2564"/>
      <c r="AS64" s="2564"/>
      <c r="AT64" s="2564"/>
      <c r="AU64" s="2564"/>
      <c r="AV64" s="2564"/>
      <c r="AW64" s="2564"/>
      <c r="BA64" s="1532"/>
      <c r="BB64" s="459"/>
      <c r="BC64" s="459"/>
      <c r="BD64" s="459"/>
      <c r="BE64" s="459"/>
      <c r="BF64" s="459"/>
      <c r="BG64" s="459"/>
      <c r="BH64" s="459"/>
      <c r="BI64" s="459"/>
      <c r="BJ64" s="459"/>
      <c r="BK64" s="459"/>
      <c r="BL64" s="459"/>
      <c r="BM64" s="459"/>
      <c r="BN64" s="459"/>
      <c r="BO64" s="459"/>
      <c r="BP64" s="459"/>
      <c r="BQ64" s="459"/>
      <c r="BR64" s="459"/>
      <c r="BU64" s="923"/>
      <c r="BV64" s="923"/>
      <c r="BW64" s="923"/>
      <c r="BX64" s="923"/>
      <c r="BY64" s="923"/>
      <c r="BZ64" s="923"/>
      <c r="CB64" s="923"/>
      <c r="CC64" s="923"/>
      <c r="CD64" s="923"/>
      <c r="CE64" s="923"/>
      <c r="CF64" s="923"/>
      <c r="CG64" s="923"/>
      <c r="CH64" s="923"/>
    </row>
    <row r="65" spans="1:90" ht="16.5" hidden="1" customHeight="1">
      <c r="C65" s="3444"/>
      <c r="D65" s="3250"/>
      <c r="E65" s="3250"/>
      <c r="F65" s="3250"/>
      <c r="G65" s="3250"/>
      <c r="H65" s="3250"/>
      <c r="I65" s="3250"/>
      <c r="J65" s="3250"/>
      <c r="K65" s="3250"/>
      <c r="L65" s="3250"/>
      <c r="M65" s="3250"/>
      <c r="N65" s="3250"/>
      <c r="O65" s="3250"/>
      <c r="P65" s="3250"/>
      <c r="Q65" s="3250"/>
      <c r="R65" s="3250"/>
      <c r="S65" s="3250"/>
      <c r="T65" s="3250"/>
      <c r="U65" s="3250"/>
      <c r="V65" s="3250"/>
      <c r="X65" s="2584" t="s">
        <v>1407</v>
      </c>
      <c r="Y65" s="2584"/>
      <c r="Z65" s="2584"/>
      <c r="AA65" s="2584"/>
      <c r="AB65" s="2584"/>
      <c r="AC65" s="2584"/>
      <c r="AD65" s="2584"/>
      <c r="AE65" s="2572"/>
      <c r="AF65" s="2572"/>
      <c r="AG65" s="2572"/>
      <c r="AH65" s="2572"/>
      <c r="AI65" s="2572"/>
      <c r="AJ65" s="2572"/>
      <c r="AK65" s="2572"/>
      <c r="AL65" s="2572"/>
      <c r="AM65" s="2572"/>
      <c r="AN65" s="1823"/>
      <c r="AO65" s="2572"/>
      <c r="AP65" s="2572"/>
      <c r="AQ65" s="2572"/>
      <c r="AR65" s="2572"/>
      <c r="AS65" s="2572"/>
      <c r="AT65" s="2572"/>
      <c r="AU65" s="2572"/>
      <c r="AV65" s="2572"/>
      <c r="AW65" s="2572"/>
      <c r="BA65" s="1532"/>
      <c r="BB65" s="459"/>
      <c r="BC65" s="459"/>
      <c r="BD65" s="459"/>
      <c r="BE65" s="459"/>
      <c r="BF65" s="459"/>
      <c r="BG65" s="459"/>
      <c r="BH65" s="459"/>
      <c r="BI65" s="459"/>
      <c r="BJ65" s="459"/>
      <c r="BK65" s="459"/>
      <c r="BL65" s="459"/>
      <c r="BM65" s="459"/>
      <c r="BN65" s="459"/>
      <c r="BO65" s="459"/>
      <c r="BP65" s="459"/>
      <c r="BQ65" s="459"/>
      <c r="BR65" s="459"/>
      <c r="BU65" s="923"/>
      <c r="BV65" s="923"/>
      <c r="BW65" s="923"/>
      <c r="BX65" s="923"/>
      <c r="BY65" s="923"/>
      <c r="BZ65" s="923"/>
      <c r="CB65" s="923"/>
      <c r="CC65" s="923"/>
      <c r="CD65" s="923"/>
      <c r="CE65" s="923"/>
      <c r="CF65" s="923"/>
      <c r="CG65" s="923"/>
      <c r="CH65" s="923"/>
    </row>
    <row r="66" spans="1:90" s="1824" customFormat="1" ht="23.25" customHeight="1">
      <c r="A66" s="1825"/>
      <c r="B66" s="1817"/>
      <c r="C66" s="3444" t="s">
        <v>1474</v>
      </c>
      <c r="D66" s="3444"/>
      <c r="E66" s="3444"/>
      <c r="F66" s="3444"/>
      <c r="G66" s="3444"/>
      <c r="H66" s="3444"/>
      <c r="I66" s="3444"/>
      <c r="J66" s="3444"/>
      <c r="K66" s="3444"/>
      <c r="L66" s="3444"/>
      <c r="M66" s="3444"/>
      <c r="N66" s="3444"/>
      <c r="O66" s="3444"/>
      <c r="P66" s="3444"/>
      <c r="Q66" s="3444"/>
      <c r="R66" s="3444"/>
      <c r="S66" s="3444"/>
      <c r="T66" s="3444"/>
      <c r="U66" s="3444"/>
      <c r="V66" s="3444"/>
      <c r="W66" s="1811"/>
      <c r="X66" s="2584" t="s">
        <v>1407</v>
      </c>
      <c r="Y66" s="2584"/>
      <c r="Z66" s="2584"/>
      <c r="AA66" s="2584"/>
      <c r="AB66" s="2584"/>
      <c r="AC66" s="2584"/>
      <c r="AD66" s="2584"/>
      <c r="AE66" s="2572"/>
      <c r="AF66" s="2572"/>
      <c r="AG66" s="2572"/>
      <c r="AH66" s="2572"/>
      <c r="AI66" s="2572"/>
      <c r="AJ66" s="2572"/>
      <c r="AK66" s="2572"/>
      <c r="AL66" s="2572"/>
      <c r="AM66" s="2572"/>
      <c r="AN66" s="1823"/>
      <c r="AO66" s="2572">
        <v>1128955354</v>
      </c>
      <c r="AP66" s="2572"/>
      <c r="AQ66" s="2572"/>
      <c r="AR66" s="2572"/>
      <c r="AS66" s="2572"/>
      <c r="AT66" s="2572"/>
      <c r="AU66" s="2572"/>
      <c r="AV66" s="2572"/>
      <c r="AW66" s="2572"/>
      <c r="AY66" s="459"/>
      <c r="AZ66" s="459"/>
      <c r="BA66" s="1532"/>
      <c r="BB66" s="459"/>
      <c r="BC66" s="459"/>
      <c r="BD66" s="459"/>
      <c r="BE66" s="459"/>
      <c r="BF66" s="459"/>
      <c r="BG66" s="459"/>
      <c r="BH66" s="459"/>
      <c r="BI66" s="459"/>
      <c r="BJ66" s="459"/>
      <c r="BK66" s="459"/>
      <c r="BL66" s="459"/>
      <c r="BM66" s="459"/>
      <c r="BN66" s="459"/>
      <c r="BO66" s="459"/>
      <c r="BP66" s="459"/>
      <c r="BQ66" s="459"/>
      <c r="BR66" s="459"/>
      <c r="BU66" s="1816"/>
      <c r="BV66" s="1816"/>
      <c r="BW66" s="1816"/>
      <c r="BX66" s="1816"/>
      <c r="BY66" s="1816"/>
      <c r="BZ66" s="1816"/>
      <c r="CB66" s="1816"/>
      <c r="CC66" s="1816"/>
      <c r="CD66" s="1816"/>
      <c r="CE66" s="1816"/>
      <c r="CF66" s="1816"/>
      <c r="CG66" s="1816"/>
      <c r="CH66" s="1816"/>
      <c r="CI66" s="509"/>
      <c r="CJ66" s="460"/>
    </row>
    <row r="67" spans="1:90" ht="30" customHeight="1" thickBot="1">
      <c r="C67" s="3249" t="s">
        <v>1966</v>
      </c>
      <c r="D67" s="3250"/>
      <c r="E67" s="3250"/>
      <c r="F67" s="3250"/>
      <c r="G67" s="3250"/>
      <c r="H67" s="3250"/>
      <c r="I67" s="3250"/>
      <c r="J67" s="3250"/>
      <c r="K67" s="3250"/>
      <c r="L67" s="3250"/>
      <c r="M67" s="3250"/>
      <c r="N67" s="3250"/>
      <c r="O67" s="3250"/>
      <c r="P67" s="3250"/>
      <c r="Q67" s="3250"/>
      <c r="R67" s="3250"/>
      <c r="S67" s="3250"/>
      <c r="T67" s="3250"/>
      <c r="U67" s="3250"/>
      <c r="V67" s="3250"/>
      <c r="W67" s="285"/>
      <c r="X67" s="2584" t="s">
        <v>1407</v>
      </c>
      <c r="Y67" s="2584"/>
      <c r="Z67" s="2584"/>
      <c r="AA67" s="2584"/>
      <c r="AB67" s="2584"/>
      <c r="AC67" s="2584"/>
      <c r="AD67" s="2584"/>
      <c r="AE67" s="2572">
        <v>15488152777</v>
      </c>
      <c r="AF67" s="2572"/>
      <c r="AG67" s="2572"/>
      <c r="AH67" s="2572"/>
      <c r="AI67" s="2572"/>
      <c r="AJ67" s="2572"/>
      <c r="AK67" s="2572"/>
      <c r="AL67" s="2572"/>
      <c r="AM67" s="2572"/>
      <c r="AN67" s="1829"/>
      <c r="AO67" s="2572">
        <v>13654097072</v>
      </c>
      <c r="AP67" s="2572"/>
      <c r="AQ67" s="2572"/>
      <c r="AR67" s="2572"/>
      <c r="AS67" s="2572"/>
      <c r="AT67" s="2572"/>
      <c r="AU67" s="2572"/>
      <c r="AV67" s="2572"/>
      <c r="AW67" s="2572"/>
      <c r="BA67" s="459"/>
      <c r="BB67" s="459"/>
      <c r="BC67" s="459"/>
      <c r="BD67" s="459"/>
      <c r="BE67" s="459"/>
      <c r="BF67" s="459"/>
      <c r="BG67" s="459"/>
      <c r="BH67" s="459"/>
      <c r="BI67" s="459"/>
      <c r="BJ67" s="459"/>
      <c r="BK67" s="459"/>
      <c r="BL67" s="459"/>
      <c r="BM67" s="459"/>
      <c r="BN67" s="459"/>
      <c r="BO67" s="459"/>
      <c r="BP67" s="459"/>
      <c r="BQ67" s="459"/>
      <c r="BR67" s="459"/>
      <c r="BU67" s="3177"/>
      <c r="BV67" s="3177"/>
      <c r="BW67" s="3177"/>
      <c r="BX67" s="3177"/>
      <c r="BY67" s="3177"/>
      <c r="BZ67" s="3177"/>
      <c r="CB67" s="3177"/>
      <c r="CC67" s="3177"/>
      <c r="CD67" s="3177"/>
      <c r="CE67" s="3177"/>
      <c r="CF67" s="3177"/>
      <c r="CG67" s="3177"/>
      <c r="CH67" s="922"/>
      <c r="CK67" s="460"/>
      <c r="CL67" s="460"/>
    </row>
    <row r="68" spans="1:90" s="1080" customFormat="1" ht="18" customHeight="1" thickTop="1" thickBot="1">
      <c r="A68" s="1489"/>
      <c r="B68" s="134"/>
      <c r="C68" s="3258" t="s">
        <v>580</v>
      </c>
      <c r="D68" s="3258"/>
      <c r="E68" s="3258"/>
      <c r="F68" s="3258"/>
      <c r="G68" s="3258"/>
      <c r="H68" s="3258"/>
      <c r="I68" s="3258"/>
      <c r="J68" s="3258"/>
      <c r="K68" s="3258"/>
      <c r="L68" s="3258"/>
      <c r="M68" s="3258"/>
      <c r="N68" s="3258"/>
      <c r="O68" s="3258"/>
      <c r="P68" s="3258"/>
      <c r="Q68" s="3258"/>
      <c r="R68" s="3258"/>
      <c r="S68" s="3258"/>
      <c r="T68" s="3258"/>
      <c r="U68" s="3258"/>
      <c r="V68" s="3258"/>
      <c r="W68" s="285"/>
      <c r="X68" s="134"/>
      <c r="Y68" s="134"/>
      <c r="Z68" s="134"/>
      <c r="AA68" s="134"/>
      <c r="AB68" s="134"/>
      <c r="AC68" s="134"/>
      <c r="AD68" s="134"/>
      <c r="AE68" s="2580">
        <v>50374518542</v>
      </c>
      <c r="AF68" s="2580"/>
      <c r="AG68" s="2580"/>
      <c r="AH68" s="2580"/>
      <c r="AI68" s="2580"/>
      <c r="AJ68" s="2580"/>
      <c r="AK68" s="2580"/>
      <c r="AL68" s="2580"/>
      <c r="AM68" s="2580"/>
      <c r="AN68" s="1814"/>
      <c r="AO68" s="2580">
        <v>52513984495</v>
      </c>
      <c r="AP68" s="2580"/>
      <c r="AQ68" s="2580"/>
      <c r="AR68" s="2580"/>
      <c r="AS68" s="2580"/>
      <c r="AT68" s="2580"/>
      <c r="AU68" s="2580"/>
      <c r="AV68" s="2580"/>
      <c r="AW68" s="2580"/>
      <c r="AY68" s="459"/>
      <c r="AZ68" s="459"/>
      <c r="BA68" s="459"/>
      <c r="BB68" s="459"/>
      <c r="BC68" s="459"/>
      <c r="BD68" s="459"/>
      <c r="BE68" s="459"/>
      <c r="BF68" s="459"/>
      <c r="BG68" s="459"/>
      <c r="BH68" s="459"/>
      <c r="BI68" s="459"/>
      <c r="BJ68" s="459"/>
      <c r="BK68" s="459"/>
      <c r="BL68" s="459"/>
      <c r="BM68" s="459"/>
      <c r="BN68" s="459"/>
      <c r="BO68" s="459"/>
      <c r="BP68" s="459"/>
      <c r="BQ68" s="459"/>
      <c r="BR68" s="459"/>
      <c r="BU68" s="922"/>
      <c r="BV68" s="922"/>
      <c r="BW68" s="922"/>
      <c r="BX68" s="922"/>
      <c r="BY68" s="922"/>
      <c r="BZ68" s="922"/>
      <c r="CB68" s="922"/>
      <c r="CC68" s="922"/>
      <c r="CD68" s="922"/>
      <c r="CE68" s="922"/>
      <c r="CF68" s="922"/>
      <c r="CG68" s="922"/>
      <c r="CH68" s="922"/>
      <c r="CI68" s="1081"/>
      <c r="CJ68" s="1082"/>
      <c r="CK68" s="1082"/>
      <c r="CL68" s="1082"/>
    </row>
    <row r="69" spans="1:90" ht="15.75" customHeight="1" thickTop="1">
      <c r="C69" s="134"/>
      <c r="D69" s="457"/>
      <c r="E69" s="457"/>
      <c r="F69" s="457"/>
      <c r="G69" s="457"/>
      <c r="H69" s="457"/>
      <c r="I69" s="457"/>
      <c r="J69" s="457"/>
      <c r="K69" s="457"/>
      <c r="L69" s="457"/>
      <c r="M69" s="457"/>
      <c r="N69" s="457"/>
      <c r="O69" s="1444"/>
      <c r="P69" s="1444"/>
      <c r="Q69" s="1444"/>
      <c r="R69" s="1444"/>
      <c r="S69" s="1444"/>
      <c r="T69" s="1444"/>
      <c r="U69" s="1444"/>
      <c r="V69" s="1444"/>
      <c r="W69" s="1444"/>
      <c r="X69" s="457"/>
      <c r="Y69" s="457"/>
      <c r="Z69" s="457"/>
      <c r="AA69" s="404"/>
      <c r="AB69" s="961"/>
      <c r="AE69" s="386"/>
      <c r="AF69" s="386"/>
      <c r="AG69" s="386"/>
      <c r="AH69" s="386"/>
      <c r="AI69" s="386"/>
      <c r="AJ69" s="386"/>
      <c r="AK69" s="386"/>
      <c r="AL69" s="386"/>
      <c r="AM69" s="386"/>
      <c r="AN69" s="1449"/>
      <c r="AO69" s="386"/>
      <c r="AP69" s="386"/>
      <c r="AQ69" s="386"/>
      <c r="AR69" s="386"/>
      <c r="AS69" s="386"/>
      <c r="AT69" s="386"/>
      <c r="AU69" s="386"/>
      <c r="AV69" s="386"/>
      <c r="AW69" s="386"/>
      <c r="BA69" s="459"/>
      <c r="BB69" s="459"/>
      <c r="BC69" s="459"/>
      <c r="BD69" s="459"/>
      <c r="BE69" s="459"/>
      <c r="BF69" s="459"/>
      <c r="BG69" s="459"/>
      <c r="BH69" s="459"/>
      <c r="BI69" s="459"/>
      <c r="BJ69" s="459"/>
      <c r="BK69" s="459"/>
      <c r="BL69" s="459"/>
      <c r="BM69" s="459"/>
      <c r="BN69" s="459"/>
      <c r="BO69" s="459"/>
      <c r="BP69" s="459"/>
      <c r="BQ69" s="459"/>
      <c r="BR69" s="459"/>
      <c r="BU69" s="922"/>
      <c r="BV69" s="922"/>
      <c r="BW69" s="922"/>
      <c r="BX69" s="922"/>
      <c r="BY69" s="922"/>
      <c r="BZ69" s="922"/>
      <c r="CB69" s="922"/>
      <c r="CC69" s="922"/>
      <c r="CD69" s="922"/>
      <c r="CE69" s="922"/>
      <c r="CF69" s="922"/>
      <c r="CG69" s="922"/>
      <c r="CH69" s="922"/>
      <c r="CI69" s="1545"/>
      <c r="CJ69" s="1545"/>
      <c r="CK69" s="1533"/>
      <c r="CL69" s="1533"/>
    </row>
    <row r="70" spans="1:90" s="2073" customFormat="1" ht="17.25" customHeight="1">
      <c r="A70" s="2098">
        <v>4</v>
      </c>
      <c r="B70" s="958" t="s">
        <v>537</v>
      </c>
      <c r="C70" s="477" t="s">
        <v>1930</v>
      </c>
      <c r="D70" s="477"/>
      <c r="E70" s="477"/>
      <c r="F70" s="477"/>
      <c r="G70" s="1243"/>
      <c r="H70" s="1243"/>
      <c r="I70" s="1243"/>
      <c r="J70" s="1243"/>
      <c r="K70" s="1243"/>
      <c r="L70" s="1243"/>
      <c r="M70" s="1243"/>
      <c r="N70" s="1243"/>
      <c r="O70" s="1243"/>
      <c r="P70" s="1243"/>
      <c r="Q70" s="1243"/>
      <c r="R70" s="1243"/>
      <c r="S70" s="1243"/>
      <c r="T70" s="1243"/>
      <c r="U70" s="1243"/>
      <c r="V70" s="1243"/>
      <c r="W70" s="1243"/>
      <c r="X70" s="1243"/>
      <c r="Y70" s="1243"/>
      <c r="Z70" s="1243"/>
      <c r="AA70" s="1240"/>
      <c r="AB70" s="1240"/>
      <c r="AC70" s="2083"/>
      <c r="AD70" s="2083"/>
      <c r="AE70" s="1006"/>
      <c r="AF70" s="1006"/>
      <c r="AG70" s="1006"/>
      <c r="AH70" s="1006"/>
      <c r="AI70" s="1006"/>
      <c r="AJ70" s="1006"/>
      <c r="AK70" s="1006"/>
      <c r="AL70" s="1006"/>
      <c r="AM70" s="1006"/>
      <c r="AN70" s="2084"/>
      <c r="AO70" s="1006"/>
      <c r="AP70" s="1006"/>
      <c r="AQ70" s="1006"/>
      <c r="AR70" s="1006"/>
      <c r="AS70" s="1006"/>
      <c r="AT70" s="1006"/>
      <c r="AU70" s="1006"/>
      <c r="AV70" s="1006"/>
      <c r="AW70" s="2101" t="s">
        <v>390</v>
      </c>
      <c r="AY70" s="2076">
        <v>2</v>
      </c>
      <c r="AZ70" s="2076" t="s">
        <v>537</v>
      </c>
      <c r="BA70" s="2075" t="s">
        <v>199</v>
      </c>
      <c r="BB70" s="2075"/>
      <c r="BC70" s="2075"/>
      <c r="BD70" s="2075"/>
      <c r="BE70" s="2075"/>
      <c r="BF70" s="2075"/>
      <c r="BG70" s="2075"/>
      <c r="BH70" s="2075"/>
      <c r="BI70" s="2075"/>
      <c r="BJ70" s="2075"/>
      <c r="BK70" s="2075"/>
      <c r="BL70" s="2075"/>
      <c r="BM70" s="2075"/>
      <c r="BN70" s="2075"/>
      <c r="BO70" s="2075"/>
      <c r="BP70" s="2075"/>
      <c r="BQ70" s="2075"/>
      <c r="BR70" s="2075"/>
      <c r="CI70" s="2070"/>
      <c r="CJ70" s="2072"/>
    </row>
    <row r="71" spans="1:90" s="2073" customFormat="1" hidden="1">
      <c r="A71" s="2099"/>
      <c r="B71" s="1241"/>
      <c r="C71" s="2102" t="s">
        <v>1351</v>
      </c>
      <c r="D71" s="2102"/>
      <c r="E71" s="2102"/>
      <c r="F71" s="2102"/>
      <c r="G71" s="2102"/>
      <c r="H71" s="1241"/>
      <c r="I71" s="1241"/>
      <c r="J71" s="1241"/>
      <c r="K71" s="1241"/>
      <c r="L71" s="1241"/>
      <c r="M71" s="1241"/>
      <c r="N71" s="1241"/>
      <c r="O71" s="1241"/>
      <c r="P71" s="1241"/>
      <c r="Q71" s="1241"/>
      <c r="R71" s="1241"/>
      <c r="S71" s="1241"/>
      <c r="T71" s="1241"/>
      <c r="U71" s="1241"/>
      <c r="V71" s="1241"/>
      <c r="W71" s="1241"/>
      <c r="X71" s="1241"/>
      <c r="Y71" s="1241"/>
      <c r="Z71" s="1241"/>
      <c r="AA71" s="1240"/>
      <c r="AB71" s="1240"/>
      <c r="AC71" s="2083"/>
      <c r="AD71" s="2083"/>
      <c r="AE71" s="3184"/>
      <c r="AF71" s="3184"/>
      <c r="AG71" s="3184"/>
      <c r="AH71" s="3184"/>
      <c r="AI71" s="3184"/>
      <c r="AJ71" s="3184"/>
      <c r="AK71" s="3184"/>
      <c r="AL71" s="3184"/>
      <c r="AM71" s="3184"/>
      <c r="AN71" s="2103"/>
      <c r="AO71" s="3184"/>
      <c r="AP71" s="3184"/>
      <c r="AQ71" s="3184"/>
      <c r="AR71" s="3184"/>
      <c r="AS71" s="3184"/>
      <c r="AT71" s="3184"/>
      <c r="AU71" s="3184"/>
      <c r="AV71" s="3184"/>
      <c r="AW71" s="3184"/>
      <c r="AY71" s="2076"/>
      <c r="AZ71" s="2076"/>
      <c r="BA71" s="2068" t="s">
        <v>200</v>
      </c>
      <c r="BB71" s="2076"/>
      <c r="BC71" s="2076"/>
      <c r="BD71" s="2076"/>
      <c r="BE71" s="2076"/>
      <c r="BF71" s="2076"/>
      <c r="BG71" s="2076"/>
      <c r="BH71" s="2076"/>
      <c r="BI71" s="2076"/>
      <c r="BJ71" s="2076"/>
      <c r="BK71" s="2076"/>
      <c r="BL71" s="2076"/>
      <c r="BM71" s="2076"/>
      <c r="BN71" s="2076"/>
      <c r="BO71" s="2076"/>
      <c r="BP71" s="2076"/>
      <c r="BQ71" s="2076"/>
      <c r="BR71" s="2076"/>
      <c r="BU71" s="2591"/>
      <c r="BV71" s="2591"/>
      <c r="BW71" s="2591"/>
      <c r="BX71" s="2591"/>
      <c r="BY71" s="2591"/>
      <c r="BZ71" s="2591"/>
      <c r="CB71" s="2591"/>
      <c r="CC71" s="2591"/>
      <c r="CD71" s="2591"/>
      <c r="CE71" s="2591"/>
      <c r="CF71" s="2591"/>
      <c r="CG71" s="2591"/>
      <c r="CH71" s="2069"/>
      <c r="CI71" s="2070"/>
      <c r="CJ71" s="2072"/>
    </row>
    <row r="72" spans="1:90" s="2073" customFormat="1" hidden="1">
      <c r="A72" s="2099"/>
      <c r="B72" s="1241"/>
      <c r="C72" s="2102" t="s">
        <v>1349</v>
      </c>
      <c r="D72" s="2102"/>
      <c r="E72" s="2102"/>
      <c r="F72" s="2102"/>
      <c r="G72" s="2102"/>
      <c r="H72" s="1241"/>
      <c r="I72" s="1241"/>
      <c r="J72" s="1241"/>
      <c r="K72" s="1241"/>
      <c r="L72" s="1241"/>
      <c r="M72" s="1241"/>
      <c r="N72" s="1241"/>
      <c r="O72" s="1241"/>
      <c r="P72" s="1241"/>
      <c r="Q72" s="1241"/>
      <c r="R72" s="1241"/>
      <c r="S72" s="1241"/>
      <c r="T72" s="1241"/>
      <c r="U72" s="1241"/>
      <c r="V72" s="1241"/>
      <c r="W72" s="1241"/>
      <c r="X72" s="1241"/>
      <c r="Y72" s="1241"/>
      <c r="Z72" s="1241"/>
      <c r="AA72" s="1240"/>
      <c r="AB72" s="1240"/>
      <c r="AC72" s="2083"/>
      <c r="AD72" s="2083"/>
      <c r="AE72" s="3184"/>
      <c r="AF72" s="3184"/>
      <c r="AG72" s="3184"/>
      <c r="AH72" s="3184"/>
      <c r="AI72" s="3184"/>
      <c r="AJ72" s="3184"/>
      <c r="AK72" s="3184"/>
      <c r="AL72" s="3184"/>
      <c r="AM72" s="3184"/>
      <c r="AN72" s="2103"/>
      <c r="AO72" s="3184"/>
      <c r="AP72" s="3184"/>
      <c r="AQ72" s="3184"/>
      <c r="AR72" s="3184"/>
      <c r="AS72" s="3184"/>
      <c r="AT72" s="3184"/>
      <c r="AU72" s="3184"/>
      <c r="AV72" s="3184"/>
      <c r="AW72" s="3184"/>
      <c r="AY72" s="2076"/>
      <c r="AZ72" s="2076"/>
      <c r="BA72" s="2068" t="s">
        <v>200</v>
      </c>
      <c r="BB72" s="2076"/>
      <c r="BC72" s="2076"/>
      <c r="BD72" s="2076"/>
      <c r="BE72" s="2076"/>
      <c r="BF72" s="2076"/>
      <c r="BG72" s="2076"/>
      <c r="BH72" s="2076"/>
      <c r="BI72" s="2076"/>
      <c r="BJ72" s="2076"/>
      <c r="BK72" s="2076"/>
      <c r="BL72" s="2076"/>
      <c r="BM72" s="2076"/>
      <c r="BN72" s="2076"/>
      <c r="BO72" s="2076"/>
      <c r="BP72" s="2076"/>
      <c r="BQ72" s="2076"/>
      <c r="BR72" s="2076"/>
      <c r="BU72" s="2591"/>
      <c r="BV72" s="2591"/>
      <c r="BW72" s="2591"/>
      <c r="BX72" s="2591"/>
      <c r="BY72" s="2591"/>
      <c r="BZ72" s="2591"/>
      <c r="CB72" s="2591"/>
      <c r="CC72" s="2591"/>
      <c r="CD72" s="2591"/>
      <c r="CE72" s="2591"/>
      <c r="CF72" s="2591"/>
      <c r="CG72" s="2591"/>
      <c r="CH72" s="2069"/>
      <c r="CI72" s="2070"/>
      <c r="CJ72" s="2072"/>
    </row>
    <row r="73" spans="1:90" s="2073" customFormat="1" hidden="1">
      <c r="A73" s="2099"/>
      <c r="B73" s="1241"/>
      <c r="C73" s="2102" t="s">
        <v>1350</v>
      </c>
      <c r="D73" s="2102"/>
      <c r="E73" s="2102"/>
      <c r="F73" s="2102"/>
      <c r="G73" s="2102"/>
      <c r="H73" s="1241"/>
      <c r="I73" s="1241"/>
      <c r="J73" s="1241"/>
      <c r="K73" s="1241"/>
      <c r="L73" s="1241"/>
      <c r="M73" s="1241"/>
      <c r="N73" s="1241"/>
      <c r="O73" s="1241"/>
      <c r="P73" s="1241"/>
      <c r="Q73" s="1241"/>
      <c r="R73" s="1241"/>
      <c r="S73" s="1241"/>
      <c r="T73" s="1241"/>
      <c r="U73" s="1241"/>
      <c r="V73" s="1241"/>
      <c r="W73" s="1241"/>
      <c r="X73" s="1241"/>
      <c r="Y73" s="1241"/>
      <c r="Z73" s="1241"/>
      <c r="AA73" s="1240"/>
      <c r="AB73" s="1240"/>
      <c r="AC73" s="2083"/>
      <c r="AD73" s="2083"/>
      <c r="AE73" s="3184"/>
      <c r="AF73" s="3184"/>
      <c r="AG73" s="3184"/>
      <c r="AH73" s="3184"/>
      <c r="AI73" s="3184"/>
      <c r="AJ73" s="3184"/>
      <c r="AK73" s="3184"/>
      <c r="AL73" s="3184"/>
      <c r="AM73" s="3184"/>
      <c r="AN73" s="2103"/>
      <c r="AO73" s="3184"/>
      <c r="AP73" s="3184"/>
      <c r="AQ73" s="3184"/>
      <c r="AR73" s="3184"/>
      <c r="AS73" s="3184"/>
      <c r="AT73" s="3184"/>
      <c r="AU73" s="3184"/>
      <c r="AV73" s="3184"/>
      <c r="AW73" s="3184"/>
      <c r="AY73" s="2076"/>
      <c r="AZ73" s="2076"/>
      <c r="BA73" s="2068" t="s">
        <v>200</v>
      </c>
      <c r="BB73" s="2076"/>
      <c r="BC73" s="2076"/>
      <c r="BD73" s="2076"/>
      <c r="BE73" s="2076"/>
      <c r="BF73" s="2076"/>
      <c r="BG73" s="2076"/>
      <c r="BH73" s="2076"/>
      <c r="BI73" s="2076"/>
      <c r="BJ73" s="2076"/>
      <c r="BK73" s="2076"/>
      <c r="BL73" s="2076"/>
      <c r="BM73" s="2076"/>
      <c r="BN73" s="2076"/>
      <c r="BO73" s="2076"/>
      <c r="BP73" s="2076"/>
      <c r="BQ73" s="2076"/>
      <c r="BR73" s="2076"/>
      <c r="BU73" s="2591"/>
      <c r="BV73" s="2591"/>
      <c r="BW73" s="2591"/>
      <c r="BX73" s="2591"/>
      <c r="BY73" s="2591"/>
      <c r="BZ73" s="2591"/>
      <c r="CB73" s="2591"/>
      <c r="CC73" s="2591"/>
      <c r="CD73" s="2591"/>
      <c r="CE73" s="2591"/>
      <c r="CF73" s="2591"/>
      <c r="CG73" s="2591"/>
      <c r="CH73" s="2069"/>
      <c r="CI73" s="2070"/>
      <c r="CJ73" s="2072"/>
    </row>
    <row r="74" spans="1:90" s="2073" customFormat="1" hidden="1">
      <c r="A74" s="2099"/>
      <c r="B74" s="1241"/>
      <c r="C74" s="2102" t="s">
        <v>932</v>
      </c>
      <c r="D74" s="2102"/>
      <c r="E74" s="2102"/>
      <c r="F74" s="2102"/>
      <c r="G74" s="2102"/>
      <c r="H74" s="1241"/>
      <c r="I74" s="1241"/>
      <c r="J74" s="1241"/>
      <c r="K74" s="1241"/>
      <c r="L74" s="1241"/>
      <c r="M74" s="1241"/>
      <c r="N74" s="1241"/>
      <c r="O74" s="1241"/>
      <c r="P74" s="1241"/>
      <c r="Q74" s="1241"/>
      <c r="R74" s="1241"/>
      <c r="S74" s="1241"/>
      <c r="T74" s="1241"/>
      <c r="U74" s="1241"/>
      <c r="V74" s="1241"/>
      <c r="W74" s="1241"/>
      <c r="X74" s="1241"/>
      <c r="Y74" s="1241"/>
      <c r="Z74" s="1241"/>
      <c r="AA74" s="1240"/>
      <c r="AB74" s="1240"/>
      <c r="AC74" s="2083"/>
      <c r="AD74" s="2083"/>
      <c r="AE74" s="3184"/>
      <c r="AF74" s="3184"/>
      <c r="AG74" s="3184"/>
      <c r="AH74" s="3184"/>
      <c r="AI74" s="3184"/>
      <c r="AJ74" s="3184"/>
      <c r="AK74" s="3184"/>
      <c r="AL74" s="3184"/>
      <c r="AM74" s="3184"/>
      <c r="AN74" s="2103"/>
      <c r="AO74" s="3184"/>
      <c r="AP74" s="3184"/>
      <c r="AQ74" s="3184"/>
      <c r="AR74" s="3184"/>
      <c r="AS74" s="3184"/>
      <c r="AT74" s="3184"/>
      <c r="AU74" s="3184"/>
      <c r="AV74" s="3184"/>
      <c r="AW74" s="3184"/>
      <c r="AY74" s="2076"/>
      <c r="AZ74" s="2076"/>
      <c r="BA74" s="2068" t="s">
        <v>200</v>
      </c>
      <c r="BB74" s="2076"/>
      <c r="BC74" s="2076"/>
      <c r="BD74" s="2076"/>
      <c r="BE74" s="2076"/>
      <c r="BF74" s="2076"/>
      <c r="BG74" s="2076"/>
      <c r="BH74" s="2076"/>
      <c r="BI74" s="2076"/>
      <c r="BJ74" s="2076"/>
      <c r="BK74" s="2076"/>
      <c r="BL74" s="2076"/>
      <c r="BM74" s="2076"/>
      <c r="BN74" s="2076"/>
      <c r="BO74" s="2076"/>
      <c r="BP74" s="2076"/>
      <c r="BQ74" s="2076"/>
      <c r="BR74" s="2076"/>
      <c r="BU74" s="2591"/>
      <c r="BV74" s="2591"/>
      <c r="BW74" s="2591"/>
      <c r="BX74" s="2591"/>
      <c r="BY74" s="2591"/>
      <c r="BZ74" s="2591"/>
      <c r="CB74" s="2591"/>
      <c r="CC74" s="2591"/>
      <c r="CD74" s="2591"/>
      <c r="CE74" s="2591"/>
      <c r="CF74" s="2591"/>
      <c r="CG74" s="2591"/>
      <c r="CH74" s="2069"/>
      <c r="CI74" s="2070"/>
      <c r="CJ74" s="2072"/>
    </row>
    <row r="75" spans="1:90" s="2073" customFormat="1" hidden="1">
      <c r="A75" s="2099"/>
      <c r="B75" s="1241"/>
      <c r="C75" s="2102" t="s">
        <v>933</v>
      </c>
      <c r="D75" s="2102"/>
      <c r="E75" s="2102"/>
      <c r="F75" s="2102"/>
      <c r="G75" s="2102"/>
      <c r="H75" s="1241"/>
      <c r="I75" s="1241"/>
      <c r="J75" s="1241"/>
      <c r="K75" s="1241"/>
      <c r="L75" s="1241"/>
      <c r="M75" s="1241"/>
      <c r="N75" s="1241"/>
      <c r="O75" s="1241"/>
      <c r="P75" s="1241"/>
      <c r="Q75" s="1241"/>
      <c r="R75" s="1241"/>
      <c r="S75" s="1241"/>
      <c r="T75" s="1241"/>
      <c r="U75" s="1241"/>
      <c r="V75" s="1241"/>
      <c r="W75" s="1241"/>
      <c r="X75" s="1241"/>
      <c r="Y75" s="1241"/>
      <c r="Z75" s="1241"/>
      <c r="AA75" s="1240"/>
      <c r="AB75" s="1240"/>
      <c r="AC75" s="2083"/>
      <c r="AD75" s="2083"/>
      <c r="AE75" s="3184"/>
      <c r="AF75" s="3184"/>
      <c r="AG75" s="3184"/>
      <c r="AH75" s="3184"/>
      <c r="AI75" s="3184"/>
      <c r="AJ75" s="3184"/>
      <c r="AK75" s="3184"/>
      <c r="AL75" s="3184"/>
      <c r="AM75" s="3184"/>
      <c r="AN75" s="2103"/>
      <c r="AO75" s="3184"/>
      <c r="AP75" s="3184"/>
      <c r="AQ75" s="3184"/>
      <c r="AR75" s="3184"/>
      <c r="AS75" s="3184"/>
      <c r="AT75" s="3184"/>
      <c r="AU75" s="3184"/>
      <c r="AV75" s="3184"/>
      <c r="AW75" s="3184"/>
      <c r="AY75" s="2076"/>
      <c r="AZ75" s="2076"/>
      <c r="BA75" s="2068" t="s">
        <v>201</v>
      </c>
      <c r="BB75" s="2076"/>
      <c r="BC75" s="2076"/>
      <c r="BD75" s="2076"/>
      <c r="BE75" s="2076"/>
      <c r="BF75" s="2076"/>
      <c r="BG75" s="2076"/>
      <c r="BH75" s="2076"/>
      <c r="BI75" s="2076"/>
      <c r="BJ75" s="2076"/>
      <c r="BK75" s="2076"/>
      <c r="BL75" s="2076"/>
      <c r="BM75" s="2076"/>
      <c r="BN75" s="2076"/>
      <c r="BO75" s="2076"/>
      <c r="BP75" s="2076"/>
      <c r="BQ75" s="2076"/>
      <c r="BR75" s="2076"/>
      <c r="BU75" s="2591"/>
      <c r="BV75" s="2591"/>
      <c r="BW75" s="2591"/>
      <c r="BX75" s="2591"/>
      <c r="BY75" s="2591"/>
      <c r="BZ75" s="2591"/>
      <c r="CB75" s="2591"/>
      <c r="CC75" s="2591"/>
      <c r="CD75" s="2591"/>
      <c r="CE75" s="2591"/>
      <c r="CF75" s="2591"/>
      <c r="CG75" s="2591"/>
      <c r="CH75" s="2069"/>
      <c r="CI75" s="2070"/>
      <c r="CJ75" s="2072"/>
    </row>
    <row r="76" spans="1:90" s="2073" customFormat="1" hidden="1">
      <c r="A76" s="2099"/>
      <c r="B76" s="1241"/>
      <c r="C76" s="2102" t="s">
        <v>1359</v>
      </c>
      <c r="D76" s="2102"/>
      <c r="E76" s="2102"/>
      <c r="F76" s="2102"/>
      <c r="G76" s="2102"/>
      <c r="H76" s="1241"/>
      <c r="I76" s="1241"/>
      <c r="J76" s="1241"/>
      <c r="K76" s="1241"/>
      <c r="L76" s="1241"/>
      <c r="M76" s="1241"/>
      <c r="N76" s="1241"/>
      <c r="O76" s="1241"/>
      <c r="P76" s="1241"/>
      <c r="Q76" s="1241"/>
      <c r="R76" s="1241"/>
      <c r="S76" s="1241"/>
      <c r="T76" s="1241"/>
      <c r="U76" s="1241"/>
      <c r="V76" s="1241"/>
      <c r="W76" s="1241"/>
      <c r="X76" s="1241"/>
      <c r="Y76" s="1241"/>
      <c r="Z76" s="1241"/>
      <c r="AA76" s="1240"/>
      <c r="AB76" s="1240"/>
      <c r="AC76" s="2083"/>
      <c r="AD76" s="2083"/>
      <c r="AE76" s="3184">
        <v>0</v>
      </c>
      <c r="AF76" s="3184"/>
      <c r="AG76" s="3184"/>
      <c r="AH76" s="3184"/>
      <c r="AI76" s="3184"/>
      <c r="AJ76" s="3184"/>
      <c r="AK76" s="3184"/>
      <c r="AL76" s="3184"/>
      <c r="AM76" s="3184"/>
      <c r="AN76" s="2103"/>
      <c r="AO76" s="3184">
        <v>0</v>
      </c>
      <c r="AP76" s="3184"/>
      <c r="AQ76" s="3184"/>
      <c r="AR76" s="3184"/>
      <c r="AS76" s="3184"/>
      <c r="AT76" s="3184"/>
      <c r="AU76" s="3184"/>
      <c r="AV76" s="3184"/>
      <c r="AW76" s="3184"/>
      <c r="AY76" s="2076"/>
      <c r="AZ76" s="2076"/>
      <c r="BA76" s="2068" t="s">
        <v>201</v>
      </c>
      <c r="BB76" s="2076"/>
      <c r="BC76" s="2076"/>
      <c r="BD76" s="2076"/>
      <c r="BE76" s="2076"/>
      <c r="BF76" s="2076"/>
      <c r="BG76" s="2076"/>
      <c r="BH76" s="2076"/>
      <c r="BI76" s="2076"/>
      <c r="BJ76" s="2076"/>
      <c r="BK76" s="2076"/>
      <c r="BL76" s="2076"/>
      <c r="BM76" s="2076"/>
      <c r="BN76" s="2076"/>
      <c r="BO76" s="2076"/>
      <c r="BP76" s="2076"/>
      <c r="BQ76" s="2076"/>
      <c r="BR76" s="2076"/>
      <c r="BU76" s="2591"/>
      <c r="BV76" s="2591"/>
      <c r="BW76" s="2591"/>
      <c r="BX76" s="2591"/>
      <c r="BY76" s="2591"/>
      <c r="BZ76" s="2591"/>
      <c r="CB76" s="2591"/>
      <c r="CC76" s="2591"/>
      <c r="CD76" s="2591"/>
      <c r="CE76" s="2591"/>
      <c r="CF76" s="2591"/>
      <c r="CG76" s="2591"/>
      <c r="CH76" s="2069"/>
      <c r="CI76" s="2070"/>
      <c r="CJ76" s="2072"/>
    </row>
    <row r="77" spans="1:90" s="2073" customFormat="1" hidden="1">
      <c r="A77" s="2099"/>
      <c r="B77" s="1241"/>
      <c r="C77" s="2102" t="s">
        <v>1360</v>
      </c>
      <c r="D77" s="2102"/>
      <c r="E77" s="2102"/>
      <c r="F77" s="2102"/>
      <c r="G77" s="2102"/>
      <c r="H77" s="1241"/>
      <c r="I77" s="1241"/>
      <c r="J77" s="1241"/>
      <c r="K77" s="1241"/>
      <c r="L77" s="1241"/>
      <c r="M77" s="1241"/>
      <c r="N77" s="1241"/>
      <c r="O77" s="1241"/>
      <c r="P77" s="1241"/>
      <c r="Q77" s="1241"/>
      <c r="R77" s="1241"/>
      <c r="S77" s="1241"/>
      <c r="T77" s="1241"/>
      <c r="U77" s="1241"/>
      <c r="V77" s="1241"/>
      <c r="W77" s="1241"/>
      <c r="X77" s="1241"/>
      <c r="Y77" s="1241"/>
      <c r="Z77" s="1241"/>
      <c r="AA77" s="1240"/>
      <c r="AB77" s="1240"/>
      <c r="AC77" s="2083"/>
      <c r="AD77" s="2083"/>
      <c r="AE77" s="3184">
        <v>0</v>
      </c>
      <c r="AF77" s="3184"/>
      <c r="AG77" s="3184"/>
      <c r="AH77" s="3184"/>
      <c r="AI77" s="3184"/>
      <c r="AJ77" s="3184"/>
      <c r="AK77" s="3184"/>
      <c r="AL77" s="3184"/>
      <c r="AM77" s="3184"/>
      <c r="AN77" s="2103"/>
      <c r="AO77" s="3184">
        <v>0</v>
      </c>
      <c r="AP77" s="3184"/>
      <c r="AQ77" s="3184"/>
      <c r="AR77" s="3184"/>
      <c r="AS77" s="3184"/>
      <c r="AT77" s="3184"/>
      <c r="AU77" s="3184"/>
      <c r="AV77" s="3184"/>
      <c r="AW77" s="3184"/>
      <c r="AY77" s="2076"/>
      <c r="AZ77" s="2076"/>
      <c r="BA77" s="2068" t="s">
        <v>201</v>
      </c>
      <c r="BB77" s="2076"/>
      <c r="BC77" s="2076"/>
      <c r="BD77" s="2076"/>
      <c r="BE77" s="2076"/>
      <c r="BF77" s="2076"/>
      <c r="BG77" s="2076"/>
      <c r="BH77" s="2076"/>
      <c r="BI77" s="2076"/>
      <c r="BJ77" s="2076"/>
      <c r="BK77" s="2076"/>
      <c r="BL77" s="2076"/>
      <c r="BM77" s="2076"/>
      <c r="BN77" s="2076"/>
      <c r="BO77" s="2076"/>
      <c r="BP77" s="2076"/>
      <c r="BQ77" s="2076"/>
      <c r="BR77" s="2076"/>
      <c r="BU77" s="2591"/>
      <c r="BV77" s="2591"/>
      <c r="BW77" s="2591"/>
      <c r="BX77" s="2591"/>
      <c r="BY77" s="2591"/>
      <c r="BZ77" s="2591"/>
      <c r="CB77" s="2591"/>
      <c r="CC77" s="2591"/>
      <c r="CD77" s="2591"/>
      <c r="CE77" s="2591"/>
      <c r="CF77" s="2591"/>
      <c r="CG77" s="2591"/>
      <c r="CH77" s="2069"/>
      <c r="CI77" s="2070"/>
      <c r="CJ77" s="2072"/>
    </row>
    <row r="78" spans="1:90" s="2073" customFormat="1" hidden="1">
      <c r="A78" s="2099"/>
      <c r="B78" s="1241"/>
      <c r="C78" s="2102" t="s">
        <v>1361</v>
      </c>
      <c r="D78" s="2102"/>
      <c r="E78" s="2102"/>
      <c r="F78" s="2102"/>
      <c r="G78" s="2102"/>
      <c r="H78" s="1241"/>
      <c r="I78" s="1241"/>
      <c r="J78" s="1241"/>
      <c r="K78" s="1241"/>
      <c r="L78" s="1241"/>
      <c r="M78" s="1241"/>
      <c r="N78" s="1241"/>
      <c r="O78" s="1241"/>
      <c r="P78" s="1241"/>
      <c r="Q78" s="1241"/>
      <c r="R78" s="1241"/>
      <c r="S78" s="1241"/>
      <c r="T78" s="1241"/>
      <c r="U78" s="1241"/>
      <c r="V78" s="1241"/>
      <c r="W78" s="1241"/>
      <c r="X78" s="1241"/>
      <c r="Y78" s="1241"/>
      <c r="Z78" s="1241"/>
      <c r="AA78" s="1240"/>
      <c r="AB78" s="1240"/>
      <c r="AC78" s="2083"/>
      <c r="AD78" s="2083"/>
      <c r="AE78" s="3184">
        <v>0</v>
      </c>
      <c r="AF78" s="3184"/>
      <c r="AG78" s="3184"/>
      <c r="AH78" s="3184"/>
      <c r="AI78" s="3184"/>
      <c r="AJ78" s="3184"/>
      <c r="AK78" s="3184"/>
      <c r="AL78" s="3184"/>
      <c r="AM78" s="3184"/>
      <c r="AN78" s="2103"/>
      <c r="AO78" s="3184">
        <v>0</v>
      </c>
      <c r="AP78" s="3184"/>
      <c r="AQ78" s="3184"/>
      <c r="AR78" s="3184"/>
      <c r="AS78" s="3184"/>
      <c r="AT78" s="3184"/>
      <c r="AU78" s="3184"/>
      <c r="AV78" s="3184"/>
      <c r="AW78" s="3184"/>
      <c r="AY78" s="2076"/>
      <c r="AZ78" s="2076"/>
      <c r="BA78" s="2068" t="s">
        <v>201</v>
      </c>
      <c r="BB78" s="2076"/>
      <c r="BC78" s="2076"/>
      <c r="BD78" s="2076"/>
      <c r="BE78" s="2076"/>
      <c r="BF78" s="2076"/>
      <c r="BG78" s="2076"/>
      <c r="BH78" s="2076"/>
      <c r="BI78" s="2076"/>
      <c r="BJ78" s="2076"/>
      <c r="BK78" s="2076"/>
      <c r="BL78" s="2076"/>
      <c r="BM78" s="2076"/>
      <c r="BN78" s="2076"/>
      <c r="BO78" s="2076"/>
      <c r="BP78" s="2076"/>
      <c r="BQ78" s="2076"/>
      <c r="BR78" s="2076"/>
      <c r="BU78" s="2591"/>
      <c r="BV78" s="2591"/>
      <c r="BW78" s="2591"/>
      <c r="BX78" s="2591"/>
      <c r="BY78" s="2591"/>
      <c r="BZ78" s="2591"/>
      <c r="CB78" s="2591"/>
      <c r="CC78" s="2591"/>
      <c r="CD78" s="2591"/>
      <c r="CE78" s="2591"/>
      <c r="CF78" s="2591"/>
      <c r="CG78" s="2591"/>
      <c r="CH78" s="2069"/>
      <c r="CI78" s="2070"/>
      <c r="CJ78" s="2072"/>
    </row>
    <row r="79" spans="1:90" s="2073" customFormat="1" ht="17.25" customHeight="1">
      <c r="A79" s="2099"/>
      <c r="B79" s="1241"/>
      <c r="C79" s="2083"/>
      <c r="D79" s="2083"/>
      <c r="E79" s="2083"/>
      <c r="F79" s="2083"/>
      <c r="G79" s="2083"/>
      <c r="H79" s="2083"/>
      <c r="I79" s="2083"/>
      <c r="J79" s="2083"/>
      <c r="K79" s="2083"/>
      <c r="L79" s="2083"/>
      <c r="M79" s="2083"/>
      <c r="N79" s="2083"/>
      <c r="O79" s="2083"/>
      <c r="P79" s="2083"/>
      <c r="Q79" s="3402" t="s">
        <v>512</v>
      </c>
      <c r="R79" s="3403"/>
      <c r="S79" s="3403"/>
      <c r="T79" s="3403"/>
      <c r="U79" s="3403"/>
      <c r="V79" s="3403"/>
      <c r="W79" s="3403"/>
      <c r="X79" s="3403"/>
      <c r="Y79" s="3403"/>
      <c r="Z79" s="3403"/>
      <c r="AA79" s="3403"/>
      <c r="AB79" s="3403"/>
      <c r="AC79" s="3403"/>
      <c r="AD79" s="3403"/>
      <c r="AE79" s="3403"/>
      <c r="AF79" s="3403"/>
      <c r="AG79" s="2104"/>
      <c r="AH79" s="3402" t="s">
        <v>513</v>
      </c>
      <c r="AI79" s="3402"/>
      <c r="AJ79" s="3402"/>
      <c r="AK79" s="3402"/>
      <c r="AL79" s="3402"/>
      <c r="AM79" s="3402"/>
      <c r="AN79" s="3402"/>
      <c r="AO79" s="3402"/>
      <c r="AP79" s="3402"/>
      <c r="AQ79" s="3402"/>
      <c r="AR79" s="3402"/>
      <c r="AS79" s="3402"/>
      <c r="AT79" s="3402"/>
      <c r="AU79" s="3402"/>
      <c r="AV79" s="3402"/>
      <c r="AW79" s="3402"/>
      <c r="AY79" s="2076"/>
      <c r="AZ79" s="2076"/>
      <c r="BA79" s="2068"/>
      <c r="BB79" s="2076"/>
      <c r="BC79" s="2076"/>
      <c r="BD79" s="2076"/>
      <c r="BE79" s="2076"/>
      <c r="BF79" s="2076"/>
      <c r="BG79" s="2076"/>
      <c r="BH79" s="2076"/>
      <c r="BI79" s="2076"/>
      <c r="BJ79" s="2076"/>
      <c r="BK79" s="2076"/>
      <c r="BL79" s="2076"/>
      <c r="BM79" s="2076"/>
      <c r="BN79" s="2076"/>
      <c r="BO79" s="2076"/>
      <c r="BP79" s="2076"/>
      <c r="BQ79" s="2076"/>
      <c r="BR79" s="2076"/>
      <c r="BU79" s="2069"/>
      <c r="BV79" s="2069"/>
      <c r="BW79" s="2069"/>
      <c r="BX79" s="2069"/>
      <c r="BY79" s="2069"/>
      <c r="BZ79" s="2069"/>
      <c r="CB79" s="2069"/>
      <c r="CC79" s="2069"/>
      <c r="CD79" s="2069"/>
      <c r="CE79" s="2069"/>
      <c r="CF79" s="2069"/>
      <c r="CG79" s="2069"/>
      <c r="CH79" s="2069"/>
      <c r="CI79" s="2070"/>
      <c r="CJ79" s="2072"/>
    </row>
    <row r="80" spans="1:90" s="2073" customFormat="1" ht="17.25" customHeight="1">
      <c r="A80" s="2099"/>
      <c r="B80" s="1241"/>
      <c r="C80" s="2083"/>
      <c r="D80" s="2083"/>
      <c r="E80" s="2083"/>
      <c r="F80" s="2083"/>
      <c r="G80" s="2083"/>
      <c r="H80" s="2083"/>
      <c r="I80" s="2083"/>
      <c r="J80" s="2083"/>
      <c r="K80" s="2083"/>
      <c r="L80" s="2083"/>
      <c r="M80" s="2083"/>
      <c r="N80" s="2083"/>
      <c r="O80" s="2083"/>
      <c r="P80" s="2083"/>
      <c r="Q80" s="3234" t="s">
        <v>990</v>
      </c>
      <c r="R80" s="3234"/>
      <c r="S80" s="3234"/>
      <c r="T80" s="3234"/>
      <c r="U80" s="3234"/>
      <c r="V80" s="3234"/>
      <c r="W80" s="3234"/>
      <c r="X80" s="3234"/>
      <c r="Y80" s="3234" t="s">
        <v>926</v>
      </c>
      <c r="Z80" s="3234"/>
      <c r="AA80" s="3234"/>
      <c r="AB80" s="3234"/>
      <c r="AC80" s="3234"/>
      <c r="AD80" s="3234"/>
      <c r="AE80" s="3234"/>
      <c r="AF80" s="3234"/>
      <c r="AG80" s="2105"/>
      <c r="AH80" s="3420" t="s">
        <v>990</v>
      </c>
      <c r="AI80" s="3420"/>
      <c r="AJ80" s="3420"/>
      <c r="AK80" s="3420"/>
      <c r="AL80" s="3420"/>
      <c r="AM80" s="3420"/>
      <c r="AN80" s="3420"/>
      <c r="AO80" s="3420"/>
      <c r="AP80" s="3420"/>
      <c r="AQ80" s="3420" t="s">
        <v>926</v>
      </c>
      <c r="AR80" s="3420"/>
      <c r="AS80" s="3420"/>
      <c r="AT80" s="3420"/>
      <c r="AU80" s="3420"/>
      <c r="AV80" s="3420"/>
      <c r="AW80" s="3420"/>
      <c r="AY80" s="2076"/>
      <c r="AZ80" s="2076"/>
      <c r="BA80" s="2068"/>
      <c r="BB80" s="2076"/>
      <c r="BC80" s="2076"/>
      <c r="BD80" s="2076"/>
      <c r="BE80" s="2076"/>
      <c r="BF80" s="2076"/>
      <c r="BG80" s="2076"/>
      <c r="BH80" s="2076"/>
      <c r="BI80" s="2076"/>
      <c r="BJ80" s="2076"/>
      <c r="BK80" s="2076"/>
      <c r="BL80" s="2076"/>
      <c r="BM80" s="2076"/>
      <c r="BN80" s="2076"/>
      <c r="BO80" s="2076"/>
      <c r="BP80" s="2076"/>
      <c r="BQ80" s="2076"/>
      <c r="BR80" s="2076"/>
      <c r="BU80" s="2069"/>
      <c r="BV80" s="2069"/>
      <c r="BW80" s="2069"/>
      <c r="BX80" s="2069"/>
      <c r="BY80" s="2069"/>
      <c r="BZ80" s="2069"/>
      <c r="CB80" s="2069"/>
      <c r="CC80" s="2069"/>
      <c r="CD80" s="2069"/>
      <c r="CE80" s="2069"/>
      <c r="CF80" s="2069"/>
      <c r="CG80" s="2069"/>
      <c r="CH80" s="2069"/>
      <c r="CI80" s="2070"/>
      <c r="CJ80" s="2072"/>
    </row>
    <row r="81" spans="1:90" s="2073" customFormat="1" ht="45.75" customHeight="1">
      <c r="A81" s="2099"/>
      <c r="B81" s="1241"/>
      <c r="C81" s="3180" t="s">
        <v>2070</v>
      </c>
      <c r="D81" s="3181"/>
      <c r="E81" s="3181"/>
      <c r="F81" s="3181"/>
      <c r="G81" s="3181"/>
      <c r="H81" s="3181"/>
      <c r="I81" s="3181"/>
      <c r="J81" s="3181"/>
      <c r="K81" s="3181"/>
      <c r="L81" s="3181"/>
      <c r="M81" s="3181"/>
      <c r="N81" s="3181"/>
      <c r="O81" s="3181"/>
      <c r="P81" s="3181"/>
      <c r="Q81" s="3182">
        <v>22260000000</v>
      </c>
      <c r="R81" s="3182"/>
      <c r="S81" s="3182"/>
      <c r="T81" s="3182"/>
      <c r="U81" s="3182"/>
      <c r="V81" s="3182"/>
      <c r="W81" s="3182"/>
      <c r="X81" s="3182"/>
      <c r="Y81" s="3183"/>
      <c r="Z81" s="3183"/>
      <c r="AA81" s="3183"/>
      <c r="AB81" s="3183"/>
      <c r="AC81" s="3183"/>
      <c r="AD81" s="3183"/>
      <c r="AE81" s="3183"/>
      <c r="AF81" s="3183"/>
      <c r="AG81" s="2103"/>
      <c r="AH81" s="3421">
        <v>39000000000</v>
      </c>
      <c r="AI81" s="3421"/>
      <c r="AJ81" s="3421"/>
      <c r="AK81" s="3421"/>
      <c r="AL81" s="3421"/>
      <c r="AM81" s="3421"/>
      <c r="AN81" s="3421"/>
      <c r="AO81" s="3421"/>
      <c r="AP81" s="3421"/>
      <c r="AQ81" s="3452"/>
      <c r="AR81" s="3452"/>
      <c r="AS81" s="3452"/>
      <c r="AT81" s="3452"/>
      <c r="AU81" s="3452"/>
      <c r="AV81" s="3452"/>
      <c r="AW81" s="3452"/>
      <c r="AY81" s="2076"/>
      <c r="AZ81" s="2076"/>
      <c r="BA81" s="2068"/>
      <c r="BB81" s="2076"/>
      <c r="BC81" s="2076"/>
      <c r="BD81" s="2076"/>
      <c r="BE81" s="2076"/>
      <c r="BF81" s="2076"/>
      <c r="BG81" s="2076"/>
      <c r="BH81" s="2076"/>
      <c r="BI81" s="2076"/>
      <c r="BJ81" s="2076"/>
      <c r="BK81" s="2076"/>
      <c r="BL81" s="2076"/>
      <c r="BM81" s="2076"/>
      <c r="BN81" s="2076"/>
      <c r="BO81" s="2076"/>
      <c r="BP81" s="2076"/>
      <c r="BQ81" s="2076"/>
      <c r="BR81" s="2076"/>
      <c r="BU81" s="2069"/>
      <c r="BV81" s="2069"/>
      <c r="BW81" s="2069"/>
      <c r="BX81" s="2069"/>
      <c r="BY81" s="2069"/>
      <c r="BZ81" s="2069"/>
      <c r="CB81" s="2069"/>
      <c r="CC81" s="2069"/>
      <c r="CD81" s="2069"/>
      <c r="CE81" s="2069"/>
      <c r="CF81" s="2069"/>
      <c r="CG81" s="2069"/>
      <c r="CH81" s="2069"/>
      <c r="CI81" s="2070"/>
      <c r="CJ81" s="2072"/>
    </row>
    <row r="82" spans="1:90" s="2073" customFormat="1" ht="47.25" customHeight="1">
      <c r="A82" s="2099"/>
      <c r="B82" s="1241"/>
      <c r="C82" s="3180" t="s">
        <v>2071</v>
      </c>
      <c r="D82" s="3181"/>
      <c r="E82" s="3181"/>
      <c r="F82" s="3181"/>
      <c r="G82" s="3181"/>
      <c r="H82" s="3181"/>
      <c r="I82" s="3181"/>
      <c r="J82" s="3181"/>
      <c r="K82" s="3181"/>
      <c r="L82" s="3181"/>
      <c r="M82" s="3181"/>
      <c r="N82" s="3181"/>
      <c r="O82" s="3181"/>
      <c r="P82" s="3181"/>
      <c r="Q82" s="3182"/>
      <c r="R82" s="3182"/>
      <c r="S82" s="3182"/>
      <c r="T82" s="3182"/>
      <c r="U82" s="3182"/>
      <c r="V82" s="3182"/>
      <c r="W82" s="3182"/>
      <c r="X82" s="3182"/>
      <c r="Y82" s="3183"/>
      <c r="Z82" s="3183"/>
      <c r="AA82" s="3183"/>
      <c r="AB82" s="3183"/>
      <c r="AC82" s="3183"/>
      <c r="AD82" s="3183"/>
      <c r="AE82" s="3183"/>
      <c r="AF82" s="3183"/>
      <c r="AG82" s="2103"/>
      <c r="AH82" s="3235">
        <v>39765000000</v>
      </c>
      <c r="AI82" s="3235"/>
      <c r="AJ82" s="3235"/>
      <c r="AK82" s="3235"/>
      <c r="AL82" s="3235"/>
      <c r="AM82" s="3235"/>
      <c r="AN82" s="3235"/>
      <c r="AO82" s="3235"/>
      <c r="AP82" s="3235"/>
      <c r="AQ82" s="3418"/>
      <c r="AR82" s="3418"/>
      <c r="AS82" s="3418"/>
      <c r="AT82" s="3418"/>
      <c r="AU82" s="3418"/>
      <c r="AV82" s="3418"/>
      <c r="AW82" s="3418"/>
      <c r="AY82" s="2076"/>
      <c r="AZ82" s="2076"/>
      <c r="BA82" s="2068"/>
      <c r="BB82" s="2076"/>
      <c r="BC82" s="2076"/>
      <c r="BD82" s="2076"/>
      <c r="BE82" s="2076"/>
      <c r="BF82" s="2076"/>
      <c r="BG82" s="2076"/>
      <c r="BH82" s="2076"/>
      <c r="BI82" s="2076"/>
      <c r="BJ82" s="2076"/>
      <c r="BK82" s="2076"/>
      <c r="BL82" s="2076"/>
      <c r="BM82" s="2076"/>
      <c r="BN82" s="2076"/>
      <c r="BO82" s="2076"/>
      <c r="BP82" s="2076"/>
      <c r="BQ82" s="2076"/>
      <c r="BR82" s="2076"/>
      <c r="BU82" s="2069"/>
      <c r="BV82" s="2069"/>
      <c r="BW82" s="2069"/>
      <c r="BX82" s="2069"/>
      <c r="BY82" s="2069"/>
      <c r="BZ82" s="2069"/>
      <c r="CB82" s="2069"/>
      <c r="CC82" s="2069"/>
      <c r="CD82" s="2069"/>
      <c r="CE82" s="2069"/>
      <c r="CF82" s="2069"/>
      <c r="CG82" s="2069"/>
      <c r="CH82" s="2069"/>
      <c r="CI82" s="1640"/>
      <c r="CJ82" s="2072"/>
    </row>
    <row r="83" spans="1:90" s="2073" customFormat="1" ht="17.25" hidden="1" customHeight="1">
      <c r="A83" s="2099"/>
      <c r="B83" s="1241"/>
      <c r="C83" s="3185"/>
      <c r="D83" s="3185"/>
      <c r="E83" s="3185"/>
      <c r="F83" s="3185"/>
      <c r="G83" s="3185"/>
      <c r="H83" s="3185"/>
      <c r="I83" s="3185"/>
      <c r="J83" s="3185"/>
      <c r="K83" s="3185"/>
      <c r="L83" s="3185"/>
      <c r="M83" s="3185"/>
      <c r="N83" s="3185"/>
      <c r="O83" s="3185"/>
      <c r="P83" s="3185"/>
      <c r="Q83" s="3226"/>
      <c r="R83" s="3226"/>
      <c r="S83" s="3226"/>
      <c r="T83" s="3226"/>
      <c r="U83" s="3226"/>
      <c r="V83" s="3226"/>
      <c r="W83" s="3226"/>
      <c r="X83" s="3226"/>
      <c r="Y83" s="3225"/>
      <c r="Z83" s="3225"/>
      <c r="AA83" s="3225"/>
      <c r="AB83" s="3225"/>
      <c r="AC83" s="3225"/>
      <c r="AD83" s="3225"/>
      <c r="AE83" s="3225"/>
      <c r="AF83" s="3225"/>
      <c r="AG83" s="2103"/>
      <c r="AH83" s="3235"/>
      <c r="AI83" s="3235"/>
      <c r="AJ83" s="3235"/>
      <c r="AK83" s="3235"/>
      <c r="AL83" s="3235"/>
      <c r="AM83" s="3235"/>
      <c r="AN83" s="3235"/>
      <c r="AO83" s="3235"/>
      <c r="AP83" s="3235"/>
      <c r="AQ83" s="3418"/>
      <c r="AR83" s="3418"/>
      <c r="AS83" s="3418"/>
      <c r="AT83" s="3418"/>
      <c r="AU83" s="3418"/>
      <c r="AV83" s="3418"/>
      <c r="AW83" s="3418"/>
      <c r="AY83" s="2076"/>
      <c r="AZ83" s="2076"/>
      <c r="BA83" s="2068"/>
      <c r="BB83" s="2076"/>
      <c r="BC83" s="2076"/>
      <c r="BD83" s="2076"/>
      <c r="BE83" s="2076"/>
      <c r="BF83" s="2076"/>
      <c r="BG83" s="2076"/>
      <c r="BH83" s="2076"/>
      <c r="BI83" s="2076"/>
      <c r="BJ83" s="2076"/>
      <c r="BK83" s="2076"/>
      <c r="BL83" s="2076"/>
      <c r="BM83" s="2076"/>
      <c r="BN83" s="2076"/>
      <c r="BO83" s="2076"/>
      <c r="BP83" s="2076"/>
      <c r="BQ83" s="2076"/>
      <c r="BR83" s="2076"/>
      <c r="BU83" s="2069"/>
      <c r="BV83" s="2069"/>
      <c r="BW83" s="2069"/>
      <c r="BX83" s="2069"/>
      <c r="BY83" s="2069"/>
      <c r="BZ83" s="2069"/>
      <c r="CB83" s="2069"/>
      <c r="CC83" s="2069"/>
      <c r="CD83" s="2069"/>
      <c r="CE83" s="2069"/>
      <c r="CF83" s="2069"/>
      <c r="CG83" s="2069"/>
      <c r="CH83" s="2069"/>
      <c r="CI83" s="2070"/>
      <c r="CJ83" s="2072"/>
    </row>
    <row r="84" spans="1:90" s="2073" customFormat="1" ht="17.25" hidden="1" customHeight="1">
      <c r="A84" s="2099"/>
      <c r="B84" s="1241"/>
      <c r="C84" s="3185"/>
      <c r="D84" s="3185"/>
      <c r="E84" s="3185"/>
      <c r="F84" s="3185"/>
      <c r="G84" s="3185"/>
      <c r="H84" s="3185"/>
      <c r="I84" s="3185"/>
      <c r="J84" s="3185"/>
      <c r="K84" s="3185"/>
      <c r="L84" s="3185"/>
      <c r="M84" s="3185"/>
      <c r="N84" s="3185"/>
      <c r="O84" s="3185"/>
      <c r="P84" s="3185"/>
      <c r="Q84" s="3182"/>
      <c r="R84" s="3182"/>
      <c r="S84" s="3182"/>
      <c r="T84" s="3182"/>
      <c r="U84" s="3182"/>
      <c r="V84" s="3182"/>
      <c r="W84" s="3182"/>
      <c r="X84" s="3182"/>
      <c r="Y84" s="3183"/>
      <c r="Z84" s="3183"/>
      <c r="AA84" s="3183"/>
      <c r="AB84" s="3183"/>
      <c r="AC84" s="3183"/>
      <c r="AD84" s="3183"/>
      <c r="AE84" s="3183"/>
      <c r="AF84" s="3183"/>
      <c r="AG84" s="2103"/>
      <c r="AH84" s="3235"/>
      <c r="AI84" s="3235"/>
      <c r="AJ84" s="3235"/>
      <c r="AK84" s="3235"/>
      <c r="AL84" s="3235"/>
      <c r="AM84" s="3235"/>
      <c r="AN84" s="3235"/>
      <c r="AO84" s="3235"/>
      <c r="AP84" s="3235"/>
      <c r="AQ84" s="3418"/>
      <c r="AR84" s="3418"/>
      <c r="AS84" s="3418"/>
      <c r="AT84" s="3418"/>
      <c r="AU84" s="3418"/>
      <c r="AV84" s="3418"/>
      <c r="AW84" s="3418"/>
      <c r="AY84" s="2076"/>
      <c r="AZ84" s="2076"/>
      <c r="BA84" s="2068"/>
      <c r="BB84" s="2076"/>
      <c r="BC84" s="2076"/>
      <c r="BD84" s="2076"/>
      <c r="BE84" s="2076"/>
      <c r="BF84" s="2076"/>
      <c r="BG84" s="2076"/>
      <c r="BH84" s="2076"/>
      <c r="BI84" s="2076"/>
      <c r="BJ84" s="2076"/>
      <c r="BK84" s="2076"/>
      <c r="BL84" s="2076"/>
      <c r="BM84" s="2076"/>
      <c r="BN84" s="2076"/>
      <c r="BO84" s="2076"/>
      <c r="BP84" s="2076"/>
      <c r="BQ84" s="2076"/>
      <c r="BR84" s="2076"/>
      <c r="BU84" s="2069"/>
      <c r="BV84" s="2069"/>
      <c r="BW84" s="2069"/>
      <c r="BX84" s="2069"/>
      <c r="BY84" s="2069"/>
      <c r="BZ84" s="2069"/>
      <c r="CB84" s="2069"/>
      <c r="CC84" s="2069"/>
      <c r="CD84" s="2069"/>
      <c r="CE84" s="2069"/>
      <c r="CF84" s="2069"/>
      <c r="CG84" s="2069"/>
      <c r="CH84" s="2069"/>
      <c r="CI84" s="2070"/>
      <c r="CJ84" s="2072"/>
    </row>
    <row r="85" spans="1:90" s="2073" customFormat="1" ht="17.25" hidden="1" customHeight="1">
      <c r="A85" s="2099"/>
      <c r="B85" s="1241"/>
      <c r="C85" s="3185"/>
      <c r="D85" s="3185"/>
      <c r="E85" s="3185"/>
      <c r="F85" s="3185"/>
      <c r="G85" s="3185"/>
      <c r="H85" s="3185"/>
      <c r="I85" s="3185"/>
      <c r="J85" s="3185"/>
      <c r="K85" s="3185"/>
      <c r="L85" s="3185"/>
      <c r="M85" s="3185"/>
      <c r="N85" s="3185"/>
      <c r="O85" s="3185"/>
      <c r="P85" s="3185"/>
      <c r="Q85" s="3226"/>
      <c r="R85" s="3226"/>
      <c r="S85" s="3226"/>
      <c r="T85" s="3226"/>
      <c r="U85" s="3226"/>
      <c r="V85" s="3226"/>
      <c r="W85" s="3226"/>
      <c r="X85" s="3226"/>
      <c r="Y85" s="3225"/>
      <c r="Z85" s="3225"/>
      <c r="AA85" s="3225"/>
      <c r="AB85" s="3225"/>
      <c r="AC85" s="3225"/>
      <c r="AD85" s="3225"/>
      <c r="AE85" s="3225"/>
      <c r="AF85" s="3225"/>
      <c r="AG85" s="2103"/>
      <c r="AH85" s="3236"/>
      <c r="AI85" s="3236"/>
      <c r="AJ85" s="3236"/>
      <c r="AK85" s="3236"/>
      <c r="AL85" s="3236"/>
      <c r="AM85" s="3236"/>
      <c r="AN85" s="3236"/>
      <c r="AO85" s="3236"/>
      <c r="AP85" s="3236"/>
      <c r="AQ85" s="3436"/>
      <c r="AR85" s="3436"/>
      <c r="AS85" s="3436"/>
      <c r="AT85" s="3436"/>
      <c r="AU85" s="3436"/>
      <c r="AV85" s="3436"/>
      <c r="AW85" s="3436"/>
      <c r="AY85" s="2076"/>
      <c r="AZ85" s="2076"/>
      <c r="BA85" s="2068"/>
      <c r="BB85" s="2076"/>
      <c r="BC85" s="2076"/>
      <c r="BD85" s="2076"/>
      <c r="BE85" s="2076"/>
      <c r="BF85" s="2076"/>
      <c r="BG85" s="2076"/>
      <c r="BH85" s="2076"/>
      <c r="BI85" s="2076"/>
      <c r="BJ85" s="2076"/>
      <c r="BK85" s="2076"/>
      <c r="BL85" s="2076"/>
      <c r="BM85" s="2076"/>
      <c r="BN85" s="2076"/>
      <c r="BO85" s="2076"/>
      <c r="BP85" s="2076"/>
      <c r="BQ85" s="2076"/>
      <c r="BR85" s="2076"/>
      <c r="BU85" s="2069"/>
      <c r="BV85" s="2069"/>
      <c r="BW85" s="2069"/>
      <c r="BX85" s="2069"/>
      <c r="BY85" s="2069"/>
      <c r="BZ85" s="2069"/>
      <c r="CB85" s="2069"/>
      <c r="CC85" s="2069"/>
      <c r="CD85" s="2069"/>
      <c r="CE85" s="2069"/>
      <c r="CF85" s="2069"/>
      <c r="CG85" s="2069"/>
      <c r="CH85" s="2069"/>
      <c r="CI85" s="2070"/>
      <c r="CJ85" s="2072"/>
    </row>
    <row r="86" spans="1:90" s="2075" customFormat="1" ht="17.25" customHeight="1" thickBot="1">
      <c r="A86" s="2099"/>
      <c r="B86" s="1241"/>
      <c r="C86" s="3271" t="s">
        <v>580</v>
      </c>
      <c r="D86" s="3271"/>
      <c r="E86" s="3271"/>
      <c r="F86" s="3271"/>
      <c r="G86" s="3271"/>
      <c r="H86" s="3271"/>
      <c r="I86" s="3271"/>
      <c r="J86" s="3271"/>
      <c r="K86" s="3271"/>
      <c r="L86" s="3271"/>
      <c r="M86" s="3271"/>
      <c r="N86" s="3271"/>
      <c r="O86" s="3271"/>
      <c r="P86" s="2100"/>
      <c r="Q86" s="3186">
        <v>22260000000</v>
      </c>
      <c r="R86" s="3186"/>
      <c r="S86" s="3186"/>
      <c r="T86" s="3186"/>
      <c r="U86" s="3186"/>
      <c r="V86" s="3186"/>
      <c r="W86" s="3186"/>
      <c r="X86" s="3186"/>
      <c r="Y86" s="3187">
        <v>0</v>
      </c>
      <c r="Z86" s="3187"/>
      <c r="AA86" s="3187"/>
      <c r="AB86" s="3187"/>
      <c r="AC86" s="3187"/>
      <c r="AD86" s="3187"/>
      <c r="AE86" s="3187"/>
      <c r="AF86" s="3187"/>
      <c r="AG86" s="2100"/>
      <c r="AH86" s="3237">
        <v>78765000000</v>
      </c>
      <c r="AI86" s="3237"/>
      <c r="AJ86" s="3237"/>
      <c r="AK86" s="3237"/>
      <c r="AL86" s="3237"/>
      <c r="AM86" s="3237"/>
      <c r="AN86" s="3237"/>
      <c r="AO86" s="3237"/>
      <c r="AP86" s="3237"/>
      <c r="AQ86" s="3419"/>
      <c r="AR86" s="3419"/>
      <c r="AS86" s="3419"/>
      <c r="AT86" s="3419"/>
      <c r="AU86" s="3419"/>
      <c r="AV86" s="3419"/>
      <c r="AW86" s="3419"/>
      <c r="AY86" s="2076"/>
      <c r="AZ86" s="2076"/>
      <c r="BA86" s="2076"/>
      <c r="BB86" s="2076"/>
      <c r="BC86" s="2076"/>
      <c r="BD86" s="2076"/>
      <c r="BE86" s="2076"/>
      <c r="BF86" s="2076"/>
      <c r="BG86" s="2076"/>
      <c r="BH86" s="2076"/>
      <c r="BI86" s="2076"/>
      <c r="BJ86" s="2076"/>
      <c r="BK86" s="2076"/>
      <c r="BL86" s="2076"/>
      <c r="BM86" s="2076"/>
      <c r="BN86" s="2076"/>
      <c r="BO86" s="2076"/>
      <c r="BP86" s="2076"/>
      <c r="BQ86" s="2076"/>
      <c r="BR86" s="2076"/>
      <c r="BU86" s="2106"/>
      <c r="BV86" s="2106"/>
      <c r="BW86" s="2106"/>
      <c r="BX86" s="2106"/>
      <c r="BY86" s="2106"/>
      <c r="BZ86" s="2106"/>
      <c r="CB86" s="2106"/>
      <c r="CC86" s="2106"/>
      <c r="CD86" s="2106"/>
      <c r="CE86" s="2106"/>
      <c r="CF86" s="2106"/>
      <c r="CG86" s="2106"/>
      <c r="CH86" s="2106"/>
      <c r="CI86" s="1652">
        <v>22260000000</v>
      </c>
      <c r="CJ86" s="1865">
        <v>78765000000</v>
      </c>
    </row>
    <row r="87" spans="1:90" s="1080" customFormat="1" ht="12.75" customHeight="1" thickTop="1">
      <c r="A87" s="1489"/>
      <c r="B87" s="134"/>
      <c r="C87" s="457"/>
      <c r="D87" s="457"/>
      <c r="E87" s="457"/>
      <c r="F87" s="457"/>
      <c r="G87" s="457"/>
      <c r="H87" s="457"/>
      <c r="I87" s="457"/>
      <c r="J87" s="457"/>
      <c r="K87" s="457"/>
      <c r="L87" s="457"/>
      <c r="M87" s="457"/>
      <c r="N87" s="457"/>
      <c r="O87" s="457"/>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2"/>
      <c r="AU87" s="452"/>
      <c r="AV87" s="452"/>
      <c r="AW87" s="452"/>
      <c r="AY87" s="459"/>
      <c r="AZ87" s="459"/>
      <c r="BA87" s="459"/>
      <c r="BB87" s="459"/>
      <c r="BC87" s="459"/>
      <c r="BD87" s="459"/>
      <c r="BE87" s="459"/>
      <c r="BF87" s="459"/>
      <c r="BG87" s="459"/>
      <c r="BH87" s="459"/>
      <c r="BI87" s="459"/>
      <c r="BJ87" s="459"/>
      <c r="BK87" s="459"/>
      <c r="BL87" s="459"/>
      <c r="BM87" s="459"/>
      <c r="BN87" s="459"/>
      <c r="BO87" s="459"/>
      <c r="BP87" s="459"/>
      <c r="BQ87" s="459"/>
      <c r="BR87" s="459"/>
      <c r="BU87" s="1560"/>
      <c r="BV87" s="1560"/>
      <c r="BW87" s="1560"/>
      <c r="BX87" s="1560"/>
      <c r="BY87" s="1560"/>
      <c r="BZ87" s="1560"/>
      <c r="CB87" s="1560"/>
      <c r="CC87" s="1560"/>
      <c r="CD87" s="1560"/>
      <c r="CE87" s="1560"/>
      <c r="CF87" s="1560"/>
      <c r="CG87" s="1560"/>
      <c r="CH87" s="1560"/>
      <c r="CI87" s="1081">
        <v>0</v>
      </c>
      <c r="CJ87" s="1082">
        <v>0</v>
      </c>
    </row>
    <row r="88" spans="1:90" ht="17.25" customHeight="1">
      <c r="A88" s="1017" t="s">
        <v>2098</v>
      </c>
      <c r="B88" s="1062" t="s">
        <v>537</v>
      </c>
      <c r="C88" s="1016" t="s">
        <v>762</v>
      </c>
      <c r="D88" s="1016"/>
      <c r="E88" s="1016"/>
      <c r="F88" s="1016"/>
      <c r="G88" s="285"/>
      <c r="H88" s="285"/>
      <c r="I88" s="285"/>
      <c r="J88" s="285"/>
      <c r="K88" s="285"/>
      <c r="L88" s="285"/>
      <c r="M88" s="285"/>
      <c r="N88" s="285"/>
      <c r="O88" s="285"/>
      <c r="P88" s="285"/>
      <c r="Q88" s="285"/>
      <c r="R88" s="285"/>
      <c r="S88" s="285"/>
      <c r="T88" s="285"/>
      <c r="U88" s="285"/>
      <c r="V88" s="285"/>
      <c r="W88" s="285"/>
      <c r="X88" s="285"/>
      <c r="Y88" s="285"/>
      <c r="Z88" s="285"/>
      <c r="AA88" s="409"/>
      <c r="AB88" s="409"/>
      <c r="AE88" s="1558"/>
      <c r="AF88" s="1558"/>
      <c r="AG88" s="1558"/>
      <c r="AH88" s="1558"/>
      <c r="AI88" s="1558"/>
      <c r="AJ88" s="1558"/>
      <c r="AK88" s="1558"/>
      <c r="AL88" s="1558"/>
      <c r="AM88" s="1558"/>
      <c r="AN88" s="961"/>
      <c r="AO88" s="1558"/>
      <c r="AP88" s="1558"/>
      <c r="AQ88" s="1558"/>
      <c r="AR88" s="1558"/>
      <c r="AS88" s="1558"/>
      <c r="AT88" s="1558"/>
      <c r="AU88" s="1558"/>
      <c r="AV88" s="1558"/>
      <c r="AW88" s="1805" t="s">
        <v>390</v>
      </c>
      <c r="AY88" s="459">
        <v>2</v>
      </c>
      <c r="AZ88" s="459" t="s">
        <v>537</v>
      </c>
      <c r="BA88" s="1080" t="s">
        <v>199</v>
      </c>
      <c r="BB88" s="1080"/>
      <c r="BC88" s="1080"/>
      <c r="BD88" s="1080"/>
      <c r="BE88" s="1080"/>
      <c r="BF88" s="1080"/>
      <c r="BG88" s="1080"/>
      <c r="BH88" s="1080"/>
      <c r="BI88" s="1080"/>
      <c r="BJ88" s="1080"/>
      <c r="BK88" s="1080"/>
      <c r="BL88" s="1080"/>
      <c r="BM88" s="1080"/>
      <c r="BN88" s="1080"/>
      <c r="BO88" s="1080"/>
      <c r="BP88" s="1080"/>
      <c r="BQ88" s="1080"/>
      <c r="BR88" s="1080"/>
    </row>
    <row r="89" spans="1:90" ht="16.5" hidden="1" customHeight="1">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444"/>
      <c r="AB89" s="1444"/>
      <c r="AE89" s="386"/>
      <c r="AF89" s="386"/>
      <c r="AG89" s="386"/>
      <c r="AH89" s="386"/>
      <c r="AI89" s="386"/>
      <c r="AJ89" s="386"/>
      <c r="AK89" s="386"/>
      <c r="AL89" s="386"/>
      <c r="AM89" s="386"/>
      <c r="AN89" s="386"/>
      <c r="AO89" s="386"/>
      <c r="AP89" s="386"/>
      <c r="AQ89" s="386"/>
      <c r="AR89" s="386"/>
      <c r="AS89" s="386"/>
      <c r="AT89" s="386"/>
      <c r="AU89" s="386"/>
      <c r="AV89" s="386"/>
      <c r="AW89" s="1498"/>
      <c r="BA89" s="1532"/>
      <c r="BB89" s="459"/>
      <c r="BC89" s="459"/>
      <c r="BD89" s="459"/>
      <c r="BE89" s="459"/>
      <c r="BF89" s="459"/>
      <c r="BG89" s="459"/>
      <c r="BH89" s="459"/>
      <c r="BI89" s="459"/>
      <c r="BJ89" s="459"/>
      <c r="BK89" s="459"/>
      <c r="BL89" s="459"/>
      <c r="BM89" s="459"/>
      <c r="BN89" s="459"/>
      <c r="BO89" s="459"/>
      <c r="BP89" s="459"/>
      <c r="BQ89" s="459"/>
      <c r="BR89" s="459"/>
      <c r="BU89" s="508"/>
      <c r="BV89" s="508"/>
      <c r="BW89" s="508"/>
      <c r="BX89" s="508"/>
      <c r="BY89" s="508"/>
      <c r="BZ89" s="508"/>
      <c r="CB89" s="508"/>
      <c r="CC89" s="508"/>
      <c r="CD89" s="508"/>
      <c r="CE89" s="508"/>
      <c r="CF89" s="508"/>
      <c r="CG89" s="508"/>
      <c r="CH89" s="508"/>
      <c r="CK89" s="1540"/>
      <c r="CL89" s="460"/>
    </row>
    <row r="90" spans="1:90" hidden="1">
      <c r="C90" s="1448" t="s">
        <v>1351</v>
      </c>
      <c r="D90" s="1448"/>
      <c r="E90" s="1448"/>
      <c r="F90" s="1448"/>
      <c r="G90" s="1448"/>
      <c r="H90" s="134"/>
      <c r="I90" s="134"/>
      <c r="J90" s="134"/>
      <c r="K90" s="134"/>
      <c r="L90" s="134"/>
      <c r="M90" s="134"/>
      <c r="N90" s="134"/>
      <c r="O90" s="134"/>
      <c r="P90" s="134"/>
      <c r="Q90" s="134"/>
      <c r="R90" s="134"/>
      <c r="S90" s="134"/>
      <c r="T90" s="134"/>
      <c r="U90" s="134"/>
      <c r="V90" s="134"/>
      <c r="W90" s="134"/>
      <c r="X90" s="134"/>
      <c r="Y90" s="134"/>
      <c r="Z90" s="134"/>
      <c r="AA90" s="409"/>
      <c r="AB90" s="409"/>
      <c r="AE90" s="2704"/>
      <c r="AF90" s="2704"/>
      <c r="AG90" s="2704"/>
      <c r="AH90" s="2704"/>
      <c r="AI90" s="2704"/>
      <c r="AJ90" s="2704"/>
      <c r="AK90" s="2704"/>
      <c r="AL90" s="2704"/>
      <c r="AM90" s="2704"/>
      <c r="AN90" s="1449"/>
      <c r="AO90" s="2704"/>
      <c r="AP90" s="2704"/>
      <c r="AQ90" s="2704"/>
      <c r="AR90" s="2704"/>
      <c r="AS90" s="2704"/>
      <c r="AT90" s="2704"/>
      <c r="AU90" s="2704"/>
      <c r="AV90" s="2704"/>
      <c r="AW90" s="2704"/>
      <c r="BA90" s="1532" t="s">
        <v>200</v>
      </c>
      <c r="BB90" s="459"/>
      <c r="BC90" s="459"/>
      <c r="BD90" s="459"/>
      <c r="BE90" s="459"/>
      <c r="BF90" s="459"/>
      <c r="BG90" s="459"/>
      <c r="BH90" s="459"/>
      <c r="BI90" s="459"/>
      <c r="BJ90" s="459"/>
      <c r="BK90" s="459"/>
      <c r="BL90" s="459"/>
      <c r="BM90" s="459"/>
      <c r="BN90" s="459"/>
      <c r="BO90" s="459"/>
      <c r="BP90" s="459"/>
      <c r="BQ90" s="459"/>
      <c r="BR90" s="459"/>
      <c r="BU90" s="2624"/>
      <c r="BV90" s="2624"/>
      <c r="BW90" s="2624"/>
      <c r="BX90" s="2624"/>
      <c r="BY90" s="2624"/>
      <c r="BZ90" s="2624"/>
      <c r="CB90" s="2624"/>
      <c r="CC90" s="2624"/>
      <c r="CD90" s="2624"/>
      <c r="CE90" s="2624"/>
      <c r="CF90" s="2624"/>
      <c r="CG90" s="2624"/>
      <c r="CH90" s="923"/>
    </row>
    <row r="91" spans="1:90" hidden="1">
      <c r="C91" s="1448" t="s">
        <v>1349</v>
      </c>
      <c r="D91" s="1448"/>
      <c r="E91" s="1448"/>
      <c r="F91" s="1448"/>
      <c r="G91" s="1448"/>
      <c r="H91" s="134"/>
      <c r="I91" s="134"/>
      <c r="J91" s="134"/>
      <c r="K91" s="134"/>
      <c r="L91" s="134"/>
      <c r="M91" s="134"/>
      <c r="N91" s="134"/>
      <c r="O91" s="134"/>
      <c r="P91" s="134"/>
      <c r="Q91" s="134"/>
      <c r="R91" s="134"/>
      <c r="S91" s="134"/>
      <c r="T91" s="134"/>
      <c r="U91" s="134"/>
      <c r="V91" s="134"/>
      <c r="W91" s="134"/>
      <c r="X91" s="134"/>
      <c r="Y91" s="134"/>
      <c r="Z91" s="134"/>
      <c r="AA91" s="409"/>
      <c r="AB91" s="409"/>
      <c r="AE91" s="2704"/>
      <c r="AF91" s="2704"/>
      <c r="AG91" s="2704"/>
      <c r="AH91" s="2704"/>
      <c r="AI91" s="2704"/>
      <c r="AJ91" s="2704"/>
      <c r="AK91" s="2704"/>
      <c r="AL91" s="2704"/>
      <c r="AM91" s="2704"/>
      <c r="AN91" s="1449"/>
      <c r="AO91" s="2704"/>
      <c r="AP91" s="2704"/>
      <c r="AQ91" s="2704"/>
      <c r="AR91" s="2704"/>
      <c r="AS91" s="2704"/>
      <c r="AT91" s="2704"/>
      <c r="AU91" s="2704"/>
      <c r="AV91" s="2704"/>
      <c r="AW91" s="2704"/>
      <c r="BA91" s="1532" t="s">
        <v>200</v>
      </c>
      <c r="BB91" s="459"/>
      <c r="BC91" s="459"/>
      <c r="BD91" s="459"/>
      <c r="BE91" s="459"/>
      <c r="BF91" s="459"/>
      <c r="BG91" s="459"/>
      <c r="BH91" s="459"/>
      <c r="BI91" s="459"/>
      <c r="BJ91" s="459"/>
      <c r="BK91" s="459"/>
      <c r="BL91" s="459"/>
      <c r="BM91" s="459"/>
      <c r="BN91" s="459"/>
      <c r="BO91" s="459"/>
      <c r="BP91" s="459"/>
      <c r="BQ91" s="459"/>
      <c r="BR91" s="459"/>
      <c r="BU91" s="2624"/>
      <c r="BV91" s="2624"/>
      <c r="BW91" s="2624"/>
      <c r="BX91" s="2624"/>
      <c r="BY91" s="2624"/>
      <c r="BZ91" s="2624"/>
      <c r="CB91" s="2624"/>
      <c r="CC91" s="2624"/>
      <c r="CD91" s="2624"/>
      <c r="CE91" s="2624"/>
      <c r="CF91" s="2624"/>
      <c r="CG91" s="2624"/>
      <c r="CH91" s="923"/>
    </row>
    <row r="92" spans="1:90" hidden="1">
      <c r="C92" s="1448" t="s">
        <v>1350</v>
      </c>
      <c r="D92" s="1448"/>
      <c r="E92" s="1448"/>
      <c r="F92" s="1448"/>
      <c r="G92" s="1448"/>
      <c r="H92" s="134"/>
      <c r="I92" s="134"/>
      <c r="J92" s="134"/>
      <c r="K92" s="134"/>
      <c r="L92" s="134"/>
      <c r="M92" s="134"/>
      <c r="N92" s="134"/>
      <c r="O92" s="134"/>
      <c r="P92" s="134"/>
      <c r="Q92" s="134"/>
      <c r="R92" s="134"/>
      <c r="S92" s="134"/>
      <c r="T92" s="134"/>
      <c r="U92" s="134"/>
      <c r="V92" s="134"/>
      <c r="W92" s="134"/>
      <c r="X92" s="134"/>
      <c r="Y92" s="134"/>
      <c r="Z92" s="134"/>
      <c r="AA92" s="409"/>
      <c r="AB92" s="409"/>
      <c r="AE92" s="2704"/>
      <c r="AF92" s="2704"/>
      <c r="AG92" s="2704"/>
      <c r="AH92" s="2704"/>
      <c r="AI92" s="2704"/>
      <c r="AJ92" s="2704"/>
      <c r="AK92" s="2704"/>
      <c r="AL92" s="2704"/>
      <c r="AM92" s="2704"/>
      <c r="AN92" s="1449"/>
      <c r="AO92" s="2704"/>
      <c r="AP92" s="2704"/>
      <c r="AQ92" s="2704"/>
      <c r="AR92" s="2704"/>
      <c r="AS92" s="2704"/>
      <c r="AT92" s="2704"/>
      <c r="AU92" s="2704"/>
      <c r="AV92" s="2704"/>
      <c r="AW92" s="2704"/>
      <c r="BA92" s="1532" t="s">
        <v>200</v>
      </c>
      <c r="BB92" s="459"/>
      <c r="BC92" s="459"/>
      <c r="BD92" s="459"/>
      <c r="BE92" s="459"/>
      <c r="BF92" s="459"/>
      <c r="BG92" s="459"/>
      <c r="BH92" s="459"/>
      <c r="BI92" s="459"/>
      <c r="BJ92" s="459"/>
      <c r="BK92" s="459"/>
      <c r="BL92" s="459"/>
      <c r="BM92" s="459"/>
      <c r="BN92" s="459"/>
      <c r="BO92" s="459"/>
      <c r="BP92" s="459"/>
      <c r="BQ92" s="459"/>
      <c r="BR92" s="459"/>
      <c r="BU92" s="2624"/>
      <c r="BV92" s="2624"/>
      <c r="BW92" s="2624"/>
      <c r="BX92" s="2624"/>
      <c r="BY92" s="2624"/>
      <c r="BZ92" s="2624"/>
      <c r="CB92" s="2624"/>
      <c r="CC92" s="2624"/>
      <c r="CD92" s="2624"/>
      <c r="CE92" s="2624"/>
      <c r="CF92" s="2624"/>
      <c r="CG92" s="2624"/>
      <c r="CH92" s="923"/>
    </row>
    <row r="93" spans="1:90" hidden="1">
      <c r="C93" s="1448" t="s">
        <v>932</v>
      </c>
      <c r="D93" s="1448"/>
      <c r="E93" s="1448"/>
      <c r="F93" s="1448"/>
      <c r="G93" s="1448"/>
      <c r="H93" s="134"/>
      <c r="I93" s="134"/>
      <c r="J93" s="134"/>
      <c r="K93" s="134"/>
      <c r="L93" s="134"/>
      <c r="M93" s="134"/>
      <c r="N93" s="134"/>
      <c r="O93" s="134"/>
      <c r="P93" s="134"/>
      <c r="Q93" s="134"/>
      <c r="R93" s="134"/>
      <c r="S93" s="134"/>
      <c r="T93" s="134"/>
      <c r="U93" s="134"/>
      <c r="V93" s="134"/>
      <c r="W93" s="134"/>
      <c r="X93" s="134"/>
      <c r="Y93" s="134"/>
      <c r="Z93" s="134"/>
      <c r="AA93" s="409"/>
      <c r="AB93" s="409"/>
      <c r="AE93" s="2704"/>
      <c r="AF93" s="2704"/>
      <c r="AG93" s="2704"/>
      <c r="AH93" s="2704"/>
      <c r="AI93" s="2704"/>
      <c r="AJ93" s="2704"/>
      <c r="AK93" s="2704"/>
      <c r="AL93" s="2704"/>
      <c r="AM93" s="2704"/>
      <c r="AN93" s="1449"/>
      <c r="AO93" s="2704"/>
      <c r="AP93" s="2704"/>
      <c r="AQ93" s="2704"/>
      <c r="AR93" s="2704"/>
      <c r="AS93" s="2704"/>
      <c r="AT93" s="2704"/>
      <c r="AU93" s="2704"/>
      <c r="AV93" s="2704"/>
      <c r="AW93" s="2704"/>
      <c r="BA93" s="1532" t="s">
        <v>200</v>
      </c>
      <c r="BB93" s="459"/>
      <c r="BC93" s="459"/>
      <c r="BD93" s="459"/>
      <c r="BE93" s="459"/>
      <c r="BF93" s="459"/>
      <c r="BG93" s="459"/>
      <c r="BH93" s="459"/>
      <c r="BI93" s="459"/>
      <c r="BJ93" s="459"/>
      <c r="BK93" s="459"/>
      <c r="BL93" s="459"/>
      <c r="BM93" s="459"/>
      <c r="BN93" s="459"/>
      <c r="BO93" s="459"/>
      <c r="BP93" s="459"/>
      <c r="BQ93" s="459"/>
      <c r="BR93" s="459"/>
      <c r="BU93" s="2624"/>
      <c r="BV93" s="2624"/>
      <c r="BW93" s="2624"/>
      <c r="BX93" s="2624"/>
      <c r="BY93" s="2624"/>
      <c r="BZ93" s="2624"/>
      <c r="CB93" s="2624"/>
      <c r="CC93" s="2624"/>
      <c r="CD93" s="2624"/>
      <c r="CE93" s="2624"/>
      <c r="CF93" s="2624"/>
      <c r="CG93" s="2624"/>
      <c r="CH93" s="923"/>
    </row>
    <row r="94" spans="1:90" hidden="1">
      <c r="C94" s="1448" t="s">
        <v>933</v>
      </c>
      <c r="D94" s="1448"/>
      <c r="E94" s="1448"/>
      <c r="F94" s="1448"/>
      <c r="G94" s="1448"/>
      <c r="H94" s="134"/>
      <c r="I94" s="134"/>
      <c r="J94" s="134"/>
      <c r="K94" s="134"/>
      <c r="L94" s="134"/>
      <c r="M94" s="134"/>
      <c r="N94" s="134"/>
      <c r="O94" s="134"/>
      <c r="P94" s="134"/>
      <c r="Q94" s="134"/>
      <c r="R94" s="134"/>
      <c r="S94" s="134"/>
      <c r="T94" s="134"/>
      <c r="U94" s="134"/>
      <c r="V94" s="134"/>
      <c r="W94" s="134"/>
      <c r="X94" s="134"/>
      <c r="Y94" s="134"/>
      <c r="Z94" s="134"/>
      <c r="AA94" s="409"/>
      <c r="AB94" s="409"/>
      <c r="AE94" s="2704"/>
      <c r="AF94" s="2704"/>
      <c r="AG94" s="2704"/>
      <c r="AH94" s="2704"/>
      <c r="AI94" s="2704"/>
      <c r="AJ94" s="2704"/>
      <c r="AK94" s="2704"/>
      <c r="AL94" s="2704"/>
      <c r="AM94" s="2704"/>
      <c r="AN94" s="1449"/>
      <c r="AO94" s="2704"/>
      <c r="AP94" s="2704"/>
      <c r="AQ94" s="2704"/>
      <c r="AR94" s="2704"/>
      <c r="AS94" s="2704"/>
      <c r="AT94" s="2704"/>
      <c r="AU94" s="2704"/>
      <c r="AV94" s="2704"/>
      <c r="AW94" s="2704"/>
      <c r="BA94" s="1532" t="s">
        <v>201</v>
      </c>
      <c r="BB94" s="459"/>
      <c r="BC94" s="459"/>
      <c r="BD94" s="459"/>
      <c r="BE94" s="459"/>
      <c r="BF94" s="459"/>
      <c r="BG94" s="459"/>
      <c r="BH94" s="459"/>
      <c r="BI94" s="459"/>
      <c r="BJ94" s="459"/>
      <c r="BK94" s="459"/>
      <c r="BL94" s="459"/>
      <c r="BM94" s="459"/>
      <c r="BN94" s="459"/>
      <c r="BO94" s="459"/>
      <c r="BP94" s="459"/>
      <c r="BQ94" s="459"/>
      <c r="BR94" s="459"/>
      <c r="BU94" s="2624"/>
      <c r="BV94" s="2624"/>
      <c r="BW94" s="2624"/>
      <c r="BX94" s="2624"/>
      <c r="BY94" s="2624"/>
      <c r="BZ94" s="2624"/>
      <c r="CB94" s="2624"/>
      <c r="CC94" s="2624"/>
      <c r="CD94" s="2624"/>
      <c r="CE94" s="2624"/>
      <c r="CF94" s="2624"/>
      <c r="CG94" s="2624"/>
      <c r="CH94" s="923"/>
    </row>
    <row r="95" spans="1:90" hidden="1">
      <c r="C95" s="1448" t="s">
        <v>1359</v>
      </c>
      <c r="D95" s="1448"/>
      <c r="E95" s="1448"/>
      <c r="F95" s="1448"/>
      <c r="G95" s="1448"/>
      <c r="H95" s="134"/>
      <c r="I95" s="134"/>
      <c r="J95" s="134"/>
      <c r="K95" s="134"/>
      <c r="L95" s="134"/>
      <c r="M95" s="134"/>
      <c r="N95" s="134"/>
      <c r="O95" s="134"/>
      <c r="P95" s="134"/>
      <c r="Q95" s="134"/>
      <c r="R95" s="134"/>
      <c r="S95" s="134"/>
      <c r="T95" s="134"/>
      <c r="U95" s="134"/>
      <c r="V95" s="134"/>
      <c r="W95" s="134"/>
      <c r="X95" s="134"/>
      <c r="Y95" s="134"/>
      <c r="Z95" s="134"/>
      <c r="AA95" s="409"/>
      <c r="AB95" s="409"/>
      <c r="AE95" s="2704">
        <v>0</v>
      </c>
      <c r="AF95" s="2704"/>
      <c r="AG95" s="2704"/>
      <c r="AH95" s="2704"/>
      <c r="AI95" s="2704"/>
      <c r="AJ95" s="2704"/>
      <c r="AK95" s="2704"/>
      <c r="AL95" s="2704"/>
      <c r="AM95" s="2704"/>
      <c r="AN95" s="1449"/>
      <c r="AO95" s="2704">
        <v>0</v>
      </c>
      <c r="AP95" s="2704"/>
      <c r="AQ95" s="2704"/>
      <c r="AR95" s="2704"/>
      <c r="AS95" s="2704"/>
      <c r="AT95" s="2704"/>
      <c r="AU95" s="2704"/>
      <c r="AV95" s="2704"/>
      <c r="AW95" s="2704"/>
      <c r="BA95" s="1532" t="s">
        <v>201</v>
      </c>
      <c r="BB95" s="459"/>
      <c r="BC95" s="459"/>
      <c r="BD95" s="459"/>
      <c r="BE95" s="459"/>
      <c r="BF95" s="459"/>
      <c r="BG95" s="459"/>
      <c r="BH95" s="459"/>
      <c r="BI95" s="459"/>
      <c r="BJ95" s="459"/>
      <c r="BK95" s="459"/>
      <c r="BL95" s="459"/>
      <c r="BM95" s="459"/>
      <c r="BN95" s="459"/>
      <c r="BO95" s="459"/>
      <c r="BP95" s="459"/>
      <c r="BQ95" s="459"/>
      <c r="BR95" s="459"/>
      <c r="BU95" s="2624"/>
      <c r="BV95" s="2624"/>
      <c r="BW95" s="2624"/>
      <c r="BX95" s="2624"/>
      <c r="BY95" s="2624"/>
      <c r="BZ95" s="2624"/>
      <c r="CB95" s="2624"/>
      <c r="CC95" s="2624"/>
      <c r="CD95" s="2624"/>
      <c r="CE95" s="2624"/>
      <c r="CF95" s="2624"/>
      <c r="CG95" s="2624"/>
      <c r="CH95" s="923"/>
    </row>
    <row r="96" spans="1:90" hidden="1">
      <c r="C96" s="1448" t="s">
        <v>1360</v>
      </c>
      <c r="D96" s="1448"/>
      <c r="E96" s="1448"/>
      <c r="F96" s="1448"/>
      <c r="G96" s="1448"/>
      <c r="H96" s="134"/>
      <c r="I96" s="134"/>
      <c r="J96" s="134"/>
      <c r="K96" s="134"/>
      <c r="L96" s="134"/>
      <c r="M96" s="134"/>
      <c r="N96" s="134"/>
      <c r="O96" s="134"/>
      <c r="P96" s="134"/>
      <c r="Q96" s="134"/>
      <c r="R96" s="134"/>
      <c r="S96" s="134"/>
      <c r="T96" s="134"/>
      <c r="U96" s="134"/>
      <c r="V96" s="134"/>
      <c r="W96" s="134"/>
      <c r="X96" s="134"/>
      <c r="Y96" s="134"/>
      <c r="Z96" s="134"/>
      <c r="AA96" s="409"/>
      <c r="AB96" s="409"/>
      <c r="AE96" s="2704">
        <v>0</v>
      </c>
      <c r="AF96" s="2704"/>
      <c r="AG96" s="2704"/>
      <c r="AH96" s="2704"/>
      <c r="AI96" s="2704"/>
      <c r="AJ96" s="2704"/>
      <c r="AK96" s="2704"/>
      <c r="AL96" s="2704"/>
      <c r="AM96" s="2704"/>
      <c r="AN96" s="1449"/>
      <c r="AO96" s="2704">
        <v>0</v>
      </c>
      <c r="AP96" s="2704"/>
      <c r="AQ96" s="2704"/>
      <c r="AR96" s="2704"/>
      <c r="AS96" s="2704"/>
      <c r="AT96" s="2704"/>
      <c r="AU96" s="2704"/>
      <c r="AV96" s="2704"/>
      <c r="AW96" s="2704"/>
      <c r="BA96" s="1532" t="s">
        <v>201</v>
      </c>
      <c r="BB96" s="459"/>
      <c r="BC96" s="459"/>
      <c r="BD96" s="459"/>
      <c r="BE96" s="459"/>
      <c r="BF96" s="459"/>
      <c r="BG96" s="459"/>
      <c r="BH96" s="459"/>
      <c r="BI96" s="459"/>
      <c r="BJ96" s="459"/>
      <c r="BK96" s="459"/>
      <c r="BL96" s="459"/>
      <c r="BM96" s="459"/>
      <c r="BN96" s="459"/>
      <c r="BO96" s="459"/>
      <c r="BP96" s="459"/>
      <c r="BQ96" s="459"/>
      <c r="BR96" s="459"/>
      <c r="BU96" s="2624"/>
      <c r="BV96" s="2624"/>
      <c r="BW96" s="2624"/>
      <c r="BX96" s="2624"/>
      <c r="BY96" s="2624"/>
      <c r="BZ96" s="2624"/>
      <c r="CB96" s="2624"/>
      <c r="CC96" s="2624"/>
      <c r="CD96" s="2624"/>
      <c r="CE96" s="2624"/>
      <c r="CF96" s="2624"/>
      <c r="CG96" s="2624"/>
      <c r="CH96" s="923"/>
    </row>
    <row r="97" spans="1:90" hidden="1">
      <c r="C97" s="1448" t="s">
        <v>1361</v>
      </c>
      <c r="D97" s="1448"/>
      <c r="E97" s="1448"/>
      <c r="F97" s="1448"/>
      <c r="G97" s="1448"/>
      <c r="H97" s="134"/>
      <c r="I97" s="134"/>
      <c r="J97" s="134"/>
      <c r="K97" s="134"/>
      <c r="L97" s="134"/>
      <c r="M97" s="134"/>
      <c r="N97" s="134"/>
      <c r="O97" s="134"/>
      <c r="P97" s="134"/>
      <c r="Q97" s="134"/>
      <c r="R97" s="134"/>
      <c r="S97" s="134"/>
      <c r="T97" s="134"/>
      <c r="U97" s="134"/>
      <c r="V97" s="134"/>
      <c r="W97" s="134"/>
      <c r="X97" s="134"/>
      <c r="Y97" s="134"/>
      <c r="Z97" s="134"/>
      <c r="AA97" s="409"/>
      <c r="AB97" s="409"/>
      <c r="AE97" s="2704">
        <v>0</v>
      </c>
      <c r="AF97" s="2704"/>
      <c r="AG97" s="2704"/>
      <c r="AH97" s="2704"/>
      <c r="AI97" s="2704"/>
      <c r="AJ97" s="2704"/>
      <c r="AK97" s="2704"/>
      <c r="AL97" s="2704"/>
      <c r="AM97" s="2704"/>
      <c r="AN97" s="1449"/>
      <c r="AO97" s="2704">
        <v>0</v>
      </c>
      <c r="AP97" s="2704"/>
      <c r="AQ97" s="2704"/>
      <c r="AR97" s="2704"/>
      <c r="AS97" s="2704"/>
      <c r="AT97" s="2704"/>
      <c r="AU97" s="2704"/>
      <c r="AV97" s="2704"/>
      <c r="AW97" s="2704"/>
      <c r="BA97" s="1532" t="s">
        <v>201</v>
      </c>
      <c r="BB97" s="459"/>
      <c r="BC97" s="459"/>
      <c r="BD97" s="459"/>
      <c r="BE97" s="459"/>
      <c r="BF97" s="459"/>
      <c r="BG97" s="459"/>
      <c r="BH97" s="459"/>
      <c r="BI97" s="459"/>
      <c r="BJ97" s="459"/>
      <c r="BK97" s="459"/>
      <c r="BL97" s="459"/>
      <c r="BM97" s="459"/>
      <c r="BN97" s="459"/>
      <c r="BO97" s="459"/>
      <c r="BP97" s="459"/>
      <c r="BQ97" s="459"/>
      <c r="BR97" s="459"/>
      <c r="BU97" s="2624"/>
      <c r="BV97" s="2624"/>
      <c r="BW97" s="2624"/>
      <c r="BX97" s="2624"/>
      <c r="BY97" s="2624"/>
      <c r="BZ97" s="2624"/>
      <c r="CB97" s="2624"/>
      <c r="CC97" s="2624"/>
      <c r="CD97" s="2624"/>
      <c r="CE97" s="2624"/>
      <c r="CF97" s="2624"/>
      <c r="CG97" s="2624"/>
      <c r="CH97" s="923"/>
    </row>
    <row r="98" spans="1:90" ht="17.25" customHeight="1">
      <c r="Q98" s="3231" t="s">
        <v>512</v>
      </c>
      <c r="R98" s="2351"/>
      <c r="S98" s="2351"/>
      <c r="T98" s="2351"/>
      <c r="U98" s="2351"/>
      <c r="V98" s="2351"/>
      <c r="W98" s="2351"/>
      <c r="X98" s="2351"/>
      <c r="Y98" s="2351"/>
      <c r="Z98" s="2351"/>
      <c r="AA98" s="2351"/>
      <c r="AB98" s="2351"/>
      <c r="AC98" s="2351"/>
      <c r="AD98" s="2351"/>
      <c r="AE98" s="2351"/>
      <c r="AF98" s="2351"/>
      <c r="AG98" s="1534"/>
      <c r="AH98" s="3231" t="s">
        <v>513</v>
      </c>
      <c r="AI98" s="3231"/>
      <c r="AJ98" s="3231"/>
      <c r="AK98" s="3231"/>
      <c r="AL98" s="3231"/>
      <c r="AM98" s="3231"/>
      <c r="AN98" s="3231"/>
      <c r="AO98" s="3231"/>
      <c r="AP98" s="3231"/>
      <c r="AQ98" s="3231"/>
      <c r="AR98" s="3231"/>
      <c r="AS98" s="3231"/>
      <c r="AT98" s="3231"/>
      <c r="AU98" s="3231"/>
      <c r="AV98" s="3231"/>
      <c r="AW98" s="3231"/>
      <c r="BA98" s="1532"/>
      <c r="BB98" s="459"/>
      <c r="BC98" s="459"/>
      <c r="BD98" s="459"/>
      <c r="BE98" s="459"/>
      <c r="BF98" s="459"/>
      <c r="BG98" s="459"/>
      <c r="BH98" s="459"/>
      <c r="BI98" s="459"/>
      <c r="BJ98" s="459"/>
      <c r="BK98" s="459"/>
      <c r="BL98" s="459"/>
      <c r="BM98" s="459"/>
      <c r="BN98" s="459"/>
      <c r="BO98" s="459"/>
      <c r="BP98" s="459"/>
      <c r="BQ98" s="459"/>
      <c r="BR98" s="459"/>
      <c r="BU98" s="923"/>
      <c r="BV98" s="923"/>
      <c r="BW98" s="923"/>
      <c r="BX98" s="923"/>
      <c r="BY98" s="923"/>
      <c r="BZ98" s="923"/>
      <c r="CB98" s="923"/>
      <c r="CC98" s="923"/>
      <c r="CD98" s="923"/>
      <c r="CE98" s="923"/>
      <c r="CF98" s="923"/>
      <c r="CG98" s="923"/>
      <c r="CH98" s="923"/>
    </row>
    <row r="99" spans="1:90" ht="17.25" customHeight="1">
      <c r="Q99" s="2638" t="s">
        <v>990</v>
      </c>
      <c r="R99" s="2638"/>
      <c r="S99" s="2638"/>
      <c r="T99" s="2638"/>
      <c r="U99" s="2638"/>
      <c r="V99" s="2638"/>
      <c r="W99" s="2638"/>
      <c r="X99" s="2638"/>
      <c r="Y99" s="2638" t="s">
        <v>926</v>
      </c>
      <c r="Z99" s="2638"/>
      <c r="AA99" s="2638"/>
      <c r="AB99" s="2638"/>
      <c r="AC99" s="2638"/>
      <c r="AD99" s="2638"/>
      <c r="AE99" s="2638"/>
      <c r="AF99" s="2638"/>
      <c r="AG99" s="2027"/>
      <c r="AH99" s="3232" t="s">
        <v>990</v>
      </c>
      <c r="AI99" s="3232"/>
      <c r="AJ99" s="3232"/>
      <c r="AK99" s="3232"/>
      <c r="AL99" s="3232"/>
      <c r="AM99" s="3232"/>
      <c r="AN99" s="3232"/>
      <c r="AO99" s="3232"/>
      <c r="AP99" s="3232" t="s">
        <v>926</v>
      </c>
      <c r="AQ99" s="3232"/>
      <c r="AR99" s="3232"/>
      <c r="AS99" s="3232"/>
      <c r="AT99" s="3232"/>
      <c r="AU99" s="3232"/>
      <c r="AV99" s="3232"/>
      <c r="AW99" s="3232"/>
      <c r="BA99" s="1532"/>
      <c r="BB99" s="459"/>
      <c r="BC99" s="459"/>
      <c r="BD99" s="459"/>
      <c r="BE99" s="459"/>
      <c r="BF99" s="459"/>
      <c r="BG99" s="459"/>
      <c r="BH99" s="459"/>
      <c r="BI99" s="459"/>
      <c r="BJ99" s="459"/>
      <c r="BK99" s="459"/>
      <c r="BL99" s="459"/>
      <c r="BM99" s="459"/>
      <c r="BN99" s="459"/>
      <c r="BO99" s="459"/>
      <c r="BP99" s="459"/>
      <c r="BQ99" s="459"/>
      <c r="BR99" s="459"/>
      <c r="BU99" s="923"/>
      <c r="BV99" s="923"/>
      <c r="BW99" s="923"/>
      <c r="BX99" s="923"/>
      <c r="BY99" s="923"/>
      <c r="BZ99" s="923"/>
      <c r="CB99" s="923"/>
      <c r="CC99" s="923"/>
      <c r="CD99" s="923"/>
      <c r="CE99" s="923"/>
      <c r="CF99" s="923"/>
      <c r="CG99" s="923"/>
      <c r="CH99" s="923"/>
    </row>
    <row r="100" spans="1:90" s="2182" customFormat="1" ht="30" customHeight="1">
      <c r="A100" s="2183"/>
      <c r="B100" s="2184"/>
      <c r="C100" s="2536" t="s">
        <v>2107</v>
      </c>
      <c r="D100" s="2536"/>
      <c r="E100" s="2536"/>
      <c r="F100" s="2536"/>
      <c r="G100" s="2536"/>
      <c r="H100" s="2536"/>
      <c r="I100" s="2536"/>
      <c r="J100" s="2536"/>
      <c r="K100" s="2536"/>
      <c r="L100" s="2536"/>
      <c r="M100" s="2536"/>
      <c r="N100" s="2536"/>
      <c r="O100" s="2536"/>
      <c r="P100" s="2536"/>
      <c r="Q100" s="2471">
        <v>143464572779</v>
      </c>
      <c r="R100" s="2471"/>
      <c r="S100" s="2471"/>
      <c r="T100" s="2471"/>
      <c r="U100" s="2471"/>
      <c r="V100" s="2471"/>
      <c r="W100" s="2471"/>
      <c r="X100" s="2471"/>
      <c r="Y100" s="2471">
        <v>0</v>
      </c>
      <c r="Z100" s="2471"/>
      <c r="AA100" s="2471"/>
      <c r="AB100" s="2471"/>
      <c r="AC100" s="2471"/>
      <c r="AD100" s="2471"/>
      <c r="AE100" s="2471"/>
      <c r="AF100" s="2471"/>
      <c r="AG100" s="2186"/>
      <c r="AH100" s="2471">
        <v>84174934662</v>
      </c>
      <c r="AI100" s="2471"/>
      <c r="AJ100" s="2471"/>
      <c r="AK100" s="2471"/>
      <c r="AL100" s="2471"/>
      <c r="AM100" s="2471"/>
      <c r="AN100" s="2471"/>
      <c r="AO100" s="2471"/>
      <c r="AP100" s="2471">
        <v>0</v>
      </c>
      <c r="AQ100" s="2471"/>
      <c r="AR100" s="2471"/>
      <c r="AS100" s="2471"/>
      <c r="AT100" s="2471"/>
      <c r="AU100" s="2471"/>
      <c r="AV100" s="2471"/>
      <c r="AW100" s="2471"/>
      <c r="AY100" s="459"/>
      <c r="AZ100" s="459"/>
      <c r="BA100" s="1532"/>
      <c r="BB100" s="459"/>
      <c r="BC100" s="459"/>
      <c r="BD100" s="459"/>
      <c r="BE100" s="459"/>
      <c r="BF100" s="459"/>
      <c r="BG100" s="459"/>
      <c r="BH100" s="459"/>
      <c r="BI100" s="459"/>
      <c r="BJ100" s="459"/>
      <c r="BK100" s="459"/>
      <c r="BL100" s="459"/>
      <c r="BM100" s="459"/>
      <c r="BN100" s="459"/>
      <c r="BO100" s="459"/>
      <c r="BP100" s="459"/>
      <c r="BQ100" s="459"/>
      <c r="BR100" s="459"/>
      <c r="BU100" s="2181"/>
      <c r="BV100" s="2181"/>
      <c r="BW100" s="2181"/>
      <c r="BX100" s="2181"/>
      <c r="BY100" s="2181"/>
      <c r="BZ100" s="2181"/>
      <c r="CB100" s="2181"/>
      <c r="CC100" s="2181"/>
      <c r="CD100" s="2181"/>
      <c r="CE100" s="2181"/>
      <c r="CF100" s="2181"/>
      <c r="CG100" s="2181"/>
      <c r="CH100" s="2181"/>
      <c r="CI100" s="509">
        <v>143464572779</v>
      </c>
      <c r="CJ100" s="460">
        <v>84174934662</v>
      </c>
    </row>
    <row r="101" spans="1:90" ht="17.100000000000001" customHeight="1">
      <c r="C101" s="1448" t="s">
        <v>1362</v>
      </c>
      <c r="P101" s="1831"/>
      <c r="Q101" s="2534">
        <v>105883952421</v>
      </c>
      <c r="R101" s="2534"/>
      <c r="S101" s="2534"/>
      <c r="T101" s="2534"/>
      <c r="U101" s="2534"/>
      <c r="V101" s="2534"/>
      <c r="W101" s="2534"/>
      <c r="X101" s="2534"/>
      <c r="Y101" s="2878"/>
      <c r="Z101" s="2878"/>
      <c r="AA101" s="2878"/>
      <c r="AB101" s="2878"/>
      <c r="AC101" s="2878"/>
      <c r="AD101" s="2878"/>
      <c r="AE101" s="2878"/>
      <c r="AF101" s="2878"/>
      <c r="AG101" s="1823"/>
      <c r="AH101" s="2533">
        <v>69827869445</v>
      </c>
      <c r="AI101" s="2533"/>
      <c r="AJ101" s="2533"/>
      <c r="AK101" s="2533"/>
      <c r="AL101" s="2533"/>
      <c r="AM101" s="2533"/>
      <c r="AN101" s="2533"/>
      <c r="AO101" s="2533"/>
      <c r="AP101" s="2533"/>
      <c r="AQ101" s="2533"/>
      <c r="AR101" s="2533"/>
      <c r="AS101" s="2533"/>
      <c r="AT101" s="2533"/>
      <c r="AU101" s="2533"/>
      <c r="AV101" s="2533"/>
      <c r="AW101" s="2533"/>
      <c r="BA101" s="1532"/>
      <c r="BB101" s="459"/>
      <c r="BC101" s="459"/>
      <c r="BD101" s="459"/>
      <c r="BE101" s="459"/>
      <c r="BF101" s="459"/>
      <c r="BG101" s="459"/>
      <c r="BH101" s="459"/>
      <c r="BI101" s="459"/>
      <c r="BJ101" s="459"/>
      <c r="BK101" s="459"/>
      <c r="BL101" s="459"/>
      <c r="BM101" s="459"/>
      <c r="BN101" s="459"/>
      <c r="BO101" s="459"/>
      <c r="BP101" s="459"/>
      <c r="BQ101" s="459"/>
      <c r="BR101" s="459"/>
      <c r="BU101" s="923"/>
      <c r="BV101" s="923"/>
      <c r="BW101" s="923"/>
      <c r="BX101" s="923"/>
      <c r="BY101" s="923"/>
      <c r="BZ101" s="923"/>
      <c r="CB101" s="923"/>
      <c r="CC101" s="923"/>
      <c r="CD101" s="923"/>
      <c r="CE101" s="923"/>
      <c r="CF101" s="923"/>
      <c r="CG101" s="923"/>
      <c r="CH101" s="923"/>
      <c r="CI101" s="509">
        <v>0</v>
      </c>
      <c r="CJ101" s="460">
        <v>0</v>
      </c>
    </row>
    <row r="102" spans="1:90" ht="17.100000000000001" customHeight="1">
      <c r="C102" s="514" t="s">
        <v>934</v>
      </c>
      <c r="P102" s="1831"/>
      <c r="Q102" s="2534">
        <v>0</v>
      </c>
      <c r="R102" s="2534"/>
      <c r="S102" s="2534"/>
      <c r="T102" s="2534"/>
      <c r="U102" s="2534"/>
      <c r="V102" s="2534"/>
      <c r="W102" s="2534"/>
      <c r="X102" s="2534"/>
      <c r="Y102" s="2878"/>
      <c r="Z102" s="2878"/>
      <c r="AA102" s="2878"/>
      <c r="AB102" s="2878"/>
      <c r="AC102" s="2878"/>
      <c r="AD102" s="2878"/>
      <c r="AE102" s="2878"/>
      <c r="AF102" s="2878"/>
      <c r="AG102" s="1823"/>
      <c r="AH102" s="2533">
        <v>8250000</v>
      </c>
      <c r="AI102" s="2533"/>
      <c r="AJ102" s="2533"/>
      <c r="AK102" s="2533"/>
      <c r="AL102" s="2533"/>
      <c r="AM102" s="2533"/>
      <c r="AN102" s="2533"/>
      <c r="AO102" s="2533"/>
      <c r="AP102" s="2533"/>
      <c r="AQ102" s="2533"/>
      <c r="AR102" s="2533"/>
      <c r="AS102" s="2533"/>
      <c r="AT102" s="2533"/>
      <c r="AU102" s="2533"/>
      <c r="AV102" s="2533"/>
      <c r="AW102" s="2533"/>
      <c r="BA102" s="1532"/>
      <c r="BB102" s="459"/>
      <c r="BC102" s="459"/>
      <c r="BD102" s="459"/>
      <c r="BE102" s="459"/>
      <c r="BF102" s="459"/>
      <c r="BG102" s="459"/>
      <c r="BH102" s="459"/>
      <c r="BI102" s="459"/>
      <c r="BJ102" s="459"/>
      <c r="BK102" s="459"/>
      <c r="BL102" s="459"/>
      <c r="BM102" s="459"/>
      <c r="BN102" s="459"/>
      <c r="BO102" s="459"/>
      <c r="BP102" s="459"/>
      <c r="BQ102" s="459"/>
      <c r="BR102" s="459"/>
      <c r="BU102" s="923"/>
      <c r="BV102" s="923"/>
      <c r="BW102" s="923"/>
      <c r="BX102" s="923"/>
      <c r="BY102" s="923"/>
      <c r="BZ102" s="923"/>
      <c r="CB102" s="923"/>
      <c r="CC102" s="923"/>
      <c r="CD102" s="923"/>
      <c r="CE102" s="923"/>
      <c r="CF102" s="923"/>
      <c r="CG102" s="923"/>
      <c r="CH102" s="923"/>
    </row>
    <row r="103" spans="1:90" ht="17.100000000000001" customHeight="1">
      <c r="C103" s="514" t="s">
        <v>1890</v>
      </c>
      <c r="P103" s="1831"/>
      <c r="Q103" s="2533">
        <v>37580620358</v>
      </c>
      <c r="R103" s="2533"/>
      <c r="S103" s="2533"/>
      <c r="T103" s="2533"/>
      <c r="U103" s="2533"/>
      <c r="V103" s="2533"/>
      <c r="W103" s="2533"/>
      <c r="X103" s="2533"/>
      <c r="Y103" s="2534"/>
      <c r="Z103" s="2534"/>
      <c r="AA103" s="2534"/>
      <c r="AB103" s="2534"/>
      <c r="AC103" s="2534"/>
      <c r="AD103" s="2534"/>
      <c r="AE103" s="2534"/>
      <c r="AF103" s="2534"/>
      <c r="AG103" s="1823"/>
      <c r="AH103" s="2533">
        <v>14338815217</v>
      </c>
      <c r="AI103" s="2533"/>
      <c r="AJ103" s="2533"/>
      <c r="AK103" s="2533"/>
      <c r="AL103" s="2533"/>
      <c r="AM103" s="2533"/>
      <c r="AN103" s="2533"/>
      <c r="AO103" s="2533"/>
      <c r="AP103" s="2533"/>
      <c r="AQ103" s="2533"/>
      <c r="AR103" s="2533"/>
      <c r="AS103" s="2533"/>
      <c r="AT103" s="2533"/>
      <c r="AU103" s="2533"/>
      <c r="AV103" s="2533"/>
      <c r="AW103" s="2533"/>
      <c r="BA103" s="1532"/>
      <c r="BB103" s="459"/>
      <c r="BC103" s="459"/>
      <c r="BD103" s="459"/>
      <c r="BE103" s="459"/>
      <c r="BF103" s="459"/>
      <c r="BG103" s="459"/>
      <c r="BH103" s="459"/>
      <c r="BI103" s="459"/>
      <c r="BJ103" s="459"/>
      <c r="BK103" s="459"/>
      <c r="BL103" s="459"/>
      <c r="BM103" s="459"/>
      <c r="BN103" s="459"/>
      <c r="BO103" s="459"/>
      <c r="BP103" s="459"/>
      <c r="BQ103" s="459"/>
      <c r="BR103" s="459"/>
      <c r="BU103" s="923"/>
      <c r="BV103" s="923"/>
      <c r="BW103" s="923"/>
      <c r="BX103" s="923"/>
      <c r="BY103" s="923"/>
      <c r="BZ103" s="923"/>
      <c r="CB103" s="923"/>
      <c r="CC103" s="923"/>
      <c r="CD103" s="923"/>
      <c r="CE103" s="923"/>
      <c r="CF103" s="923"/>
      <c r="CG103" s="923"/>
      <c r="CH103" s="923"/>
      <c r="CI103" s="1966"/>
    </row>
    <row r="104" spans="1:90" s="2182" customFormat="1" ht="17.100000000000001" customHeight="1">
      <c r="A104" s="2183"/>
      <c r="B104" s="2184"/>
      <c r="C104" s="1062" t="s">
        <v>2108</v>
      </c>
      <c r="D104" s="1016"/>
      <c r="E104" s="1016"/>
      <c r="F104" s="1016"/>
      <c r="G104" s="1016"/>
      <c r="H104" s="1016"/>
      <c r="I104" s="1016"/>
      <c r="J104" s="1016"/>
      <c r="K104" s="1016"/>
      <c r="L104" s="1016"/>
      <c r="M104" s="1016"/>
      <c r="N104" s="1016"/>
      <c r="O104" s="1016"/>
      <c r="P104" s="2202"/>
      <c r="Q104" s="2471">
        <v>1755343944</v>
      </c>
      <c r="R104" s="2471"/>
      <c r="S104" s="2471"/>
      <c r="T104" s="2471"/>
      <c r="U104" s="2471"/>
      <c r="V104" s="2471"/>
      <c r="W104" s="2471"/>
      <c r="X104" s="2471"/>
      <c r="Y104" s="2471">
        <v>0</v>
      </c>
      <c r="Z104" s="2471"/>
      <c r="AA104" s="2471"/>
      <c r="AB104" s="2471"/>
      <c r="AC104" s="2471"/>
      <c r="AD104" s="2471"/>
      <c r="AE104" s="2471"/>
      <c r="AF104" s="2471"/>
      <c r="AG104" s="2186"/>
      <c r="AH104" s="2471">
        <v>1513824540</v>
      </c>
      <c r="AI104" s="2471"/>
      <c r="AJ104" s="2471"/>
      <c r="AK104" s="2471"/>
      <c r="AL104" s="2471"/>
      <c r="AM104" s="2471"/>
      <c r="AN104" s="2471"/>
      <c r="AO104" s="2471"/>
      <c r="AP104" s="2471">
        <v>0</v>
      </c>
      <c r="AQ104" s="2471"/>
      <c r="AR104" s="2471"/>
      <c r="AS104" s="2471"/>
      <c r="AT104" s="2471"/>
      <c r="AU104" s="2471"/>
      <c r="AV104" s="2471"/>
      <c r="AW104" s="2471"/>
      <c r="AY104" s="459"/>
      <c r="AZ104" s="459"/>
      <c r="BA104" s="1532"/>
      <c r="BB104" s="459"/>
      <c r="BC104" s="459"/>
      <c r="BD104" s="459"/>
      <c r="BE104" s="459"/>
      <c r="BF104" s="459"/>
      <c r="BG104" s="459"/>
      <c r="BH104" s="459"/>
      <c r="BI104" s="459"/>
      <c r="BJ104" s="459"/>
      <c r="BK104" s="459"/>
      <c r="BL104" s="459"/>
      <c r="BM104" s="459"/>
      <c r="BN104" s="459"/>
      <c r="BO104" s="459"/>
      <c r="BP104" s="459"/>
      <c r="BQ104" s="459"/>
      <c r="BR104" s="459"/>
      <c r="BU104" s="2181"/>
      <c r="BV104" s="2181"/>
      <c r="BW104" s="2181"/>
      <c r="BX104" s="2181"/>
      <c r="BY104" s="2181"/>
      <c r="BZ104" s="2181"/>
      <c r="CB104" s="2181"/>
      <c r="CC104" s="2181"/>
      <c r="CD104" s="2181"/>
      <c r="CE104" s="2181"/>
      <c r="CF104" s="2181"/>
      <c r="CG104" s="2181"/>
      <c r="CH104" s="2181"/>
      <c r="CI104" s="509"/>
      <c r="CJ104" s="460"/>
    </row>
    <row r="105" spans="1:90" s="2182" customFormat="1" ht="17.100000000000001" customHeight="1">
      <c r="A105" s="2183"/>
      <c r="B105" s="2184"/>
      <c r="C105" s="2180" t="s">
        <v>716</v>
      </c>
      <c r="D105" s="2180"/>
      <c r="E105" s="2180"/>
      <c r="F105" s="2180"/>
      <c r="G105" s="2180"/>
      <c r="H105" s="2180"/>
      <c r="I105" s="2180"/>
      <c r="J105" s="2180"/>
      <c r="K105" s="2180"/>
      <c r="L105" s="2180"/>
      <c r="M105" s="2180"/>
      <c r="N105" s="2180"/>
      <c r="O105" s="2180"/>
      <c r="P105" s="2185"/>
      <c r="Q105" s="2533">
        <v>1755343944</v>
      </c>
      <c r="R105" s="2533"/>
      <c r="S105" s="2533"/>
      <c r="T105" s="2533"/>
      <c r="U105" s="2533"/>
      <c r="V105" s="2533"/>
      <c r="W105" s="2533"/>
      <c r="X105" s="2533"/>
      <c r="Y105" s="2534"/>
      <c r="Z105" s="2534"/>
      <c r="AA105" s="2534"/>
      <c r="AB105" s="2534"/>
      <c r="AC105" s="2534"/>
      <c r="AD105" s="2534"/>
      <c r="AE105" s="2534"/>
      <c r="AF105" s="2534"/>
      <c r="AG105" s="2179"/>
      <c r="AH105" s="2535">
        <v>1513824540</v>
      </c>
      <c r="AI105" s="2535"/>
      <c r="AJ105" s="2535"/>
      <c r="AK105" s="2535"/>
      <c r="AL105" s="2535"/>
      <c r="AM105" s="2535"/>
      <c r="AN105" s="2535"/>
      <c r="AO105" s="2535"/>
      <c r="AP105" s="2533"/>
      <c r="AQ105" s="2533"/>
      <c r="AR105" s="2533"/>
      <c r="AS105" s="2533"/>
      <c r="AT105" s="2533"/>
      <c r="AU105" s="2533"/>
      <c r="AV105" s="2533"/>
      <c r="AW105" s="2533"/>
      <c r="AY105" s="459"/>
      <c r="AZ105" s="459"/>
      <c r="BA105" s="1532"/>
      <c r="BB105" s="459"/>
      <c r="BC105" s="459"/>
      <c r="BD105" s="459"/>
      <c r="BE105" s="459"/>
      <c r="BF105" s="459"/>
      <c r="BG105" s="459"/>
      <c r="BH105" s="459"/>
      <c r="BI105" s="459"/>
      <c r="BJ105" s="459"/>
      <c r="BK105" s="459"/>
      <c r="BL105" s="459"/>
      <c r="BM105" s="459"/>
      <c r="BN105" s="459"/>
      <c r="BO105" s="459"/>
      <c r="BP105" s="459"/>
      <c r="BQ105" s="459"/>
      <c r="BR105" s="459"/>
      <c r="BU105" s="2181"/>
      <c r="BV105" s="2181"/>
      <c r="BW105" s="2181"/>
      <c r="BX105" s="2181"/>
      <c r="BY105" s="2181"/>
      <c r="BZ105" s="2181"/>
      <c r="CB105" s="2181"/>
      <c r="CC105" s="2181"/>
      <c r="CD105" s="2181"/>
      <c r="CE105" s="2181"/>
      <c r="CF105" s="2181"/>
      <c r="CG105" s="2181"/>
      <c r="CH105" s="2181"/>
      <c r="CI105" s="1966"/>
      <c r="CJ105" s="460"/>
    </row>
    <row r="106" spans="1:90" s="1080" customFormat="1" ht="17.100000000000001" customHeight="1" thickBot="1">
      <c r="A106" s="1489"/>
      <c r="B106" s="134"/>
      <c r="C106" s="2662" t="s">
        <v>580</v>
      </c>
      <c r="D106" s="2662"/>
      <c r="E106" s="2662"/>
      <c r="F106" s="2662"/>
      <c r="G106" s="2662"/>
      <c r="H106" s="2662"/>
      <c r="I106" s="2662"/>
      <c r="J106" s="2662"/>
      <c r="K106" s="2662"/>
      <c r="L106" s="2662"/>
      <c r="M106" s="2662"/>
      <c r="N106" s="2662"/>
      <c r="O106" s="2662"/>
      <c r="P106" s="2580">
        <v>145219916723</v>
      </c>
      <c r="Q106" s="2580"/>
      <c r="R106" s="2580"/>
      <c r="S106" s="2580"/>
      <c r="T106" s="2580"/>
      <c r="U106" s="2580"/>
      <c r="V106" s="2580"/>
      <c r="W106" s="2580"/>
      <c r="X106" s="2580"/>
      <c r="Y106" s="2580">
        <v>0</v>
      </c>
      <c r="Z106" s="2580"/>
      <c r="AA106" s="2580"/>
      <c r="AB106" s="2580"/>
      <c r="AC106" s="2580"/>
      <c r="AD106" s="2580"/>
      <c r="AE106" s="2580"/>
      <c r="AF106" s="2580"/>
      <c r="AG106" s="2592">
        <v>85688759202</v>
      </c>
      <c r="AH106" s="2592"/>
      <c r="AI106" s="2592"/>
      <c r="AJ106" s="2592"/>
      <c r="AK106" s="2592"/>
      <c r="AL106" s="2592"/>
      <c r="AM106" s="2592"/>
      <c r="AN106" s="2592"/>
      <c r="AO106" s="2592"/>
      <c r="AP106" s="2580">
        <v>0</v>
      </c>
      <c r="AQ106" s="2580"/>
      <c r="AR106" s="2580"/>
      <c r="AS106" s="2580"/>
      <c r="AT106" s="2580"/>
      <c r="AU106" s="2580"/>
      <c r="AV106" s="2580"/>
      <c r="AW106" s="2580"/>
      <c r="AY106" s="459"/>
      <c r="AZ106" s="459"/>
      <c r="BA106" s="459"/>
      <c r="BB106" s="459"/>
      <c r="BC106" s="459"/>
      <c r="BD106" s="459"/>
      <c r="BE106" s="459"/>
      <c r="BF106" s="459"/>
      <c r="BG106" s="459"/>
      <c r="BH106" s="459"/>
      <c r="BI106" s="459"/>
      <c r="BJ106" s="459"/>
      <c r="BK106" s="459"/>
      <c r="BL106" s="459"/>
      <c r="BM106" s="459"/>
      <c r="BN106" s="459"/>
      <c r="BO106" s="459"/>
      <c r="BP106" s="459"/>
      <c r="BQ106" s="459"/>
      <c r="BR106" s="459"/>
      <c r="BU106" s="1560"/>
      <c r="BV106" s="1560"/>
      <c r="BW106" s="1560"/>
      <c r="BX106" s="1560"/>
      <c r="BY106" s="1560"/>
      <c r="BZ106" s="1560"/>
      <c r="CB106" s="1560"/>
      <c r="CC106" s="1560"/>
      <c r="CD106" s="1560"/>
      <c r="CE106" s="1560"/>
      <c r="CF106" s="1560"/>
      <c r="CG106" s="1560"/>
      <c r="CH106" s="1560"/>
      <c r="CI106" s="1081">
        <v>145219916723</v>
      </c>
      <c r="CJ106" s="1082">
        <v>85688759202</v>
      </c>
      <c r="CK106" s="1643"/>
      <c r="CL106" s="1082"/>
    </row>
    <row r="107" spans="1:90" ht="15.75" customHeight="1" thickTop="1">
      <c r="Q107" s="961"/>
      <c r="R107" s="961"/>
      <c r="S107" s="961"/>
      <c r="T107" s="961"/>
      <c r="U107" s="404"/>
      <c r="V107" s="404"/>
      <c r="W107" s="404"/>
      <c r="X107" s="404"/>
      <c r="Y107" s="134"/>
      <c r="Z107" s="134"/>
      <c r="AA107" s="1444"/>
      <c r="AB107" s="1444"/>
      <c r="AE107" s="1449"/>
      <c r="AF107" s="1449"/>
      <c r="AG107" s="1449"/>
      <c r="AH107" s="1561"/>
      <c r="AI107" s="1561"/>
      <c r="AJ107" s="1561"/>
      <c r="AK107" s="1561"/>
      <c r="AL107" s="1561"/>
      <c r="AM107" s="1561"/>
      <c r="AN107" s="1561"/>
      <c r="AO107" s="1561"/>
      <c r="AP107" s="1449"/>
      <c r="AQ107" s="1449"/>
      <c r="AR107" s="1449"/>
      <c r="AS107" s="1449"/>
      <c r="AT107" s="1449"/>
      <c r="AU107" s="1449"/>
      <c r="AV107" s="1449"/>
      <c r="AW107" s="1449"/>
      <c r="BA107" s="1532"/>
      <c r="BB107" s="459"/>
      <c r="BC107" s="459"/>
      <c r="BD107" s="459"/>
      <c r="BE107" s="459"/>
      <c r="BF107" s="459"/>
      <c r="BG107" s="459"/>
      <c r="BH107" s="459"/>
      <c r="BI107" s="459"/>
      <c r="BJ107" s="459"/>
      <c r="BK107" s="459"/>
      <c r="BL107" s="459"/>
      <c r="BM107" s="459"/>
      <c r="BN107" s="459"/>
      <c r="BO107" s="459"/>
      <c r="BP107" s="459"/>
      <c r="BQ107" s="459"/>
      <c r="BR107" s="459"/>
      <c r="BU107" s="923"/>
      <c r="BV107" s="923"/>
      <c r="BW107" s="923"/>
      <c r="BX107" s="923"/>
      <c r="BY107" s="923"/>
      <c r="BZ107" s="923"/>
      <c r="CB107" s="923"/>
      <c r="CC107" s="923"/>
      <c r="CD107" s="923"/>
      <c r="CE107" s="923"/>
      <c r="CF107" s="923"/>
      <c r="CG107" s="923"/>
      <c r="CH107" s="923"/>
    </row>
    <row r="108" spans="1:90" ht="10.5" hidden="1" customHeight="1">
      <c r="AA108" s="961"/>
      <c r="AB108" s="961"/>
    </row>
    <row r="109" spans="1:90" hidden="1">
      <c r="A109" s="1489">
        <v>7</v>
      </c>
      <c r="B109" s="134" t="s">
        <v>865</v>
      </c>
      <c r="C109" s="285" t="s">
        <v>866</v>
      </c>
      <c r="AA109" s="961"/>
      <c r="AB109" s="961"/>
      <c r="AE109" s="2601" t="s">
        <v>512</v>
      </c>
      <c r="AF109" s="2601"/>
      <c r="AG109" s="2601"/>
      <c r="AH109" s="2601"/>
      <c r="AI109" s="2601"/>
      <c r="AJ109" s="2601"/>
      <c r="AK109" s="2601"/>
      <c r="AL109" s="2601"/>
      <c r="AM109" s="2601"/>
      <c r="AO109" s="2601" t="s">
        <v>513</v>
      </c>
      <c r="AP109" s="2601"/>
      <c r="AQ109" s="2601"/>
      <c r="AR109" s="2601"/>
      <c r="AS109" s="2601"/>
      <c r="AT109" s="2601"/>
      <c r="AU109" s="2601"/>
      <c r="AV109" s="2601"/>
      <c r="AW109" s="2601"/>
    </row>
    <row r="110" spans="1:90" ht="15" hidden="1" customHeight="1">
      <c r="C110" s="1562"/>
      <c r="T110" s="1563"/>
      <c r="U110" s="1563"/>
      <c r="V110" s="1563"/>
      <c r="W110" s="1563"/>
      <c r="X110" s="1563"/>
      <c r="Y110" s="1563"/>
      <c r="Z110" s="1563"/>
      <c r="AA110" s="1563"/>
      <c r="AB110" s="1563"/>
      <c r="AC110" s="1563"/>
      <c r="AD110" s="1563"/>
      <c r="AE110" s="2600" t="s">
        <v>574</v>
      </c>
      <c r="AF110" s="2538"/>
      <c r="AG110" s="2538"/>
      <c r="AH110" s="2539"/>
      <c r="AI110" s="2539"/>
      <c r="AJ110" s="2538"/>
      <c r="AK110" s="2539"/>
      <c r="AL110" s="2538"/>
      <c r="AM110" s="2538"/>
      <c r="AN110" s="503"/>
      <c r="AO110" s="2537" t="s">
        <v>574</v>
      </c>
      <c r="AP110" s="2538"/>
      <c r="AQ110" s="2538"/>
      <c r="AR110" s="2539"/>
      <c r="AS110" s="2539"/>
      <c r="AT110" s="2539"/>
      <c r="AU110" s="2538"/>
      <c r="AV110" s="2538"/>
      <c r="AW110" s="2538"/>
    </row>
    <row r="111" spans="1:90" ht="15" hidden="1" customHeight="1">
      <c r="C111" s="1538" t="s">
        <v>867</v>
      </c>
      <c r="T111" s="1564"/>
      <c r="U111" s="1564"/>
      <c r="V111" s="1564"/>
      <c r="W111" s="1564"/>
      <c r="X111" s="1564"/>
      <c r="Y111" s="1564"/>
      <c r="Z111" s="1564"/>
      <c r="AA111" s="1564"/>
      <c r="AB111" s="1564"/>
      <c r="AC111" s="1564"/>
      <c r="AD111" s="1564"/>
      <c r="AE111" s="3229"/>
      <c r="AF111" s="3229"/>
      <c r="AG111" s="3229"/>
      <c r="AH111" s="3229"/>
      <c r="AI111" s="3229"/>
      <c r="AJ111" s="3229"/>
      <c r="AK111" s="3229"/>
      <c r="AL111" s="3229"/>
      <c r="AM111" s="3229"/>
      <c r="AN111" s="1564"/>
      <c r="AO111" s="3267"/>
      <c r="AP111" s="3267"/>
      <c r="AQ111" s="3267"/>
      <c r="AR111" s="3267"/>
      <c r="AS111" s="3267"/>
      <c r="AT111" s="3267"/>
      <c r="AU111" s="3267"/>
      <c r="AV111" s="3267"/>
      <c r="AW111" s="3267"/>
    </row>
    <row r="112" spans="1:90" ht="15" hidden="1" customHeight="1">
      <c r="C112" s="1538" t="s">
        <v>868</v>
      </c>
      <c r="T112" s="1564"/>
      <c r="U112" s="1564"/>
      <c r="V112" s="1564"/>
      <c r="W112" s="1564"/>
      <c r="X112" s="1564"/>
      <c r="Y112" s="1564"/>
      <c r="Z112" s="1564"/>
      <c r="AA112" s="1564"/>
      <c r="AB112" s="1564"/>
      <c r="AC112" s="1564"/>
      <c r="AD112" s="1564"/>
      <c r="AE112" s="3229"/>
      <c r="AF112" s="3229"/>
      <c r="AG112" s="3229"/>
      <c r="AH112" s="3229"/>
      <c r="AI112" s="3229"/>
      <c r="AJ112" s="3229"/>
      <c r="AK112" s="3229"/>
      <c r="AL112" s="3229"/>
      <c r="AM112" s="3229"/>
      <c r="AN112" s="1564"/>
      <c r="AO112" s="3267"/>
      <c r="AP112" s="3267"/>
      <c r="AQ112" s="3267"/>
      <c r="AR112" s="3267"/>
      <c r="AS112" s="3267"/>
      <c r="AT112" s="3267"/>
      <c r="AU112" s="3267"/>
      <c r="AV112" s="3267"/>
      <c r="AW112" s="3267"/>
    </row>
    <row r="113" spans="1:90" ht="15" hidden="1" customHeight="1">
      <c r="C113" s="1538" t="s">
        <v>869</v>
      </c>
      <c r="T113" s="1564"/>
      <c r="U113" s="1564"/>
      <c r="V113" s="1564"/>
      <c r="W113" s="1564"/>
      <c r="X113" s="1564"/>
      <c r="Y113" s="1564"/>
      <c r="Z113" s="1564"/>
      <c r="AA113" s="1564"/>
      <c r="AB113" s="1564"/>
      <c r="AC113" s="1564"/>
      <c r="AD113" s="1564"/>
      <c r="AE113" s="3229"/>
      <c r="AF113" s="3229"/>
      <c r="AG113" s="3229"/>
      <c r="AH113" s="3229"/>
      <c r="AI113" s="3229"/>
      <c r="AJ113" s="3229"/>
      <c r="AK113" s="3229"/>
      <c r="AL113" s="3229"/>
      <c r="AM113" s="3229"/>
      <c r="AN113" s="1564"/>
      <c r="AO113" s="3267"/>
      <c r="AP113" s="3267"/>
      <c r="AQ113" s="3267"/>
      <c r="AR113" s="3267"/>
      <c r="AS113" s="3267"/>
      <c r="AT113" s="3267"/>
      <c r="AU113" s="3267"/>
      <c r="AV113" s="3267"/>
      <c r="AW113" s="3267"/>
    </row>
    <row r="114" spans="1:90" ht="15" hidden="1" customHeight="1">
      <c r="C114" s="1538" t="s">
        <v>870</v>
      </c>
      <c r="T114" s="1564"/>
      <c r="U114" s="1564"/>
      <c r="V114" s="1564"/>
      <c r="W114" s="1564"/>
      <c r="X114" s="1564"/>
      <c r="Y114" s="1564"/>
      <c r="Z114" s="1564"/>
      <c r="AA114" s="1564"/>
      <c r="AB114" s="1564"/>
      <c r="AC114" s="1564"/>
      <c r="AD114" s="1564"/>
      <c r="AE114" s="3229"/>
      <c r="AF114" s="3229"/>
      <c r="AG114" s="3229"/>
      <c r="AH114" s="3229"/>
      <c r="AI114" s="3229"/>
      <c r="AJ114" s="3229"/>
      <c r="AK114" s="3229"/>
      <c r="AL114" s="3229"/>
      <c r="AM114" s="3229"/>
      <c r="AN114" s="1564"/>
      <c r="AO114" s="3267"/>
      <c r="AP114" s="3267"/>
      <c r="AQ114" s="3267"/>
      <c r="AR114" s="3267"/>
      <c r="AS114" s="3267"/>
      <c r="AT114" s="3267"/>
      <c r="AU114" s="3267"/>
      <c r="AV114" s="3267"/>
      <c r="AW114" s="3267"/>
    </row>
    <row r="115" spans="1:90" ht="15.75" hidden="1" customHeight="1">
      <c r="C115" s="2768" t="s">
        <v>861</v>
      </c>
      <c r="D115" s="2768"/>
      <c r="E115" s="2768"/>
      <c r="F115" s="2768"/>
      <c r="G115" s="2768"/>
      <c r="H115" s="2768"/>
      <c r="I115" s="2768"/>
      <c r="J115" s="2768"/>
      <c r="K115" s="2768"/>
      <c r="L115" s="2768"/>
      <c r="M115" s="2768"/>
      <c r="N115" s="2768"/>
      <c r="O115" s="2768"/>
      <c r="P115" s="2768"/>
      <c r="Q115" s="2768"/>
      <c r="R115" s="2768"/>
      <c r="S115" s="2768"/>
      <c r="T115" s="2768"/>
      <c r="U115" s="2768"/>
      <c r="V115" s="2768"/>
      <c r="W115" s="2768"/>
      <c r="X115" s="2768"/>
      <c r="Y115" s="2768"/>
      <c r="Z115" s="1565"/>
      <c r="AA115" s="1566"/>
      <c r="AB115" s="1566"/>
      <c r="AC115" s="1566"/>
      <c r="AD115" s="1566"/>
      <c r="AE115" s="3246">
        <v>0</v>
      </c>
      <c r="AF115" s="3246"/>
      <c r="AG115" s="3246"/>
      <c r="AH115" s="3246"/>
      <c r="AI115" s="3246"/>
      <c r="AJ115" s="3246"/>
      <c r="AK115" s="3246"/>
      <c r="AL115" s="3246"/>
      <c r="AM115" s="3246"/>
      <c r="AN115" s="1566"/>
      <c r="AO115" s="3246">
        <v>0</v>
      </c>
      <c r="AP115" s="3246"/>
      <c r="AQ115" s="3246"/>
      <c r="AR115" s="3246"/>
      <c r="AS115" s="3246"/>
      <c r="AT115" s="3246"/>
      <c r="AU115" s="3246"/>
      <c r="AV115" s="3246"/>
      <c r="AW115" s="3246"/>
      <c r="CI115" s="509">
        <v>0</v>
      </c>
      <c r="CJ115" s="460">
        <v>0</v>
      </c>
      <c r="CK115" s="1540">
        <v>0</v>
      </c>
      <c r="CL115" s="460">
        <v>0</v>
      </c>
    </row>
    <row r="116" spans="1:90" ht="17.100000000000001" customHeight="1">
      <c r="A116" s="2077"/>
      <c r="B116" s="3265" t="s">
        <v>1958</v>
      </c>
      <c r="C116" s="3265"/>
      <c r="D116" s="3265"/>
      <c r="E116" s="3265"/>
      <c r="F116" s="3265"/>
      <c r="G116" s="3265"/>
      <c r="H116" s="3265"/>
      <c r="I116" s="3265"/>
      <c r="J116" s="3265"/>
      <c r="K116" s="3265"/>
      <c r="L116" s="3265"/>
      <c r="M116" s="3265"/>
      <c r="N116" s="3265"/>
      <c r="O116" s="3265"/>
      <c r="P116" s="3265"/>
      <c r="Q116" s="3265"/>
      <c r="R116" s="3265"/>
      <c r="S116" s="3265"/>
      <c r="T116" s="3265"/>
      <c r="U116" s="3265"/>
      <c r="V116" s="3265"/>
      <c r="W116" s="2073"/>
      <c r="X116" s="2080"/>
      <c r="Y116" s="2080"/>
      <c r="Z116" s="2080"/>
      <c r="AA116" s="2080"/>
      <c r="AB116" s="2080"/>
      <c r="AC116" s="2080"/>
      <c r="AD116" s="2080"/>
      <c r="AE116" s="2592" t="s">
        <v>512</v>
      </c>
      <c r="AF116" s="2592"/>
      <c r="AG116" s="2592"/>
      <c r="AH116" s="2592"/>
      <c r="AI116" s="2592"/>
      <c r="AJ116" s="2592"/>
      <c r="AK116" s="2592"/>
      <c r="AL116" s="2592"/>
      <c r="AM116" s="2592"/>
      <c r="AN116" s="2067"/>
      <c r="AO116" s="2654" t="s">
        <v>513</v>
      </c>
      <c r="AP116" s="2654"/>
      <c r="AQ116" s="2654"/>
      <c r="AR116" s="2654"/>
      <c r="AS116" s="2654"/>
      <c r="AT116" s="2654"/>
      <c r="AU116" s="2654"/>
      <c r="AV116" s="2654"/>
      <c r="AW116" s="2654"/>
      <c r="AX116" s="2073"/>
      <c r="AY116" s="2076"/>
      <c r="AZ116" s="2076"/>
      <c r="BA116" s="2068"/>
      <c r="BB116" s="2076"/>
      <c r="BC116" s="2076"/>
      <c r="BD116" s="2076"/>
      <c r="BE116" s="2076"/>
      <c r="BF116" s="2076"/>
      <c r="BG116" s="2076"/>
      <c r="BH116" s="2076"/>
      <c r="BI116" s="2076"/>
      <c r="BJ116" s="2076"/>
      <c r="BK116" s="2076"/>
      <c r="BL116" s="2076"/>
      <c r="BM116" s="2076"/>
      <c r="BN116" s="2076"/>
      <c r="BO116" s="2076"/>
      <c r="BP116" s="2076"/>
      <c r="BQ116" s="2076"/>
      <c r="BR116" s="2076"/>
      <c r="BS116" s="2073"/>
      <c r="BT116" s="2073"/>
      <c r="BU116" s="2069"/>
      <c r="BV116" s="2069"/>
      <c r="BW116" s="2069"/>
      <c r="BX116" s="2069"/>
      <c r="BY116" s="2069"/>
      <c r="BZ116" s="2069"/>
      <c r="CA116" s="2073"/>
      <c r="CB116" s="2069"/>
      <c r="CC116" s="2069"/>
      <c r="CD116" s="2069"/>
      <c r="CE116" s="2069"/>
      <c r="CF116" s="2069"/>
      <c r="CG116" s="2069"/>
      <c r="CH116" s="2069"/>
      <c r="CI116" s="2070"/>
      <c r="CJ116" s="2072"/>
    </row>
    <row r="117" spans="1:90" s="1824" customFormat="1" ht="17.100000000000001" customHeight="1">
      <c r="A117" s="2077"/>
      <c r="B117" s="2107"/>
      <c r="C117" s="2107"/>
      <c r="D117" s="2107"/>
      <c r="E117" s="2107"/>
      <c r="F117" s="2107"/>
      <c r="G117" s="2107"/>
      <c r="H117" s="2107"/>
      <c r="I117" s="2107"/>
      <c r="J117" s="2107"/>
      <c r="K117" s="2107"/>
      <c r="L117" s="2107"/>
      <c r="M117" s="2107"/>
      <c r="N117" s="2107"/>
      <c r="O117" s="2107"/>
      <c r="P117" s="2107"/>
      <c r="Q117" s="2107"/>
      <c r="R117" s="2107"/>
      <c r="S117" s="2107"/>
      <c r="T117" s="2107"/>
      <c r="U117" s="2107"/>
      <c r="V117" s="2107"/>
      <c r="W117" s="2073"/>
      <c r="X117" s="2080"/>
      <c r="Y117" s="2080"/>
      <c r="Z117" s="2080"/>
      <c r="AA117" s="2080"/>
      <c r="AB117" s="2080"/>
      <c r="AC117" s="2080"/>
      <c r="AD117" s="2080"/>
      <c r="AE117" s="2748" t="s">
        <v>574</v>
      </c>
      <c r="AF117" s="2748"/>
      <c r="AG117" s="2748"/>
      <c r="AH117" s="2748"/>
      <c r="AI117" s="2748"/>
      <c r="AJ117" s="2748"/>
      <c r="AK117" s="2748"/>
      <c r="AL117" s="2748"/>
      <c r="AM117" s="2748"/>
      <c r="AN117" s="2067"/>
      <c r="AO117" s="2810" t="s">
        <v>574</v>
      </c>
      <c r="AP117" s="2810"/>
      <c r="AQ117" s="2810"/>
      <c r="AR117" s="2810"/>
      <c r="AS117" s="2810"/>
      <c r="AT117" s="2810"/>
      <c r="AU117" s="2810"/>
      <c r="AV117" s="2810"/>
      <c r="AW117" s="2810"/>
      <c r="AX117" s="2073"/>
      <c r="AY117" s="2076"/>
      <c r="AZ117" s="2076"/>
      <c r="BA117" s="2068"/>
      <c r="BB117" s="2076"/>
      <c r="BC117" s="2076"/>
      <c r="BD117" s="2076"/>
      <c r="BE117" s="2076"/>
      <c r="BF117" s="2076"/>
      <c r="BG117" s="2076"/>
      <c r="BH117" s="2076"/>
      <c r="BI117" s="2076"/>
      <c r="BJ117" s="2076"/>
      <c r="BK117" s="2076"/>
      <c r="BL117" s="2076"/>
      <c r="BM117" s="2076"/>
      <c r="BN117" s="2076"/>
      <c r="BO117" s="2076"/>
      <c r="BP117" s="2076"/>
      <c r="BQ117" s="2076"/>
      <c r="BR117" s="2076"/>
      <c r="BS117" s="2073"/>
      <c r="BT117" s="2073"/>
      <c r="BU117" s="2069"/>
      <c r="BV117" s="2069"/>
      <c r="BW117" s="2069"/>
      <c r="BX117" s="2069"/>
      <c r="BY117" s="2069"/>
      <c r="BZ117" s="2069"/>
      <c r="CA117" s="2073"/>
      <c r="CB117" s="2069"/>
      <c r="CC117" s="2069"/>
      <c r="CD117" s="2069"/>
      <c r="CE117" s="2069"/>
      <c r="CF117" s="2069"/>
      <c r="CG117" s="2069"/>
      <c r="CH117" s="2069"/>
      <c r="CI117" s="2070"/>
      <c r="CJ117" s="2072"/>
    </row>
    <row r="118" spans="1:90" ht="17.100000000000001" customHeight="1">
      <c r="A118" s="527"/>
      <c r="B118" s="2079"/>
      <c r="C118" s="3251" t="s">
        <v>1971</v>
      </c>
      <c r="D118" s="3251"/>
      <c r="E118" s="3251"/>
      <c r="F118" s="3251"/>
      <c r="G118" s="3251"/>
      <c r="H118" s="3251"/>
      <c r="I118" s="3251"/>
      <c r="J118" s="3251"/>
      <c r="K118" s="3251"/>
      <c r="L118" s="3251"/>
      <c r="M118" s="3251"/>
      <c r="N118" s="3251"/>
      <c r="O118" s="3251"/>
      <c r="P118" s="3251"/>
      <c r="Q118" s="3251"/>
      <c r="R118" s="3251"/>
      <c r="S118" s="3251"/>
      <c r="T118" s="3251"/>
      <c r="U118" s="3251"/>
      <c r="V118" s="3251"/>
      <c r="W118" s="3251"/>
      <c r="X118" s="3251"/>
      <c r="Y118" s="3251"/>
      <c r="Z118" s="3251"/>
      <c r="AA118" s="3251"/>
      <c r="AB118" s="3251"/>
      <c r="AC118" s="3251"/>
      <c r="AD118" s="3251"/>
      <c r="AE118" s="2564">
        <v>3500000000</v>
      </c>
      <c r="AF118" s="2564"/>
      <c r="AG118" s="2564"/>
      <c r="AH118" s="2564"/>
      <c r="AI118" s="2564"/>
      <c r="AJ118" s="2564"/>
      <c r="AK118" s="2564"/>
      <c r="AL118" s="2564"/>
      <c r="AM118" s="2564"/>
      <c r="AN118" s="2067"/>
      <c r="AO118" s="2564">
        <v>3500000000</v>
      </c>
      <c r="AP118" s="2564"/>
      <c r="AQ118" s="2564"/>
      <c r="AR118" s="2564"/>
      <c r="AS118" s="2564"/>
      <c r="AT118" s="2564"/>
      <c r="AU118" s="2564"/>
      <c r="AV118" s="2564"/>
      <c r="AW118" s="2564"/>
      <c r="AX118" s="2073"/>
      <c r="AY118" s="2068"/>
      <c r="AZ118" s="2068"/>
      <c r="BA118" s="2068"/>
      <c r="BB118" s="2068"/>
      <c r="BC118" s="2068"/>
      <c r="BD118" s="2068"/>
      <c r="BE118" s="2068"/>
      <c r="BF118" s="2068"/>
      <c r="BG118" s="2068"/>
      <c r="BH118" s="2068"/>
      <c r="BI118" s="2068"/>
      <c r="BJ118" s="2068"/>
      <c r="BK118" s="2068"/>
      <c r="BL118" s="2068"/>
      <c r="BM118" s="2068"/>
      <c r="BN118" s="2068"/>
      <c r="BO118" s="2068"/>
      <c r="BP118" s="2068"/>
      <c r="BQ118" s="2068"/>
      <c r="BR118" s="2068"/>
      <c r="BS118" s="2073"/>
      <c r="BT118" s="2073"/>
      <c r="BU118" s="2069"/>
      <c r="BV118" s="2069"/>
      <c r="BW118" s="2069"/>
      <c r="BX118" s="2069"/>
      <c r="BY118" s="2069"/>
      <c r="BZ118" s="2069"/>
      <c r="CA118" s="2073"/>
      <c r="CB118" s="2069"/>
      <c r="CC118" s="2069"/>
      <c r="CD118" s="2069"/>
      <c r="CE118" s="2069"/>
      <c r="CF118" s="2069"/>
      <c r="CG118" s="2069"/>
      <c r="CH118" s="2069"/>
      <c r="CI118" s="2070"/>
      <c r="CJ118" s="2072"/>
    </row>
    <row r="119" spans="1:90" ht="18.75" customHeight="1">
      <c r="A119" s="2077"/>
      <c r="B119" s="2079"/>
      <c r="C119" s="3251" t="s">
        <v>1972</v>
      </c>
      <c r="D119" s="3251"/>
      <c r="E119" s="3251"/>
      <c r="F119" s="3251"/>
      <c r="G119" s="3251"/>
      <c r="H119" s="3251"/>
      <c r="I119" s="3251"/>
      <c r="J119" s="3251"/>
      <c r="K119" s="3251"/>
      <c r="L119" s="3251"/>
      <c r="M119" s="3251"/>
      <c r="N119" s="3251"/>
      <c r="O119" s="3251"/>
      <c r="P119" s="3251"/>
      <c r="Q119" s="3251"/>
      <c r="R119" s="3251"/>
      <c r="S119" s="3251"/>
      <c r="T119" s="3251"/>
      <c r="U119" s="3251"/>
      <c r="V119" s="3251"/>
      <c r="W119" s="3251"/>
      <c r="X119" s="3251"/>
      <c r="Y119" s="3251"/>
      <c r="Z119" s="3251"/>
      <c r="AA119" s="3251"/>
      <c r="AB119" s="3251"/>
      <c r="AC119" s="3251"/>
      <c r="AD119" s="3251"/>
      <c r="AE119" s="2564">
        <v>7367952000</v>
      </c>
      <c r="AF119" s="2564"/>
      <c r="AG119" s="2564"/>
      <c r="AH119" s="2564"/>
      <c r="AI119" s="2564"/>
      <c r="AJ119" s="2564"/>
      <c r="AK119" s="2564"/>
      <c r="AL119" s="2564"/>
      <c r="AM119" s="2564"/>
      <c r="AN119" s="2067"/>
      <c r="AO119" s="2564">
        <v>7367952000</v>
      </c>
      <c r="AP119" s="2564"/>
      <c r="AQ119" s="2564"/>
      <c r="AR119" s="2564"/>
      <c r="AS119" s="2564"/>
      <c r="AT119" s="2564"/>
      <c r="AU119" s="2564"/>
      <c r="AV119" s="2564"/>
      <c r="AW119" s="2564"/>
      <c r="AX119" s="2073"/>
      <c r="AY119" s="2076"/>
      <c r="AZ119" s="2076"/>
      <c r="BA119" s="2068"/>
      <c r="BB119" s="2076"/>
      <c r="BC119" s="2076"/>
      <c r="BD119" s="2076"/>
      <c r="BE119" s="2076"/>
      <c r="BF119" s="2076"/>
      <c r="BG119" s="2076"/>
      <c r="BH119" s="2076"/>
      <c r="BI119" s="2076"/>
      <c r="BJ119" s="2076"/>
      <c r="BK119" s="2076"/>
      <c r="BL119" s="2076"/>
      <c r="BM119" s="2076"/>
      <c r="BN119" s="2076"/>
      <c r="BO119" s="2076"/>
      <c r="BP119" s="2076"/>
      <c r="BQ119" s="2076"/>
      <c r="BR119" s="2076"/>
      <c r="BS119" s="2073"/>
      <c r="BT119" s="2073"/>
      <c r="BU119" s="2069"/>
      <c r="BV119" s="2069"/>
      <c r="BW119" s="2069"/>
      <c r="BX119" s="2069"/>
      <c r="BY119" s="2069"/>
      <c r="BZ119" s="2069"/>
      <c r="CA119" s="2073"/>
      <c r="CB119" s="2069"/>
      <c r="CC119" s="2069"/>
      <c r="CD119" s="2069"/>
      <c r="CE119" s="2069"/>
      <c r="CF119" s="2069"/>
      <c r="CG119" s="2069"/>
      <c r="CH119" s="2069"/>
      <c r="CI119" s="2070"/>
      <c r="CJ119" s="2072"/>
    </row>
    <row r="120" spans="1:90" s="2199" customFormat="1" ht="18.75" customHeight="1" thickBot="1">
      <c r="A120" s="2200"/>
      <c r="B120" s="2198"/>
      <c r="C120" s="3251" t="s">
        <v>2089</v>
      </c>
      <c r="D120" s="3251"/>
      <c r="E120" s="3251"/>
      <c r="F120" s="3251"/>
      <c r="G120" s="3251"/>
      <c r="H120" s="3251"/>
      <c r="I120" s="3251"/>
      <c r="J120" s="3251"/>
      <c r="K120" s="3251"/>
      <c r="L120" s="3251"/>
      <c r="M120" s="3251"/>
      <c r="N120" s="3251"/>
      <c r="O120" s="3251"/>
      <c r="P120" s="3251"/>
      <c r="Q120" s="3251"/>
      <c r="R120" s="3251"/>
      <c r="S120" s="3251"/>
      <c r="T120" s="3251"/>
      <c r="U120" s="3251"/>
      <c r="V120" s="3251"/>
      <c r="W120" s="3251"/>
      <c r="X120" s="3251"/>
      <c r="Y120" s="3251"/>
      <c r="Z120" s="3251"/>
      <c r="AA120" s="3251"/>
      <c r="AB120" s="3251"/>
      <c r="AC120" s="3251"/>
      <c r="AD120" s="3251"/>
      <c r="AE120" s="2572">
        <v>18700000000</v>
      </c>
      <c r="AF120" s="2572"/>
      <c r="AG120" s="2572"/>
      <c r="AH120" s="2572"/>
      <c r="AI120" s="2572"/>
      <c r="AJ120" s="2572"/>
      <c r="AK120" s="2572"/>
      <c r="AL120" s="2572"/>
      <c r="AM120" s="2572"/>
      <c r="AN120" s="2191"/>
      <c r="AO120" s="2572"/>
      <c r="AP120" s="2572"/>
      <c r="AQ120" s="2572"/>
      <c r="AR120" s="2572"/>
      <c r="AS120" s="2572"/>
      <c r="AT120" s="2572"/>
      <c r="AU120" s="2572"/>
      <c r="AV120" s="2572"/>
      <c r="AW120" s="2572"/>
      <c r="AX120" s="2192"/>
      <c r="AY120" s="2194"/>
      <c r="AZ120" s="2194"/>
      <c r="BA120" s="2194"/>
      <c r="BB120" s="2194"/>
      <c r="BC120" s="2194"/>
      <c r="BD120" s="2194"/>
      <c r="BE120" s="2194"/>
      <c r="BF120" s="2194"/>
      <c r="BG120" s="2194"/>
      <c r="BH120" s="2194"/>
      <c r="BI120" s="2194"/>
      <c r="BJ120" s="2194"/>
      <c r="BK120" s="2194"/>
      <c r="BL120" s="2194"/>
      <c r="BM120" s="2194"/>
      <c r="BN120" s="2194"/>
      <c r="BO120" s="2194"/>
      <c r="BP120" s="2194"/>
      <c r="BQ120" s="2194"/>
      <c r="BR120" s="2194"/>
      <c r="BS120" s="2192"/>
      <c r="BT120" s="2192"/>
      <c r="BU120" s="2614"/>
      <c r="BV120" s="2614"/>
      <c r="BW120" s="2614"/>
      <c r="BX120" s="2614"/>
      <c r="BY120" s="2614"/>
      <c r="BZ120" s="2614"/>
      <c r="CA120" s="2192"/>
      <c r="CB120" s="2614"/>
      <c r="CC120" s="2614"/>
      <c r="CD120" s="2614"/>
      <c r="CE120" s="2614"/>
      <c r="CF120" s="2614"/>
      <c r="CG120" s="2614"/>
      <c r="CH120" s="284"/>
      <c r="CI120" s="2196"/>
      <c r="CJ120" s="2201"/>
      <c r="CK120" s="460"/>
      <c r="CL120" s="460"/>
    </row>
    <row r="121" spans="1:90" ht="18.75" customHeight="1" thickTop="1" thickBot="1">
      <c r="A121" s="2077"/>
      <c r="B121" s="2079"/>
      <c r="C121" s="3251" t="s">
        <v>1967</v>
      </c>
      <c r="D121" s="3251"/>
      <c r="E121" s="3251"/>
      <c r="F121" s="3251"/>
      <c r="G121" s="3251"/>
      <c r="H121" s="3251"/>
      <c r="I121" s="3251"/>
      <c r="J121" s="3251"/>
      <c r="K121" s="3251"/>
      <c r="L121" s="3251"/>
      <c r="M121" s="3251"/>
      <c r="N121" s="3251"/>
      <c r="O121" s="3251"/>
      <c r="P121" s="3251"/>
      <c r="Q121" s="3251"/>
      <c r="R121" s="3251"/>
      <c r="S121" s="3251"/>
      <c r="T121" s="3251"/>
      <c r="U121" s="3251"/>
      <c r="V121" s="3251"/>
      <c r="W121" s="3251"/>
      <c r="X121" s="3251"/>
      <c r="Y121" s="3251"/>
      <c r="Z121" s="3251"/>
      <c r="AA121" s="3251"/>
      <c r="AB121" s="3251"/>
      <c r="AC121" s="3251"/>
      <c r="AD121" s="3251"/>
      <c r="AE121" s="2572">
        <v>8012668358</v>
      </c>
      <c r="AF121" s="2572"/>
      <c r="AG121" s="2572"/>
      <c r="AH121" s="2572"/>
      <c r="AI121" s="2572"/>
      <c r="AJ121" s="2572"/>
      <c r="AK121" s="2572"/>
      <c r="AL121" s="2572"/>
      <c r="AM121" s="2572"/>
      <c r="AN121" s="2071"/>
      <c r="AO121" s="2572">
        <v>3470863217</v>
      </c>
      <c r="AP121" s="2572"/>
      <c r="AQ121" s="2572"/>
      <c r="AR121" s="2572"/>
      <c r="AS121" s="2572"/>
      <c r="AT121" s="2572"/>
      <c r="AU121" s="2572"/>
      <c r="AV121" s="2572"/>
      <c r="AW121" s="2572"/>
      <c r="AX121" s="2073"/>
      <c r="AY121" s="2076"/>
      <c r="AZ121" s="2076"/>
      <c r="BA121" s="2076"/>
      <c r="BB121" s="2076"/>
      <c r="BC121" s="2076"/>
      <c r="BD121" s="2076"/>
      <c r="BE121" s="2076"/>
      <c r="BF121" s="2076"/>
      <c r="BG121" s="2076"/>
      <c r="BH121" s="2076"/>
      <c r="BI121" s="2076"/>
      <c r="BJ121" s="2076"/>
      <c r="BK121" s="2076"/>
      <c r="BL121" s="2076"/>
      <c r="BM121" s="2076"/>
      <c r="BN121" s="2076"/>
      <c r="BO121" s="2076"/>
      <c r="BP121" s="2076"/>
      <c r="BQ121" s="2076"/>
      <c r="BR121" s="2076"/>
      <c r="BS121" s="2073"/>
      <c r="BT121" s="2073"/>
      <c r="BU121" s="2614"/>
      <c r="BV121" s="2614"/>
      <c r="BW121" s="2614"/>
      <c r="BX121" s="2614"/>
      <c r="BY121" s="2614"/>
      <c r="BZ121" s="2614"/>
      <c r="CA121" s="2073"/>
      <c r="CB121" s="2614"/>
      <c r="CC121" s="2614"/>
      <c r="CD121" s="2614"/>
      <c r="CE121" s="2614"/>
      <c r="CF121" s="2614"/>
      <c r="CG121" s="2614"/>
      <c r="CH121" s="284"/>
      <c r="CI121" s="2070">
        <v>0</v>
      </c>
      <c r="CJ121" s="2072">
        <v>0</v>
      </c>
      <c r="CK121" s="460"/>
      <c r="CL121" s="460"/>
    </row>
    <row r="122" spans="1:90" s="1080" customFormat="1" ht="17.100000000000001" customHeight="1" thickTop="1" thickBot="1">
      <c r="A122" s="2077"/>
      <c r="B122" s="2076"/>
      <c r="C122" s="3214" t="s">
        <v>580</v>
      </c>
      <c r="D122" s="3214"/>
      <c r="E122" s="3214"/>
      <c r="F122" s="3214"/>
      <c r="G122" s="3214"/>
      <c r="H122" s="3214"/>
      <c r="I122" s="3214"/>
      <c r="J122" s="3214"/>
      <c r="K122" s="3214"/>
      <c r="L122" s="3214"/>
      <c r="M122" s="3214"/>
      <c r="N122" s="3214"/>
      <c r="O122" s="3214"/>
      <c r="P122" s="3214"/>
      <c r="Q122" s="3214"/>
      <c r="R122" s="3214"/>
      <c r="S122" s="3214"/>
      <c r="T122" s="3214"/>
      <c r="U122" s="3214"/>
      <c r="V122" s="3214"/>
      <c r="W122" s="2075"/>
      <c r="X122" s="2076"/>
      <c r="Y122" s="2076"/>
      <c r="Z122" s="2076"/>
      <c r="AA122" s="2076"/>
      <c r="AB122" s="2076"/>
      <c r="AC122" s="2076"/>
      <c r="AD122" s="2076"/>
      <c r="AE122" s="2580">
        <v>37580620358</v>
      </c>
      <c r="AF122" s="2580"/>
      <c r="AG122" s="2580"/>
      <c r="AH122" s="2580"/>
      <c r="AI122" s="2580"/>
      <c r="AJ122" s="2580"/>
      <c r="AK122" s="2580"/>
      <c r="AL122" s="2580"/>
      <c r="AM122" s="2580"/>
      <c r="AN122" s="2066"/>
      <c r="AO122" s="2580">
        <v>14338815217</v>
      </c>
      <c r="AP122" s="2580"/>
      <c r="AQ122" s="2580"/>
      <c r="AR122" s="2580"/>
      <c r="AS122" s="2580"/>
      <c r="AT122" s="2580"/>
      <c r="AU122" s="2580"/>
      <c r="AV122" s="2580"/>
      <c r="AW122" s="2580"/>
      <c r="AX122" s="2075"/>
      <c r="AY122" s="2076"/>
      <c r="AZ122" s="2076"/>
      <c r="BA122" s="2076"/>
      <c r="BB122" s="2076"/>
      <c r="BC122" s="2076"/>
      <c r="BD122" s="2076"/>
      <c r="BE122" s="2076"/>
      <c r="BF122" s="2076"/>
      <c r="BG122" s="2076"/>
      <c r="BH122" s="2076"/>
      <c r="BI122" s="2076"/>
      <c r="BJ122" s="2076"/>
      <c r="BK122" s="2076"/>
      <c r="BL122" s="2076"/>
      <c r="BM122" s="2076"/>
      <c r="BN122" s="2076"/>
      <c r="BO122" s="2076"/>
      <c r="BP122" s="2076"/>
      <c r="BQ122" s="2076"/>
      <c r="BR122" s="2076"/>
      <c r="BS122" s="2075"/>
      <c r="BT122" s="2075"/>
      <c r="BU122" s="284"/>
      <c r="BV122" s="284"/>
      <c r="BW122" s="284"/>
      <c r="BX122" s="284"/>
      <c r="BY122" s="284"/>
      <c r="BZ122" s="284"/>
      <c r="CA122" s="2075"/>
      <c r="CB122" s="284"/>
      <c r="CC122" s="284"/>
      <c r="CD122" s="284"/>
      <c r="CE122" s="284"/>
      <c r="CF122" s="284"/>
      <c r="CG122" s="284"/>
      <c r="CH122" s="284"/>
      <c r="CI122" s="1652">
        <v>37580620358</v>
      </c>
      <c r="CJ122" s="1865">
        <v>14338815217</v>
      </c>
      <c r="CK122" s="1082"/>
      <c r="CL122" s="1082"/>
    </row>
    <row r="123" spans="1:90" s="2199" customFormat="1" ht="18.75" customHeight="1" thickTop="1">
      <c r="A123" s="2175"/>
      <c r="B123" s="2194" t="s">
        <v>2113</v>
      </c>
      <c r="C123" s="2192"/>
      <c r="D123" s="2192"/>
      <c r="E123" s="2192"/>
      <c r="F123" s="2192"/>
      <c r="G123" s="2192"/>
      <c r="H123" s="2192"/>
      <c r="I123" s="2192"/>
      <c r="J123" s="2192"/>
      <c r="K123" s="2192"/>
      <c r="L123" s="2192"/>
      <c r="M123" s="2192"/>
      <c r="N123" s="2192"/>
      <c r="O123" s="2192"/>
      <c r="P123" s="2192"/>
      <c r="Q123" s="2192"/>
      <c r="R123" s="2192"/>
      <c r="S123" s="2192"/>
      <c r="T123" s="2192"/>
      <c r="U123" s="2192"/>
      <c r="V123" s="2197"/>
      <c r="W123" s="2192"/>
      <c r="X123" s="2193"/>
      <c r="Y123" s="2193"/>
      <c r="Z123" s="2193"/>
      <c r="AA123" s="2193"/>
      <c r="AB123" s="2193"/>
      <c r="AC123" s="2193"/>
      <c r="AD123" s="2193"/>
      <c r="AE123" s="2195"/>
      <c r="AF123" s="2195"/>
      <c r="AG123" s="2195"/>
      <c r="AH123" s="2195"/>
      <c r="AI123" s="2195"/>
      <c r="AJ123" s="2195"/>
      <c r="AK123" s="2195"/>
      <c r="AL123" s="2195"/>
      <c r="AM123" s="2195"/>
      <c r="AN123" s="1805"/>
      <c r="AO123" s="1558"/>
      <c r="AP123" s="1558"/>
      <c r="AQ123" s="1558"/>
      <c r="AR123" s="1558"/>
      <c r="AS123" s="1558"/>
      <c r="AT123" s="1558"/>
      <c r="AU123" s="1558"/>
      <c r="AV123" s="1558"/>
      <c r="AW123" s="1833" t="s">
        <v>390</v>
      </c>
      <c r="AY123" s="459"/>
      <c r="AZ123" s="459"/>
      <c r="BA123" s="1532"/>
      <c r="BB123" s="459"/>
      <c r="BC123" s="459"/>
      <c r="BD123" s="459"/>
      <c r="BE123" s="459"/>
      <c r="BF123" s="459"/>
      <c r="BG123" s="459"/>
      <c r="BH123" s="459"/>
      <c r="BI123" s="459"/>
      <c r="BJ123" s="459"/>
      <c r="BK123" s="459"/>
      <c r="BL123" s="459"/>
      <c r="BM123" s="459"/>
      <c r="BN123" s="459"/>
      <c r="BO123" s="459"/>
      <c r="BP123" s="459"/>
      <c r="BQ123" s="459"/>
      <c r="BR123" s="459"/>
      <c r="BU123" s="2190"/>
      <c r="BV123" s="2190"/>
      <c r="BW123" s="2190"/>
      <c r="BX123" s="2190"/>
      <c r="BY123" s="2190"/>
      <c r="BZ123" s="2190"/>
      <c r="CB123" s="2190"/>
      <c r="CC123" s="2190"/>
      <c r="CD123" s="2190"/>
      <c r="CE123" s="2190"/>
      <c r="CF123" s="2190"/>
      <c r="CG123" s="2190"/>
      <c r="CH123" s="2190"/>
      <c r="CI123" s="509"/>
      <c r="CJ123" s="460"/>
    </row>
    <row r="124" spans="1:90" s="2199" customFormat="1" ht="17.25" customHeight="1">
      <c r="A124" s="2200"/>
      <c r="B124" s="2194"/>
      <c r="C124" s="3268" t="s">
        <v>1969</v>
      </c>
      <c r="D124" s="3269"/>
      <c r="E124" s="3269"/>
      <c r="F124" s="3269"/>
      <c r="G124" s="3269"/>
      <c r="H124" s="3269"/>
      <c r="I124" s="3269"/>
      <c r="J124" s="3269"/>
      <c r="K124" s="3269"/>
      <c r="L124" s="3269"/>
      <c r="M124" s="3269"/>
      <c r="N124" s="3269"/>
      <c r="O124" s="3269"/>
      <c r="P124" s="3269"/>
      <c r="Q124" s="3269"/>
      <c r="R124" s="3269"/>
      <c r="S124" s="3269"/>
      <c r="T124" s="3269"/>
      <c r="U124" s="3269"/>
      <c r="V124" s="3269"/>
      <c r="W124" s="2192"/>
      <c r="X124" s="3355" t="s">
        <v>396</v>
      </c>
      <c r="Y124" s="3355"/>
      <c r="Z124" s="3355"/>
      <c r="AA124" s="3355"/>
      <c r="AB124" s="3355"/>
      <c r="AC124" s="3355"/>
      <c r="AD124" s="3355"/>
      <c r="AE124" s="3232" t="s">
        <v>512</v>
      </c>
      <c r="AF124" s="3232"/>
      <c r="AG124" s="3232"/>
      <c r="AH124" s="3232"/>
      <c r="AI124" s="3232"/>
      <c r="AJ124" s="3232"/>
      <c r="AK124" s="3232"/>
      <c r="AL124" s="3232"/>
      <c r="AM124" s="3232"/>
      <c r="AN124" s="1805"/>
      <c r="AO124" s="3132" t="s">
        <v>513</v>
      </c>
      <c r="AP124" s="3232"/>
      <c r="AQ124" s="3232"/>
      <c r="AR124" s="3232"/>
      <c r="AS124" s="3232"/>
      <c r="AT124" s="3232"/>
      <c r="AU124" s="3232"/>
      <c r="AV124" s="3232"/>
      <c r="AW124" s="3232"/>
      <c r="AY124" s="459"/>
      <c r="AZ124" s="459"/>
      <c r="BA124" s="1532"/>
      <c r="BB124" s="459"/>
      <c r="BC124" s="459"/>
      <c r="BD124" s="459"/>
      <c r="BE124" s="459"/>
      <c r="BF124" s="459"/>
      <c r="BG124" s="459"/>
      <c r="BH124" s="459"/>
      <c r="BI124" s="459"/>
      <c r="BJ124" s="459"/>
      <c r="BK124" s="459"/>
      <c r="BL124" s="459"/>
      <c r="BM124" s="459"/>
      <c r="BN124" s="459"/>
      <c r="BO124" s="459"/>
      <c r="BP124" s="459"/>
      <c r="BQ124" s="459"/>
      <c r="BR124" s="459"/>
      <c r="BU124" s="2190"/>
      <c r="BV124" s="2190"/>
      <c r="BW124" s="2190"/>
      <c r="BX124" s="2190"/>
      <c r="BY124" s="2190"/>
      <c r="BZ124" s="2190"/>
      <c r="CB124" s="2190"/>
      <c r="CC124" s="2190"/>
      <c r="CD124" s="2190"/>
      <c r="CE124" s="2190"/>
      <c r="CF124" s="2190"/>
      <c r="CG124" s="2190"/>
      <c r="CH124" s="2190"/>
      <c r="CI124" s="509"/>
      <c r="CJ124" s="460"/>
    </row>
    <row r="125" spans="1:90" s="2199" customFormat="1" ht="17.25" customHeight="1">
      <c r="A125" s="527"/>
      <c r="B125" s="2188"/>
      <c r="C125" s="3251" t="s">
        <v>2089</v>
      </c>
      <c r="D125" s="3252"/>
      <c r="E125" s="3252"/>
      <c r="F125" s="3252"/>
      <c r="G125" s="3252"/>
      <c r="H125" s="3252"/>
      <c r="I125" s="3252"/>
      <c r="J125" s="3252"/>
      <c r="K125" s="3252"/>
      <c r="L125" s="3252"/>
      <c r="M125" s="3252"/>
      <c r="N125" s="3252"/>
      <c r="O125" s="3252"/>
      <c r="P125" s="3252"/>
      <c r="Q125" s="3252"/>
      <c r="R125" s="3252"/>
      <c r="S125" s="3252"/>
      <c r="T125" s="3252"/>
      <c r="U125" s="3252"/>
      <c r="V125" s="3252"/>
      <c r="W125" s="2192"/>
      <c r="X125" s="2584" t="s">
        <v>1407</v>
      </c>
      <c r="Y125" s="2584"/>
      <c r="Z125" s="2584"/>
      <c r="AA125" s="2584"/>
      <c r="AB125" s="2584"/>
      <c r="AC125" s="2584"/>
      <c r="AD125" s="2584"/>
      <c r="AE125" s="2564">
        <v>18700000000</v>
      </c>
      <c r="AF125" s="2564"/>
      <c r="AG125" s="2564"/>
      <c r="AH125" s="2564"/>
      <c r="AI125" s="2564"/>
      <c r="AJ125" s="2564"/>
      <c r="AK125" s="2564"/>
      <c r="AL125" s="2564"/>
      <c r="AM125" s="2564"/>
      <c r="AN125" s="2189"/>
      <c r="AO125" s="2564">
        <v>0</v>
      </c>
      <c r="AP125" s="2564"/>
      <c r="AQ125" s="2564"/>
      <c r="AR125" s="2564"/>
      <c r="AS125" s="2564"/>
      <c r="AT125" s="2564"/>
      <c r="AU125" s="2564"/>
      <c r="AV125" s="2564"/>
      <c r="AW125" s="2564"/>
      <c r="AY125" s="1532"/>
      <c r="AZ125" s="1532"/>
      <c r="BA125" s="1532"/>
      <c r="BB125" s="1532"/>
      <c r="BC125" s="1532"/>
      <c r="BD125" s="1532"/>
      <c r="BE125" s="1532"/>
      <c r="BF125" s="1532"/>
      <c r="BG125" s="1532"/>
      <c r="BH125" s="1532"/>
      <c r="BI125" s="1532"/>
      <c r="BJ125" s="1532"/>
      <c r="BK125" s="1532"/>
      <c r="BL125" s="1532"/>
      <c r="BM125" s="1532"/>
      <c r="BN125" s="1532"/>
      <c r="BO125" s="1532"/>
      <c r="BP125" s="1532"/>
      <c r="BQ125" s="1532"/>
      <c r="BR125" s="1532"/>
      <c r="BU125" s="2190"/>
      <c r="BV125" s="2190"/>
      <c r="BW125" s="2190"/>
      <c r="BX125" s="2190"/>
      <c r="BY125" s="2190"/>
      <c r="BZ125" s="2190"/>
      <c r="CB125" s="2190"/>
      <c r="CC125" s="2190"/>
      <c r="CD125" s="2190"/>
      <c r="CE125" s="2190"/>
      <c r="CF125" s="2190"/>
      <c r="CG125" s="2190"/>
      <c r="CH125" s="2190"/>
      <c r="CI125" s="509"/>
      <c r="CJ125" s="460"/>
    </row>
    <row r="126" spans="1:90" s="1080" customFormat="1" ht="18" customHeight="1" thickBot="1">
      <c r="A126" s="2200"/>
      <c r="B126" s="2194"/>
      <c r="C126" s="3258" t="s">
        <v>580</v>
      </c>
      <c r="D126" s="3258"/>
      <c r="E126" s="3258"/>
      <c r="F126" s="3258"/>
      <c r="G126" s="3258"/>
      <c r="H126" s="3258"/>
      <c r="I126" s="3258"/>
      <c r="J126" s="3258"/>
      <c r="K126" s="3258"/>
      <c r="L126" s="3258"/>
      <c r="M126" s="3258"/>
      <c r="N126" s="3258"/>
      <c r="O126" s="3258"/>
      <c r="P126" s="3258"/>
      <c r="Q126" s="3258"/>
      <c r="R126" s="3258"/>
      <c r="S126" s="3258"/>
      <c r="T126" s="3258"/>
      <c r="U126" s="3258"/>
      <c r="V126" s="3258"/>
      <c r="W126" s="2197"/>
      <c r="X126" s="2194"/>
      <c r="Y126" s="2194"/>
      <c r="Z126" s="2194"/>
      <c r="AA126" s="2194"/>
      <c r="AB126" s="2194"/>
      <c r="AC126" s="2194"/>
      <c r="AD126" s="2194"/>
      <c r="AE126" s="2580">
        <v>18700000000</v>
      </c>
      <c r="AF126" s="2580"/>
      <c r="AG126" s="2580"/>
      <c r="AH126" s="2580"/>
      <c r="AI126" s="2580"/>
      <c r="AJ126" s="2580"/>
      <c r="AK126" s="2580"/>
      <c r="AL126" s="2580"/>
      <c r="AM126" s="2580"/>
      <c r="AN126" s="2187"/>
      <c r="AO126" s="2580">
        <v>0</v>
      </c>
      <c r="AP126" s="2580"/>
      <c r="AQ126" s="2580"/>
      <c r="AR126" s="2580"/>
      <c r="AS126" s="2580"/>
      <c r="AT126" s="2580"/>
      <c r="AU126" s="2580"/>
      <c r="AV126" s="2580"/>
      <c r="AW126" s="2580"/>
      <c r="AY126" s="459"/>
      <c r="AZ126" s="459"/>
      <c r="BA126" s="459"/>
      <c r="BB126" s="459"/>
      <c r="BC126" s="459"/>
      <c r="BD126" s="459"/>
      <c r="BE126" s="459"/>
      <c r="BF126" s="459"/>
      <c r="BG126" s="459"/>
      <c r="BH126" s="459"/>
      <c r="BI126" s="459"/>
      <c r="BJ126" s="459"/>
      <c r="BK126" s="459"/>
      <c r="BL126" s="459"/>
      <c r="BM126" s="459"/>
      <c r="BN126" s="459"/>
      <c r="BO126" s="459"/>
      <c r="BP126" s="459"/>
      <c r="BQ126" s="459"/>
      <c r="BR126" s="459"/>
      <c r="BU126" s="922"/>
      <c r="BV126" s="922"/>
      <c r="BW126" s="922"/>
      <c r="BX126" s="922"/>
      <c r="BY126" s="922"/>
      <c r="BZ126" s="922"/>
      <c r="CB126" s="922"/>
      <c r="CC126" s="922"/>
      <c r="CD126" s="922"/>
      <c r="CE126" s="922"/>
      <c r="CF126" s="922"/>
      <c r="CG126" s="922"/>
      <c r="CH126" s="922"/>
      <c r="CI126" s="1081"/>
      <c r="CJ126" s="1082"/>
      <c r="CK126" s="1082"/>
      <c r="CL126" s="1082"/>
    </row>
    <row r="127" spans="1:90" ht="10.5" customHeight="1" thickTop="1">
      <c r="C127" s="1565"/>
      <c r="D127" s="1565"/>
      <c r="E127" s="1565"/>
      <c r="F127" s="1565"/>
      <c r="G127" s="1565"/>
      <c r="H127" s="1565"/>
      <c r="I127" s="1565"/>
      <c r="J127" s="1565"/>
      <c r="K127" s="1565"/>
      <c r="L127" s="1565"/>
      <c r="M127" s="1565"/>
      <c r="N127" s="1565"/>
      <c r="O127" s="1565"/>
      <c r="P127" s="1565"/>
      <c r="Q127" s="1565"/>
      <c r="R127" s="1565"/>
      <c r="S127" s="1565"/>
      <c r="T127" s="1565"/>
      <c r="U127" s="1565"/>
      <c r="V127" s="1565"/>
      <c r="W127" s="1565"/>
      <c r="X127" s="1565"/>
      <c r="Y127" s="1565"/>
      <c r="Z127" s="1565"/>
      <c r="AA127" s="1566"/>
      <c r="AB127" s="1566"/>
      <c r="AC127" s="1566"/>
      <c r="AD127" s="1566"/>
      <c r="AE127" s="386"/>
      <c r="AF127" s="386"/>
      <c r="AG127" s="386"/>
      <c r="AH127" s="386"/>
      <c r="AI127" s="386"/>
      <c r="AJ127" s="386"/>
      <c r="AK127" s="386"/>
      <c r="AL127" s="386"/>
      <c r="AM127" s="386"/>
      <c r="AN127" s="1566"/>
      <c r="AO127" s="386"/>
      <c r="AP127" s="386"/>
      <c r="AQ127" s="386"/>
      <c r="AR127" s="386"/>
      <c r="AS127" s="386"/>
      <c r="AT127" s="386"/>
      <c r="AU127" s="386"/>
      <c r="AV127" s="386"/>
      <c r="AW127" s="386"/>
      <c r="CK127" s="1540"/>
      <c r="CL127" s="460"/>
    </row>
    <row r="128" spans="1:90" ht="16.5" customHeight="1">
      <c r="C128" s="1562" t="s">
        <v>1581</v>
      </c>
      <c r="D128" s="1565"/>
      <c r="E128" s="1565"/>
      <c r="F128" s="1565"/>
      <c r="G128" s="1565"/>
      <c r="H128" s="1565"/>
      <c r="I128" s="1565"/>
      <c r="J128" s="1565"/>
      <c r="K128" s="1565"/>
      <c r="L128" s="1565"/>
      <c r="M128" s="1565"/>
      <c r="N128" s="1565"/>
      <c r="O128" s="1565"/>
      <c r="P128" s="1565"/>
      <c r="Q128" s="1565"/>
      <c r="R128" s="1565"/>
      <c r="S128" s="1565"/>
      <c r="T128" s="1567"/>
      <c r="U128" s="1567"/>
      <c r="V128" s="1567"/>
      <c r="W128" s="1567"/>
      <c r="X128" s="1567"/>
      <c r="Y128" s="1567"/>
      <c r="Z128" s="1567"/>
      <c r="AA128" s="1567"/>
      <c r="AB128" s="1567"/>
      <c r="AC128" s="1567"/>
      <c r="AD128" s="1567"/>
      <c r="AE128" s="1567"/>
      <c r="AF128" s="1567"/>
      <c r="AG128" s="1567"/>
      <c r="AH128" s="1567"/>
      <c r="AI128" s="1567"/>
      <c r="AJ128" s="1568"/>
      <c r="AK128" s="1568"/>
      <c r="AL128" s="1567"/>
      <c r="AM128" s="3266" t="s">
        <v>390</v>
      </c>
      <c r="AN128" s="3266"/>
      <c r="AO128" s="3266"/>
      <c r="AP128" s="3266"/>
      <c r="AQ128" s="3266"/>
      <c r="AR128" s="3266"/>
      <c r="AS128" s="3266"/>
      <c r="AT128" s="3266"/>
      <c r="AU128" s="3266"/>
      <c r="AV128" s="3266"/>
      <c r="AW128" s="3266"/>
    </row>
    <row r="129" spans="1:90" s="514" customFormat="1" ht="16.5" customHeight="1">
      <c r="A129" s="457"/>
      <c r="B129" s="134"/>
      <c r="C129" s="1562"/>
      <c r="D129" s="1565"/>
      <c r="E129" s="1565"/>
      <c r="F129" s="1565"/>
      <c r="G129" s="1565"/>
      <c r="H129" s="1565"/>
      <c r="I129" s="1565"/>
      <c r="J129" s="1565"/>
      <c r="K129" s="1565"/>
      <c r="L129" s="1565"/>
      <c r="M129" s="1565"/>
      <c r="N129" s="1565"/>
      <c r="O129" s="3241" t="s">
        <v>512</v>
      </c>
      <c r="P129" s="3243"/>
      <c r="Q129" s="3242"/>
      <c r="R129" s="3242"/>
      <c r="S129" s="3243"/>
      <c r="T129" s="3243"/>
      <c r="U129" s="3243"/>
      <c r="V129" s="3242"/>
      <c r="W129" s="3243"/>
      <c r="X129" s="3242"/>
      <c r="Y129" s="3243"/>
      <c r="Z129" s="3242"/>
      <c r="AA129" s="3243"/>
      <c r="AB129" s="3243"/>
      <c r="AC129" s="3243"/>
      <c r="AD129" s="3242"/>
      <c r="AE129" s="3243"/>
      <c r="AG129" s="3241" t="s">
        <v>513</v>
      </c>
      <c r="AH129" s="3242"/>
      <c r="AI129" s="3242"/>
      <c r="AJ129" s="3243"/>
      <c r="AK129" s="3242"/>
      <c r="AL129" s="3243"/>
      <c r="AM129" s="3243"/>
      <c r="AN129" s="3243"/>
      <c r="AO129" s="3243"/>
      <c r="AP129" s="3243"/>
      <c r="AQ129" s="3243"/>
      <c r="AR129" s="3242"/>
      <c r="AS129" s="3242"/>
      <c r="AT129" s="3242"/>
      <c r="AU129" s="3243"/>
      <c r="AV129" s="3243"/>
      <c r="AW129" s="3243"/>
      <c r="AY129" s="134"/>
      <c r="AZ129" s="134"/>
      <c r="CI129" s="496"/>
      <c r="CJ129" s="936"/>
    </row>
    <row r="130" spans="1:90" s="514" customFormat="1" ht="28.5" customHeight="1">
      <c r="A130" s="1489"/>
      <c r="B130" s="134"/>
      <c r="C130" s="1562"/>
      <c r="O130" s="3445" t="s">
        <v>924</v>
      </c>
      <c r="P130" s="3445"/>
      <c r="Q130" s="3445"/>
      <c r="R130" s="3445"/>
      <c r="S130" s="3445"/>
      <c r="T130" s="3445"/>
      <c r="U130" s="3445"/>
      <c r="V130" s="3445"/>
      <c r="W130" s="507"/>
      <c r="X130" s="2827" t="s">
        <v>1938</v>
      </c>
      <c r="Y130" s="2827"/>
      <c r="Z130" s="2827"/>
      <c r="AA130" s="2827"/>
      <c r="AB130" s="2827"/>
      <c r="AC130" s="2827"/>
      <c r="AD130" s="2827"/>
      <c r="AE130" s="2827"/>
      <c r="AF130" s="507"/>
      <c r="AG130" s="3284" t="s">
        <v>924</v>
      </c>
      <c r="AH130" s="3284"/>
      <c r="AI130" s="3284"/>
      <c r="AJ130" s="3284"/>
      <c r="AK130" s="3284"/>
      <c r="AL130" s="3284"/>
      <c r="AM130" s="3284"/>
      <c r="AN130" s="3284"/>
      <c r="AO130" s="960"/>
      <c r="AP130" s="2695" t="s">
        <v>1938</v>
      </c>
      <c r="AQ130" s="2695"/>
      <c r="AR130" s="2810"/>
      <c r="AS130" s="2810"/>
      <c r="AT130" s="2810"/>
      <c r="AU130" s="2695"/>
      <c r="AV130" s="2695"/>
      <c r="AW130" s="2695"/>
      <c r="AY130" s="134"/>
      <c r="AZ130" s="134"/>
      <c r="CI130" s="496"/>
      <c r="CJ130" s="936"/>
    </row>
    <row r="131" spans="1:90" s="514" customFormat="1" ht="15.75" hidden="1" customHeight="1">
      <c r="A131" s="1489"/>
      <c r="B131" s="134"/>
      <c r="C131" s="1568"/>
      <c r="D131" s="1568"/>
      <c r="E131" s="1568"/>
      <c r="F131" s="1568"/>
      <c r="G131" s="1568"/>
      <c r="H131" s="1568"/>
      <c r="I131" s="1568"/>
      <c r="J131" s="1568"/>
      <c r="K131" s="1568"/>
      <c r="L131" s="1568"/>
      <c r="M131" s="1568"/>
      <c r="N131" s="1568"/>
      <c r="O131" s="2637" t="s">
        <v>574</v>
      </c>
      <c r="P131" s="2637"/>
      <c r="Q131" s="2637"/>
      <c r="R131" s="2637"/>
      <c r="S131" s="2637"/>
      <c r="T131" s="2637"/>
      <c r="U131" s="2637"/>
      <c r="V131" s="2637"/>
      <c r="W131" s="1464"/>
      <c r="X131" s="2637" t="s">
        <v>574</v>
      </c>
      <c r="Y131" s="2637"/>
      <c r="Z131" s="2637"/>
      <c r="AA131" s="2637"/>
      <c r="AB131" s="2637"/>
      <c r="AC131" s="2637"/>
      <c r="AD131" s="2637"/>
      <c r="AE131" s="2637"/>
      <c r="AF131" s="507"/>
      <c r="AG131" s="2869" t="s">
        <v>574</v>
      </c>
      <c r="AH131" s="2869"/>
      <c r="AI131" s="2869"/>
      <c r="AJ131" s="2869"/>
      <c r="AK131" s="2869"/>
      <c r="AL131" s="2869"/>
      <c r="AM131" s="2869"/>
      <c r="AN131" s="2869"/>
      <c r="AO131" s="1464"/>
      <c r="AP131" s="2607" t="s">
        <v>574</v>
      </c>
      <c r="AQ131" s="2607"/>
      <c r="AR131" s="2607"/>
      <c r="AS131" s="2607"/>
      <c r="AT131" s="2607"/>
      <c r="AU131" s="2607"/>
      <c r="AV131" s="2607"/>
      <c r="AW131" s="2607"/>
      <c r="AY131" s="134"/>
      <c r="AZ131" s="134"/>
      <c r="CI131" s="496"/>
      <c r="CJ131" s="936"/>
    </row>
    <row r="132" spans="1:90" s="514" customFormat="1" ht="31.5" customHeight="1">
      <c r="A132" s="1489"/>
      <c r="B132" s="134"/>
      <c r="C132" s="3257" t="s">
        <v>1431</v>
      </c>
      <c r="D132" s="3257"/>
      <c r="E132" s="3257"/>
      <c r="F132" s="3257"/>
      <c r="G132" s="3257"/>
      <c r="H132" s="3257"/>
      <c r="I132" s="3257"/>
      <c r="J132" s="3257"/>
      <c r="K132" s="3257"/>
      <c r="L132" s="3257"/>
      <c r="M132" s="3257"/>
      <c r="N132" s="3257"/>
      <c r="O132" s="3447">
        <v>11354895094</v>
      </c>
      <c r="P132" s="3447"/>
      <c r="Q132" s="3447"/>
      <c r="R132" s="3447"/>
      <c r="S132" s="3447"/>
      <c r="T132" s="3447"/>
      <c r="U132" s="3447"/>
      <c r="V132" s="3447"/>
      <c r="W132" s="1468"/>
      <c r="X132" s="2893">
        <v>4054895094</v>
      </c>
      <c r="Y132" s="2893"/>
      <c r="Z132" s="2893"/>
      <c r="AA132" s="2893"/>
      <c r="AB132" s="2893"/>
      <c r="AC132" s="2893"/>
      <c r="AD132" s="2893"/>
      <c r="AE132" s="2893"/>
      <c r="AF132" s="1472"/>
      <c r="AG132" s="3224">
        <v>11354895094</v>
      </c>
      <c r="AH132" s="3224"/>
      <c r="AI132" s="3224"/>
      <c r="AJ132" s="3224"/>
      <c r="AK132" s="3224"/>
      <c r="AL132" s="3224"/>
      <c r="AM132" s="3224"/>
      <c r="AN132" s="3224"/>
      <c r="AO132" s="1472"/>
      <c r="AP132" s="2813">
        <v>4054895094</v>
      </c>
      <c r="AQ132" s="2813"/>
      <c r="AR132" s="2813"/>
      <c r="AS132" s="2813"/>
      <c r="AT132" s="2813"/>
      <c r="AU132" s="2813"/>
      <c r="AV132" s="2813"/>
      <c r="AW132" s="2813"/>
      <c r="AY132" s="134"/>
      <c r="AZ132" s="134"/>
      <c r="CI132" s="1652">
        <v>7300000000</v>
      </c>
      <c r="CJ132" s="1821">
        <v>7300000000</v>
      </c>
      <c r="CK132" s="1826">
        <v>0</v>
      </c>
      <c r="CL132" s="1826">
        <v>0</v>
      </c>
    </row>
    <row r="133" spans="1:90" s="514" customFormat="1" ht="16.5" customHeight="1">
      <c r="A133" s="1489"/>
      <c r="B133" s="134"/>
      <c r="C133" s="3216" t="s">
        <v>1588</v>
      </c>
      <c r="D133" s="3216"/>
      <c r="E133" s="3216"/>
      <c r="F133" s="3216"/>
      <c r="G133" s="3216"/>
      <c r="H133" s="3216"/>
      <c r="I133" s="3216"/>
      <c r="J133" s="3216"/>
      <c r="K133" s="3216"/>
      <c r="L133" s="3216"/>
      <c r="M133" s="3216"/>
      <c r="N133" s="3216"/>
      <c r="O133" s="3217">
        <v>11354895094</v>
      </c>
      <c r="P133" s="3217"/>
      <c r="Q133" s="3217"/>
      <c r="R133" s="3217"/>
      <c r="S133" s="3217"/>
      <c r="T133" s="3217"/>
      <c r="U133" s="3217"/>
      <c r="V133" s="3217"/>
      <c r="W133" s="1468"/>
      <c r="X133" s="3283">
        <v>4054895094</v>
      </c>
      <c r="Y133" s="3283"/>
      <c r="Z133" s="3283"/>
      <c r="AA133" s="3283"/>
      <c r="AB133" s="3283"/>
      <c r="AC133" s="3283"/>
      <c r="AD133" s="3283"/>
      <c r="AE133" s="3283"/>
      <c r="AF133" s="1472"/>
      <c r="AG133" s="3285">
        <v>11354895094</v>
      </c>
      <c r="AH133" s="3285"/>
      <c r="AI133" s="3285"/>
      <c r="AJ133" s="3285"/>
      <c r="AK133" s="3285"/>
      <c r="AL133" s="3285"/>
      <c r="AM133" s="3285"/>
      <c r="AN133" s="3285"/>
      <c r="AO133" s="1472"/>
      <c r="AP133" s="3281">
        <v>4054895094</v>
      </c>
      <c r="AQ133" s="3281"/>
      <c r="AR133" s="3281"/>
      <c r="AS133" s="3281"/>
      <c r="AT133" s="3281"/>
      <c r="AU133" s="3281"/>
      <c r="AV133" s="3281"/>
      <c r="AW133" s="3281"/>
      <c r="AY133" s="134"/>
      <c r="AZ133" s="134"/>
      <c r="CI133" s="496"/>
      <c r="CJ133" s="936"/>
      <c r="CK133" s="384"/>
    </row>
    <row r="134" spans="1:90" s="514" customFormat="1" ht="30.75" customHeight="1">
      <c r="A134" s="1489"/>
      <c r="B134" s="134"/>
      <c r="C134" s="2616" t="s">
        <v>1432</v>
      </c>
      <c r="D134" s="2616"/>
      <c r="E134" s="2616"/>
      <c r="F134" s="2616"/>
      <c r="G134" s="2616"/>
      <c r="H134" s="2616"/>
      <c r="I134" s="2616"/>
      <c r="J134" s="2616"/>
      <c r="K134" s="2616"/>
      <c r="L134" s="2616"/>
      <c r="M134" s="2616"/>
      <c r="N134" s="2616"/>
      <c r="O134" s="3219"/>
      <c r="P134" s="3219"/>
      <c r="Q134" s="3219"/>
      <c r="R134" s="3219"/>
      <c r="S134" s="3219"/>
      <c r="T134" s="3219"/>
      <c r="U134" s="3219"/>
      <c r="V134" s="3219"/>
      <c r="W134" s="1458"/>
      <c r="X134" s="2743"/>
      <c r="Y134" s="2743"/>
      <c r="Z134" s="2743"/>
      <c r="AA134" s="2743"/>
      <c r="AB134" s="2743"/>
      <c r="AC134" s="2743"/>
      <c r="AD134" s="2743"/>
      <c r="AE134" s="2743"/>
      <c r="AF134" s="1458"/>
      <c r="AG134" s="3219"/>
      <c r="AH134" s="3219"/>
      <c r="AI134" s="3219"/>
      <c r="AJ134" s="3219"/>
      <c r="AK134" s="3219"/>
      <c r="AL134" s="3219"/>
      <c r="AM134" s="3219"/>
      <c r="AN134" s="3219"/>
      <c r="AO134" s="1458"/>
      <c r="AP134" s="2743"/>
      <c r="AQ134" s="2743"/>
      <c r="AR134" s="2743"/>
      <c r="AS134" s="2743"/>
      <c r="AT134" s="2743"/>
      <c r="AU134" s="2743"/>
      <c r="AV134" s="2743"/>
      <c r="AW134" s="2743"/>
      <c r="AY134" s="134"/>
      <c r="AZ134" s="134"/>
      <c r="CI134" s="496"/>
      <c r="CJ134" s="936"/>
      <c r="CK134" s="936"/>
    </row>
    <row r="135" spans="1:90" s="514" customFormat="1" ht="30" customHeight="1">
      <c r="A135" s="1489"/>
      <c r="B135" s="134"/>
      <c r="C135" s="3221" t="s">
        <v>1433</v>
      </c>
      <c r="D135" s="3221"/>
      <c r="E135" s="3221"/>
      <c r="F135" s="3221"/>
      <c r="G135" s="3221"/>
      <c r="H135" s="3221"/>
      <c r="I135" s="3221"/>
      <c r="J135" s="3221"/>
      <c r="K135" s="3221"/>
      <c r="L135" s="3221"/>
      <c r="M135" s="3221"/>
      <c r="N135" s="3221"/>
      <c r="O135" s="3264">
        <v>11354895094</v>
      </c>
      <c r="P135" s="3264"/>
      <c r="Q135" s="3264"/>
      <c r="R135" s="3264"/>
      <c r="S135" s="3264"/>
      <c r="T135" s="3264"/>
      <c r="U135" s="3264"/>
      <c r="V135" s="3264"/>
      <c r="W135" s="1458"/>
      <c r="X135" s="2743">
        <v>4054895094</v>
      </c>
      <c r="Y135" s="2743"/>
      <c r="Z135" s="2743"/>
      <c r="AA135" s="2743"/>
      <c r="AB135" s="2743"/>
      <c r="AC135" s="2743"/>
      <c r="AD135" s="2743"/>
      <c r="AE135" s="2743"/>
      <c r="AF135" s="1458"/>
      <c r="AG135" s="3264">
        <v>11354895094</v>
      </c>
      <c r="AH135" s="3264"/>
      <c r="AI135" s="3264"/>
      <c r="AJ135" s="3264"/>
      <c r="AK135" s="3264"/>
      <c r="AL135" s="3264"/>
      <c r="AM135" s="3264"/>
      <c r="AN135" s="3264"/>
      <c r="AO135" s="1458"/>
      <c r="AP135" s="2743">
        <v>4054895094</v>
      </c>
      <c r="AQ135" s="2743"/>
      <c r="AR135" s="2743"/>
      <c r="AS135" s="2743"/>
      <c r="AT135" s="2743"/>
      <c r="AU135" s="2743"/>
      <c r="AV135" s="2743"/>
      <c r="AW135" s="2743"/>
      <c r="AY135" s="134"/>
      <c r="AZ135" s="134"/>
      <c r="CI135" s="496"/>
      <c r="CJ135" s="936"/>
      <c r="CK135" s="936"/>
    </row>
    <row r="136" spans="1:90" s="514" customFormat="1" ht="17.25" hidden="1" customHeight="1">
      <c r="A136" s="1489"/>
      <c r="B136" s="134"/>
      <c r="C136" s="3221" t="s">
        <v>1502</v>
      </c>
      <c r="D136" s="3221"/>
      <c r="E136" s="3221"/>
      <c r="F136" s="3221"/>
      <c r="G136" s="3221"/>
      <c r="H136" s="3221"/>
      <c r="I136" s="3221"/>
      <c r="J136" s="3221"/>
      <c r="K136" s="3221"/>
      <c r="L136" s="3221"/>
      <c r="M136" s="3221"/>
      <c r="N136" s="3221"/>
      <c r="O136" s="3264"/>
      <c r="P136" s="3264"/>
      <c r="Q136" s="3264"/>
      <c r="R136" s="3264"/>
      <c r="S136" s="3264"/>
      <c r="T136" s="3264"/>
      <c r="U136" s="3264"/>
      <c r="V136" s="3264"/>
      <c r="W136" s="1458"/>
      <c r="X136" s="2749"/>
      <c r="Y136" s="2749"/>
      <c r="Z136" s="2749"/>
      <c r="AA136" s="2749"/>
      <c r="AB136" s="2749"/>
      <c r="AC136" s="2749"/>
      <c r="AD136" s="2749"/>
      <c r="AE136" s="2749"/>
      <c r="AF136" s="1458"/>
      <c r="AG136" s="3264"/>
      <c r="AH136" s="3264"/>
      <c r="AI136" s="3264"/>
      <c r="AJ136" s="3264"/>
      <c r="AK136" s="3264"/>
      <c r="AL136" s="3264"/>
      <c r="AM136" s="3264"/>
      <c r="AN136" s="3264"/>
      <c r="AO136" s="1458"/>
      <c r="AP136" s="2743">
        <v>0</v>
      </c>
      <c r="AQ136" s="2743"/>
      <c r="AR136" s="2743"/>
      <c r="AS136" s="2743"/>
      <c r="AT136" s="2743"/>
      <c r="AU136" s="2743"/>
      <c r="AV136" s="2743"/>
      <c r="AW136" s="2743"/>
      <c r="AY136" s="134"/>
      <c r="AZ136" s="134"/>
      <c r="CI136" s="496"/>
      <c r="CJ136" s="936"/>
    </row>
    <row r="137" spans="1:90" s="514" customFormat="1" ht="17.25" hidden="1" customHeight="1">
      <c r="A137" s="1489"/>
      <c r="B137" s="134"/>
      <c r="C137" s="2616" t="s">
        <v>1434</v>
      </c>
      <c r="D137" s="2616"/>
      <c r="E137" s="2616"/>
      <c r="F137" s="2616"/>
      <c r="G137" s="2616"/>
      <c r="H137" s="2616"/>
      <c r="I137" s="2616"/>
      <c r="J137" s="2616"/>
      <c r="K137" s="2616"/>
      <c r="L137" s="2616"/>
      <c r="M137" s="2616"/>
      <c r="N137" s="2616"/>
      <c r="O137" s="3264"/>
      <c r="P137" s="3264"/>
      <c r="Q137" s="3264"/>
      <c r="R137" s="3264"/>
      <c r="S137" s="3264"/>
      <c r="T137" s="3264"/>
      <c r="U137" s="3264"/>
      <c r="V137" s="3264"/>
      <c r="W137" s="1458"/>
      <c r="X137" s="2749"/>
      <c r="Y137" s="2749"/>
      <c r="Z137" s="2749"/>
      <c r="AA137" s="2749"/>
      <c r="AB137" s="2749"/>
      <c r="AC137" s="2749"/>
      <c r="AD137" s="2749"/>
      <c r="AE137" s="2749"/>
      <c r="AF137" s="1458"/>
      <c r="AG137" s="3264"/>
      <c r="AH137" s="3264"/>
      <c r="AI137" s="3264"/>
      <c r="AJ137" s="3264"/>
      <c r="AK137" s="3264"/>
      <c r="AL137" s="3264"/>
      <c r="AM137" s="3264"/>
      <c r="AN137" s="3264"/>
      <c r="AO137" s="1458"/>
      <c r="AP137" s="2743">
        <v>0</v>
      </c>
      <c r="AQ137" s="2743"/>
      <c r="AR137" s="2743"/>
      <c r="AS137" s="2743"/>
      <c r="AT137" s="2743"/>
      <c r="AU137" s="2743"/>
      <c r="AV137" s="2743"/>
      <c r="AW137" s="2743"/>
      <c r="AY137" s="134"/>
      <c r="AZ137" s="134"/>
      <c r="CI137" s="496"/>
      <c r="CJ137" s="936"/>
    </row>
    <row r="138" spans="1:90" s="514" customFormat="1" ht="27.75" customHeight="1">
      <c r="A138" s="1489"/>
      <c r="B138" s="134"/>
      <c r="C138" s="3302" t="s">
        <v>1435</v>
      </c>
      <c r="D138" s="3302"/>
      <c r="E138" s="3302"/>
      <c r="F138" s="3302"/>
      <c r="G138" s="3302"/>
      <c r="H138" s="3302"/>
      <c r="I138" s="3302"/>
      <c r="J138" s="3302"/>
      <c r="K138" s="3302"/>
      <c r="L138" s="3302"/>
      <c r="M138" s="3302"/>
      <c r="N138" s="3302"/>
      <c r="O138" s="3211">
        <v>0</v>
      </c>
      <c r="P138" s="3211"/>
      <c r="Q138" s="3211"/>
      <c r="R138" s="3211"/>
      <c r="S138" s="3211"/>
      <c r="T138" s="3211"/>
      <c r="U138" s="3211"/>
      <c r="V138" s="3211"/>
      <c r="W138" s="1458"/>
      <c r="X138" s="2749">
        <v>0</v>
      </c>
      <c r="Y138" s="2749"/>
      <c r="Z138" s="2749"/>
      <c r="AA138" s="2749"/>
      <c r="AB138" s="2749"/>
      <c r="AC138" s="2749"/>
      <c r="AD138" s="2749"/>
      <c r="AE138" s="2749"/>
      <c r="AF138" s="1458"/>
      <c r="AG138" s="3411">
        <v>0</v>
      </c>
      <c r="AH138" s="3411"/>
      <c r="AI138" s="3411"/>
      <c r="AJ138" s="3411"/>
      <c r="AK138" s="3411"/>
      <c r="AL138" s="3411"/>
      <c r="AM138" s="3411"/>
      <c r="AN138" s="3411"/>
      <c r="AO138" s="1458"/>
      <c r="AP138" s="2824">
        <v>0</v>
      </c>
      <c r="AQ138" s="2824"/>
      <c r="AR138" s="2824"/>
      <c r="AS138" s="2824"/>
      <c r="AT138" s="2824"/>
      <c r="AU138" s="2824"/>
      <c r="AV138" s="2824"/>
      <c r="AW138" s="2824"/>
      <c r="AY138" s="134"/>
      <c r="AZ138" s="134"/>
      <c r="CI138" s="1652">
        <v>0</v>
      </c>
      <c r="CJ138" s="1821">
        <v>0</v>
      </c>
    </row>
    <row r="139" spans="1:90" s="514" customFormat="1" ht="16.5" hidden="1" customHeight="1">
      <c r="A139" s="1489"/>
      <c r="B139" s="134"/>
      <c r="C139" s="3216" t="s">
        <v>1588</v>
      </c>
      <c r="D139" s="3216"/>
      <c r="E139" s="3216"/>
      <c r="F139" s="3216"/>
      <c r="G139" s="3216"/>
      <c r="H139" s="3216"/>
      <c r="I139" s="3216"/>
      <c r="J139" s="3216"/>
      <c r="K139" s="3216"/>
      <c r="L139" s="3216"/>
      <c r="M139" s="3216"/>
      <c r="N139" s="3216"/>
      <c r="O139" s="3178">
        <v>0</v>
      </c>
      <c r="P139" s="3178"/>
      <c r="Q139" s="3178"/>
      <c r="R139" s="3178"/>
      <c r="S139" s="3178"/>
      <c r="T139" s="3178"/>
      <c r="U139" s="3178"/>
      <c r="V139" s="3178"/>
      <c r="W139" s="1458"/>
      <c r="X139" s="2749"/>
      <c r="Y139" s="2749"/>
      <c r="Z139" s="2749"/>
      <c r="AA139" s="2749"/>
      <c r="AB139" s="2749"/>
      <c r="AC139" s="2749"/>
      <c r="AD139" s="2749"/>
      <c r="AE139" s="2749"/>
      <c r="AF139" s="1458"/>
      <c r="AG139" s="3410">
        <v>0</v>
      </c>
      <c r="AH139" s="3410"/>
      <c r="AI139" s="3410"/>
      <c r="AJ139" s="3410"/>
      <c r="AK139" s="3410"/>
      <c r="AL139" s="3410"/>
      <c r="AM139" s="3410"/>
      <c r="AN139" s="3410"/>
      <c r="AO139" s="1458"/>
      <c r="AP139" s="2824"/>
      <c r="AQ139" s="2824"/>
      <c r="AR139" s="2824"/>
      <c r="AS139" s="2824"/>
      <c r="AT139" s="2824"/>
      <c r="AU139" s="2824"/>
      <c r="AV139" s="2824"/>
      <c r="AW139" s="2824"/>
      <c r="AY139" s="134"/>
      <c r="AZ139" s="134"/>
      <c r="CI139" s="496"/>
      <c r="CJ139" s="936"/>
    </row>
    <row r="140" spans="1:90" s="514" customFormat="1" ht="30" hidden="1" customHeight="1">
      <c r="A140" s="1489"/>
      <c r="B140" s="134"/>
      <c r="C140" s="2616" t="s">
        <v>1503</v>
      </c>
      <c r="D140" s="2616"/>
      <c r="E140" s="2616"/>
      <c r="F140" s="2616"/>
      <c r="G140" s="2616"/>
      <c r="H140" s="2616"/>
      <c r="I140" s="2616"/>
      <c r="J140" s="2616"/>
      <c r="K140" s="2616"/>
      <c r="L140" s="2616"/>
      <c r="M140" s="2616"/>
      <c r="N140" s="2616"/>
      <c r="O140" s="3219"/>
      <c r="P140" s="3219"/>
      <c r="Q140" s="3219"/>
      <c r="R140" s="3219"/>
      <c r="S140" s="3219"/>
      <c r="T140" s="3219"/>
      <c r="U140" s="3219"/>
      <c r="V140" s="3219"/>
      <c r="W140" s="1458"/>
      <c r="X140" s="2749">
        <v>0</v>
      </c>
      <c r="Y140" s="2749"/>
      <c r="Z140" s="2749"/>
      <c r="AA140" s="2749"/>
      <c r="AB140" s="2749"/>
      <c r="AC140" s="2749"/>
      <c r="AD140" s="2749"/>
      <c r="AE140" s="2749"/>
      <c r="AF140" s="1458"/>
      <c r="AG140" s="3219"/>
      <c r="AH140" s="3219"/>
      <c r="AI140" s="3219"/>
      <c r="AJ140" s="3219"/>
      <c r="AK140" s="3219"/>
      <c r="AL140" s="3219"/>
      <c r="AM140" s="3219"/>
      <c r="AN140" s="3219"/>
      <c r="AO140" s="1458"/>
      <c r="AP140" s="2743">
        <v>0</v>
      </c>
      <c r="AQ140" s="2743"/>
      <c r="AR140" s="2743"/>
      <c r="AS140" s="2743"/>
      <c r="AT140" s="2743"/>
      <c r="AU140" s="2743"/>
      <c r="AV140" s="2743"/>
      <c r="AW140" s="2743"/>
      <c r="AY140" s="134"/>
      <c r="AZ140" s="134"/>
      <c r="CI140" s="496"/>
      <c r="CJ140" s="936"/>
    </row>
    <row r="141" spans="1:90" s="514" customFormat="1" ht="18.75" hidden="1" customHeight="1">
      <c r="A141" s="1489"/>
      <c r="B141" s="134"/>
      <c r="C141" s="2616" t="s">
        <v>1434</v>
      </c>
      <c r="D141" s="2616"/>
      <c r="E141" s="2616"/>
      <c r="F141" s="2616"/>
      <c r="G141" s="2616"/>
      <c r="H141" s="2616"/>
      <c r="I141" s="2616"/>
      <c r="J141" s="2616"/>
      <c r="K141" s="2616"/>
      <c r="L141" s="2616"/>
      <c r="M141" s="2616"/>
      <c r="N141" s="2616"/>
      <c r="O141" s="3179"/>
      <c r="P141" s="3179"/>
      <c r="Q141" s="3179"/>
      <c r="R141" s="3179"/>
      <c r="S141" s="3179"/>
      <c r="T141" s="3179"/>
      <c r="U141" s="3179"/>
      <c r="V141" s="3179"/>
      <c r="W141" s="1458"/>
      <c r="X141" s="2749">
        <v>0</v>
      </c>
      <c r="Y141" s="2749"/>
      <c r="Z141" s="2749"/>
      <c r="AA141" s="2749"/>
      <c r="AB141" s="2749"/>
      <c r="AC141" s="2749"/>
      <c r="AD141" s="2749"/>
      <c r="AE141" s="2749"/>
      <c r="AF141" s="1458"/>
      <c r="AG141" s="3179"/>
      <c r="AH141" s="3179"/>
      <c r="AI141" s="3179"/>
      <c r="AJ141" s="3179"/>
      <c r="AK141" s="3179"/>
      <c r="AL141" s="3179"/>
      <c r="AM141" s="3179"/>
      <c r="AN141" s="3179"/>
      <c r="AO141" s="1458"/>
      <c r="AP141" s="2743">
        <v>0</v>
      </c>
      <c r="AQ141" s="2743"/>
      <c r="AR141" s="2743"/>
      <c r="AS141" s="2743"/>
      <c r="AT141" s="2743"/>
      <c r="AU141" s="2743"/>
      <c r="AV141" s="2743"/>
      <c r="AW141" s="2743"/>
      <c r="AY141" s="134"/>
      <c r="AZ141" s="134"/>
      <c r="CI141" s="496"/>
      <c r="CJ141" s="936"/>
    </row>
    <row r="142" spans="1:90" s="514" customFormat="1" ht="17.25" hidden="1" customHeight="1">
      <c r="A142" s="1489"/>
      <c r="B142" s="134"/>
      <c r="C142" s="2589" t="s">
        <v>871</v>
      </c>
      <c r="D142" s="2589"/>
      <c r="E142" s="2589"/>
      <c r="F142" s="2589"/>
      <c r="G142" s="2589"/>
      <c r="H142" s="2589"/>
      <c r="I142" s="2589"/>
      <c r="J142" s="2589"/>
      <c r="K142" s="2589"/>
      <c r="L142" s="2589"/>
      <c r="M142" s="2589"/>
      <c r="N142" s="1456"/>
      <c r="O142" s="3210"/>
      <c r="P142" s="3210"/>
      <c r="Q142" s="3210"/>
      <c r="R142" s="3210"/>
      <c r="S142" s="3210"/>
      <c r="T142" s="3210"/>
      <c r="U142" s="3210"/>
      <c r="V142" s="3210"/>
      <c r="W142" s="1569"/>
      <c r="X142" s="3215"/>
      <c r="Y142" s="3215"/>
      <c r="Z142" s="3215"/>
      <c r="AA142" s="3215"/>
      <c r="AB142" s="3215"/>
      <c r="AC142" s="3215"/>
      <c r="AD142" s="3215"/>
      <c r="AE142" s="3215"/>
      <c r="AF142" s="1569"/>
      <c r="AG142" s="2816"/>
      <c r="AH142" s="2816"/>
      <c r="AI142" s="2816"/>
      <c r="AJ142" s="2816"/>
      <c r="AK142" s="2816"/>
      <c r="AL142" s="2816"/>
      <c r="AM142" s="2816"/>
      <c r="AN142" s="2816"/>
      <c r="AO142" s="1569"/>
      <c r="AP142" s="2811"/>
      <c r="AQ142" s="2811"/>
      <c r="AR142" s="2811"/>
      <c r="AS142" s="2811"/>
      <c r="AT142" s="2811"/>
      <c r="AU142" s="2811"/>
      <c r="AV142" s="2811"/>
      <c r="AW142" s="2811"/>
      <c r="AY142" s="134"/>
      <c r="AZ142" s="134"/>
      <c r="CI142" s="496"/>
      <c r="CJ142" s="936"/>
    </row>
    <row r="143" spans="1:90" s="514" customFormat="1" ht="17.25" hidden="1" customHeight="1">
      <c r="A143" s="1489"/>
      <c r="B143" s="134"/>
      <c r="C143" s="3212" t="s">
        <v>862</v>
      </c>
      <c r="D143" s="3212"/>
      <c r="E143" s="3212"/>
      <c r="F143" s="3212"/>
      <c r="G143" s="3212"/>
      <c r="H143" s="3212"/>
      <c r="I143" s="3212"/>
      <c r="J143" s="3212"/>
      <c r="K143" s="3212"/>
      <c r="L143" s="3212"/>
      <c r="M143" s="3212"/>
      <c r="N143" s="518"/>
      <c r="O143" s="3210"/>
      <c r="P143" s="3210"/>
      <c r="Q143" s="3210"/>
      <c r="R143" s="3210"/>
      <c r="S143" s="3210"/>
      <c r="T143" s="3210"/>
      <c r="U143" s="3210"/>
      <c r="V143" s="3210"/>
      <c r="W143" s="1569"/>
      <c r="X143" s="3215"/>
      <c r="Y143" s="3215"/>
      <c r="Z143" s="3215"/>
      <c r="AA143" s="3215"/>
      <c r="AB143" s="3215"/>
      <c r="AC143" s="3215"/>
      <c r="AD143" s="3215"/>
      <c r="AE143" s="3215"/>
      <c r="AF143" s="1569"/>
      <c r="AG143" s="2816"/>
      <c r="AH143" s="2816"/>
      <c r="AI143" s="2816"/>
      <c r="AJ143" s="2816"/>
      <c r="AK143" s="2816"/>
      <c r="AL143" s="2816"/>
      <c r="AM143" s="2816"/>
      <c r="AN143" s="2816"/>
      <c r="AO143" s="1569"/>
      <c r="AP143" s="2811"/>
      <c r="AQ143" s="2811"/>
      <c r="AR143" s="2811"/>
      <c r="AS143" s="2811"/>
      <c r="AT143" s="2811"/>
      <c r="AU143" s="2811"/>
      <c r="AV143" s="2811"/>
      <c r="AW143" s="2811"/>
      <c r="AY143" s="134"/>
      <c r="AZ143" s="134"/>
      <c r="CI143" s="496"/>
      <c r="CJ143" s="936"/>
    </row>
    <row r="144" spans="1:90" s="514" customFormat="1" ht="17.25" hidden="1" customHeight="1">
      <c r="A144" s="1489"/>
      <c r="B144" s="134"/>
      <c r="C144" s="3213" t="s">
        <v>872</v>
      </c>
      <c r="D144" s="3213"/>
      <c r="E144" s="3213"/>
      <c r="F144" s="3213"/>
      <c r="G144" s="3213"/>
      <c r="H144" s="3213"/>
      <c r="I144" s="3213"/>
      <c r="J144" s="3213"/>
      <c r="K144" s="3213"/>
      <c r="L144" s="3213"/>
      <c r="M144" s="3213"/>
      <c r="N144" s="1538"/>
      <c r="O144" s="3210"/>
      <c r="P144" s="3210"/>
      <c r="Q144" s="3210"/>
      <c r="R144" s="3210"/>
      <c r="S144" s="3210"/>
      <c r="T144" s="3210"/>
      <c r="U144" s="3210"/>
      <c r="V144" s="3210"/>
      <c r="W144" s="1569"/>
      <c r="X144" s="3215"/>
      <c r="Y144" s="3215"/>
      <c r="Z144" s="3215"/>
      <c r="AA144" s="3215"/>
      <c r="AB144" s="3215"/>
      <c r="AC144" s="3215"/>
      <c r="AD144" s="3215"/>
      <c r="AE144" s="3215"/>
      <c r="AF144" s="1569"/>
      <c r="AG144" s="2816"/>
      <c r="AH144" s="2816"/>
      <c r="AI144" s="2816"/>
      <c r="AJ144" s="2816"/>
      <c r="AK144" s="2816"/>
      <c r="AL144" s="2816"/>
      <c r="AM144" s="2816"/>
      <c r="AN144" s="2816"/>
      <c r="AO144" s="1569"/>
      <c r="AP144" s="2811"/>
      <c r="AQ144" s="2811"/>
      <c r="AR144" s="2811"/>
      <c r="AS144" s="2811"/>
      <c r="AT144" s="2811"/>
      <c r="AU144" s="2811"/>
      <c r="AV144" s="2811"/>
      <c r="AW144" s="2811"/>
      <c r="AY144" s="134"/>
      <c r="AZ144" s="134"/>
      <c r="CI144" s="496"/>
      <c r="CJ144" s="936"/>
    </row>
    <row r="145" spans="1:90" s="514" customFormat="1" ht="17.25" hidden="1" customHeight="1">
      <c r="A145" s="1489"/>
      <c r="B145" s="134"/>
      <c r="C145" s="3212" t="s">
        <v>862</v>
      </c>
      <c r="D145" s="3212"/>
      <c r="E145" s="3212"/>
      <c r="F145" s="3212"/>
      <c r="G145" s="3212"/>
      <c r="H145" s="3212"/>
      <c r="I145" s="3212"/>
      <c r="J145" s="3212"/>
      <c r="K145" s="3212"/>
      <c r="L145" s="3212"/>
      <c r="M145" s="3212"/>
      <c r="N145" s="518"/>
      <c r="O145" s="3210"/>
      <c r="P145" s="3210"/>
      <c r="Q145" s="3210"/>
      <c r="R145" s="3210"/>
      <c r="S145" s="3210"/>
      <c r="T145" s="3210"/>
      <c r="U145" s="3210"/>
      <c r="V145" s="3210"/>
      <c r="W145" s="1569"/>
      <c r="X145" s="3215"/>
      <c r="Y145" s="3215"/>
      <c r="Z145" s="3215"/>
      <c r="AA145" s="3215"/>
      <c r="AB145" s="3215"/>
      <c r="AC145" s="3215"/>
      <c r="AD145" s="3215"/>
      <c r="AE145" s="3215"/>
      <c r="AF145" s="1569"/>
      <c r="AG145" s="2816"/>
      <c r="AH145" s="2816"/>
      <c r="AI145" s="2816"/>
      <c r="AJ145" s="2816"/>
      <c r="AK145" s="2816"/>
      <c r="AL145" s="2816"/>
      <c r="AM145" s="2816"/>
      <c r="AN145" s="2816"/>
      <c r="AO145" s="1569"/>
      <c r="AP145" s="2811"/>
      <c r="AQ145" s="2811"/>
      <c r="AR145" s="2811"/>
      <c r="AS145" s="2811"/>
      <c r="AT145" s="2811"/>
      <c r="AU145" s="2811"/>
      <c r="AV145" s="2811"/>
      <c r="AW145" s="2811"/>
      <c r="AY145" s="134"/>
      <c r="AZ145" s="134"/>
      <c r="CI145" s="496"/>
      <c r="CJ145" s="936"/>
    </row>
    <row r="146" spans="1:90" s="514" customFormat="1" ht="17.25" hidden="1" customHeight="1">
      <c r="A146" s="1489"/>
      <c r="B146" s="134"/>
      <c r="C146" s="3213"/>
      <c r="D146" s="3213"/>
      <c r="E146" s="3213"/>
      <c r="F146" s="3213"/>
      <c r="G146" s="3213"/>
      <c r="H146" s="3213"/>
      <c r="I146" s="3213"/>
      <c r="J146" s="3213"/>
      <c r="K146" s="3213"/>
      <c r="L146" s="3213"/>
      <c r="M146" s="3213"/>
      <c r="N146" s="1538"/>
      <c r="O146" s="3210"/>
      <c r="P146" s="3210"/>
      <c r="Q146" s="3210"/>
      <c r="R146" s="3210"/>
      <c r="S146" s="3210"/>
      <c r="T146" s="3210"/>
      <c r="U146" s="3210"/>
      <c r="V146" s="3210"/>
      <c r="W146" s="1569"/>
      <c r="X146" s="3215"/>
      <c r="Y146" s="3215"/>
      <c r="Z146" s="3215"/>
      <c r="AA146" s="3215"/>
      <c r="AB146" s="3215"/>
      <c r="AC146" s="3215"/>
      <c r="AD146" s="3215"/>
      <c r="AE146" s="3215"/>
      <c r="AF146" s="1569"/>
      <c r="AG146" s="3278"/>
      <c r="AH146" s="3278"/>
      <c r="AI146" s="3278"/>
      <c r="AJ146" s="3278"/>
      <c r="AK146" s="3278"/>
      <c r="AL146" s="3278"/>
      <c r="AM146" s="3278"/>
      <c r="AN146" s="3278"/>
      <c r="AO146" s="1569"/>
      <c r="AP146" s="2811"/>
      <c r="AQ146" s="2811"/>
      <c r="AR146" s="2811"/>
      <c r="AS146" s="2811"/>
      <c r="AT146" s="2811"/>
      <c r="AU146" s="2811"/>
      <c r="AV146" s="2811"/>
      <c r="AW146" s="2811"/>
      <c r="AY146" s="134"/>
      <c r="AZ146" s="134"/>
      <c r="CI146" s="496"/>
      <c r="CJ146" s="936"/>
    </row>
    <row r="147" spans="1:90" ht="18" customHeight="1" thickBot="1">
      <c r="C147" s="2768" t="s">
        <v>861</v>
      </c>
      <c r="D147" s="2768"/>
      <c r="E147" s="2768"/>
      <c r="F147" s="2768"/>
      <c r="G147" s="2768"/>
      <c r="H147" s="2768"/>
      <c r="I147" s="2768"/>
      <c r="J147" s="2768"/>
      <c r="K147" s="2768"/>
      <c r="L147" s="2768"/>
      <c r="M147" s="2768"/>
      <c r="N147" s="2731">
        <v>11354895094</v>
      </c>
      <c r="O147" s="2731"/>
      <c r="P147" s="2731"/>
      <c r="Q147" s="2731"/>
      <c r="R147" s="2731"/>
      <c r="S147" s="2731"/>
      <c r="T147" s="2731"/>
      <c r="U147" s="2731"/>
      <c r="V147" s="2731"/>
      <c r="W147" s="1813"/>
      <c r="X147" s="3218">
        <v>4054895094</v>
      </c>
      <c r="Y147" s="3218"/>
      <c r="Z147" s="3218"/>
      <c r="AA147" s="3218"/>
      <c r="AB147" s="3218"/>
      <c r="AC147" s="3218"/>
      <c r="AD147" s="3218"/>
      <c r="AE147" s="3218"/>
      <c r="AF147" s="1813"/>
      <c r="AG147" s="3220">
        <v>11354895094</v>
      </c>
      <c r="AH147" s="3220"/>
      <c r="AI147" s="3220"/>
      <c r="AJ147" s="3220"/>
      <c r="AK147" s="3220"/>
      <c r="AL147" s="3220"/>
      <c r="AM147" s="3220"/>
      <c r="AN147" s="3220"/>
      <c r="AO147" s="1813"/>
      <c r="AP147" s="3303">
        <v>4054895094</v>
      </c>
      <c r="AQ147" s="3303"/>
      <c r="AR147" s="2757"/>
      <c r="AS147" s="2757"/>
      <c r="AT147" s="3304"/>
      <c r="AU147" s="3303"/>
      <c r="AV147" s="3303"/>
      <c r="AW147" s="3303"/>
      <c r="CI147" s="1081">
        <v>-7300000000</v>
      </c>
      <c r="CJ147" s="1082">
        <v>-7300000000</v>
      </c>
      <c r="CK147" s="1081">
        <v>0</v>
      </c>
      <c r="CL147" s="1081">
        <v>0</v>
      </c>
    </row>
    <row r="148" spans="1:90" ht="5.25" customHeight="1" thickTop="1">
      <c r="C148" s="1565"/>
      <c r="D148" s="1565"/>
      <c r="E148" s="1565"/>
      <c r="F148" s="1565"/>
      <c r="G148" s="1565"/>
      <c r="H148" s="1565"/>
      <c r="I148" s="1565"/>
      <c r="J148" s="1565"/>
      <c r="K148" s="1565"/>
      <c r="L148" s="1565"/>
      <c r="M148" s="1565"/>
      <c r="N148" s="1565"/>
      <c r="O148" s="1570"/>
      <c r="P148" s="1570"/>
      <c r="Q148" s="1570"/>
      <c r="R148" s="1570"/>
      <c r="S148" s="1570"/>
      <c r="T148" s="1571"/>
      <c r="U148" s="1571"/>
      <c r="V148" s="1571"/>
      <c r="W148" s="1567"/>
      <c r="X148" s="1567"/>
      <c r="Y148" s="1567"/>
      <c r="Z148" s="1567"/>
      <c r="AA148" s="1567"/>
      <c r="AB148" s="1567"/>
      <c r="AC148" s="1567"/>
      <c r="AD148" s="1567"/>
      <c r="AE148" s="1567"/>
      <c r="AF148" s="1567"/>
      <c r="AG148" s="1571"/>
      <c r="AH148" s="1571"/>
      <c r="AI148" s="1571"/>
      <c r="AJ148" s="1572"/>
      <c r="AK148" s="1572"/>
      <c r="AL148" s="1571"/>
      <c r="AM148" s="1571"/>
      <c r="AN148" s="1571"/>
      <c r="AO148" s="1567"/>
      <c r="AP148" s="1567"/>
      <c r="AQ148" s="1567"/>
      <c r="AR148" s="1567"/>
      <c r="AS148" s="1567"/>
      <c r="AT148" s="1567"/>
      <c r="AU148" s="1567"/>
      <c r="AV148" s="1567"/>
      <c r="AW148" s="1567"/>
      <c r="CK148" s="1540"/>
    </row>
    <row r="149" spans="1:90" s="2018" customFormat="1">
      <c r="A149" s="2023"/>
      <c r="B149" s="2016"/>
      <c r="C149" s="2014"/>
      <c r="D149" s="2014"/>
      <c r="E149" s="2014"/>
      <c r="F149" s="2014"/>
      <c r="G149" s="2014"/>
      <c r="H149" s="2014"/>
      <c r="I149" s="2014"/>
      <c r="J149" s="2014"/>
      <c r="K149" s="2014"/>
      <c r="L149" s="2014"/>
      <c r="M149" s="2014"/>
      <c r="N149" s="2014"/>
      <c r="O149" s="2017"/>
      <c r="P149" s="2017"/>
      <c r="Q149" s="2017"/>
      <c r="R149" s="2017"/>
      <c r="S149" s="2017"/>
      <c r="T149" s="1567"/>
      <c r="U149" s="1567"/>
      <c r="V149" s="1567"/>
      <c r="W149" s="1567"/>
      <c r="X149" s="1567"/>
      <c r="Y149" s="1567"/>
      <c r="Z149" s="1567"/>
      <c r="AA149" s="1567"/>
      <c r="AB149" s="1567"/>
      <c r="AC149" s="1567"/>
      <c r="AD149" s="1567"/>
      <c r="AE149" s="1567"/>
      <c r="AF149" s="1567"/>
      <c r="AG149" s="1567"/>
      <c r="AH149" s="1567"/>
      <c r="AI149" s="1567"/>
      <c r="AJ149" s="2026"/>
      <c r="AK149" s="2026"/>
      <c r="AL149" s="1567"/>
      <c r="AM149" s="1567"/>
      <c r="AN149" s="1567"/>
      <c r="AO149" s="1567"/>
      <c r="AP149" s="1567"/>
      <c r="AQ149" s="1567"/>
      <c r="AR149" s="1567"/>
      <c r="AS149" s="1567"/>
      <c r="AT149" s="1567"/>
      <c r="AU149" s="1567"/>
      <c r="AV149" s="1567"/>
      <c r="AW149" s="1567"/>
      <c r="AY149" s="459"/>
      <c r="AZ149" s="459"/>
      <c r="CI149" s="509"/>
      <c r="CJ149" s="460"/>
      <c r="CK149" s="1540"/>
    </row>
    <row r="150" spans="1:90" ht="17.25" customHeight="1">
      <c r="A150" s="1017">
        <v>6</v>
      </c>
      <c r="B150" s="1062" t="s">
        <v>537</v>
      </c>
      <c r="C150" s="1016" t="s">
        <v>576</v>
      </c>
      <c r="M150" s="3451" t="s">
        <v>512</v>
      </c>
      <c r="N150" s="3451"/>
      <c r="O150" s="3451"/>
      <c r="P150" s="3451"/>
      <c r="Q150" s="3451"/>
      <c r="R150" s="3451"/>
      <c r="S150" s="3451"/>
      <c r="T150" s="3451"/>
      <c r="U150" s="3451"/>
      <c r="V150" s="3451"/>
      <c r="W150" s="3451"/>
      <c r="X150" s="3451"/>
      <c r="Y150" s="3451"/>
      <c r="Z150" s="3451"/>
      <c r="AA150" s="3451"/>
      <c r="AB150" s="3451"/>
      <c r="AC150" s="3451"/>
      <c r="AD150" s="3451"/>
      <c r="AE150" s="1835"/>
      <c r="AF150" s="3451" t="s">
        <v>513</v>
      </c>
      <c r="AG150" s="3451"/>
      <c r="AH150" s="3451"/>
      <c r="AI150" s="3451"/>
      <c r="AJ150" s="3451"/>
      <c r="AK150" s="3451"/>
      <c r="AL150" s="3451"/>
      <c r="AM150" s="3451"/>
      <c r="AN150" s="3451"/>
      <c r="AO150" s="3451"/>
      <c r="AP150" s="3451"/>
      <c r="AQ150" s="3451"/>
      <c r="AR150" s="3451"/>
      <c r="AS150" s="3451"/>
      <c r="AT150" s="3451"/>
      <c r="AU150" s="3451"/>
      <c r="AV150" s="3451"/>
      <c r="AW150" s="3451"/>
      <c r="AX150" s="3176"/>
      <c r="AY150" s="3176"/>
      <c r="AZ150" s="3176"/>
      <c r="BA150" s="3176"/>
      <c r="BB150" s="3176"/>
      <c r="BC150" s="3176"/>
      <c r="BD150" s="3176"/>
      <c r="BE150" s="3176"/>
      <c r="BF150" s="3176"/>
      <c r="BG150" s="3176"/>
      <c r="BH150" s="913"/>
      <c r="BI150" s="3176"/>
      <c r="BJ150" s="3176"/>
      <c r="BK150" s="3176"/>
      <c r="BL150" s="3176"/>
      <c r="BM150" s="3176"/>
      <c r="BN150" s="3189"/>
      <c r="BO150" s="3176"/>
      <c r="BP150" s="3176"/>
      <c r="BQ150" s="3176"/>
      <c r="BR150" s="3176"/>
      <c r="BS150" s="3176"/>
      <c r="BT150" s="3176"/>
      <c r="BU150" s="3176"/>
      <c r="BV150" s="3176"/>
      <c r="BW150" s="3176"/>
      <c r="BX150" s="3176"/>
      <c r="BY150" s="3176"/>
      <c r="BZ150" s="3176"/>
      <c r="CA150" s="3176"/>
      <c r="CB150" s="3176"/>
      <c r="CC150" s="913"/>
      <c r="CD150" s="3176"/>
      <c r="CE150" s="3176"/>
      <c r="CF150" s="3176"/>
      <c r="CG150" s="3176"/>
      <c r="CH150" s="3176"/>
      <c r="CI150" s="1573"/>
      <c r="CK150" s="924"/>
    </row>
    <row r="151" spans="1:90" ht="18" customHeight="1">
      <c r="M151" s="2539" t="s">
        <v>990</v>
      </c>
      <c r="N151" s="2539"/>
      <c r="O151" s="2539"/>
      <c r="P151" s="2539"/>
      <c r="Q151" s="2539"/>
      <c r="R151" s="2539"/>
      <c r="S151" s="2539"/>
      <c r="T151" s="2539"/>
      <c r="U151" s="2539"/>
      <c r="V151" s="1497"/>
      <c r="W151" s="2854" t="s">
        <v>926</v>
      </c>
      <c r="X151" s="2854"/>
      <c r="Y151" s="2854"/>
      <c r="Z151" s="2854"/>
      <c r="AA151" s="2854"/>
      <c r="AB151" s="2854"/>
      <c r="AC151" s="2854"/>
      <c r="AD151" s="2854"/>
      <c r="AE151" s="1812"/>
      <c r="AF151" s="2638" t="s">
        <v>990</v>
      </c>
      <c r="AG151" s="2638"/>
      <c r="AH151" s="2638"/>
      <c r="AI151" s="2638"/>
      <c r="AJ151" s="2638"/>
      <c r="AK151" s="2638"/>
      <c r="AL151" s="2638"/>
      <c r="AM151" s="2638"/>
      <c r="AN151" s="2638"/>
      <c r="AO151" s="960"/>
      <c r="AP151" s="2695" t="s">
        <v>926</v>
      </c>
      <c r="AQ151" s="2695"/>
      <c r="AR151" s="2810"/>
      <c r="AS151" s="2810"/>
      <c r="AT151" s="2810"/>
      <c r="AU151" s="2695"/>
      <c r="AV151" s="2695"/>
      <c r="AW151" s="2695"/>
      <c r="AX151" s="3176"/>
      <c r="AY151" s="3176"/>
      <c r="AZ151" s="3176"/>
      <c r="BA151" s="3176"/>
      <c r="BB151" s="3176"/>
      <c r="BC151" s="3176"/>
      <c r="BD151" s="3176"/>
      <c r="BE151" s="3176"/>
      <c r="BF151" s="3176"/>
      <c r="BG151" s="3176"/>
      <c r="BH151" s="913"/>
      <c r="BI151" s="3176"/>
      <c r="BJ151" s="3176"/>
      <c r="BK151" s="3176"/>
      <c r="BL151" s="3176"/>
      <c r="BM151" s="3176"/>
      <c r="BN151" s="3189"/>
      <c r="BO151" s="3176"/>
      <c r="BP151" s="3176"/>
      <c r="BQ151" s="3176"/>
      <c r="BR151" s="3176"/>
      <c r="BS151" s="3176"/>
      <c r="BT151" s="3176"/>
      <c r="BU151" s="3176"/>
      <c r="BV151" s="3176"/>
      <c r="BW151" s="3176"/>
      <c r="BX151" s="3176"/>
      <c r="BY151" s="3176"/>
      <c r="BZ151" s="3176"/>
      <c r="CA151" s="3176"/>
      <c r="CB151" s="3176"/>
      <c r="CC151" s="913"/>
      <c r="CD151" s="3176"/>
      <c r="CE151" s="3176"/>
      <c r="CF151" s="3176"/>
      <c r="CG151" s="3176"/>
      <c r="CH151" s="3176"/>
      <c r="CI151" s="1471"/>
    </row>
    <row r="152" spans="1:90" ht="17.25" customHeight="1">
      <c r="C152" s="1448"/>
      <c r="N152" s="2637" t="s">
        <v>574</v>
      </c>
      <c r="O152" s="2637"/>
      <c r="P152" s="2637"/>
      <c r="Q152" s="2637"/>
      <c r="R152" s="2637"/>
      <c r="S152" s="2637"/>
      <c r="T152" s="2637"/>
      <c r="U152" s="2637"/>
      <c r="V152" s="1464"/>
      <c r="W152" s="3301" t="s">
        <v>574</v>
      </c>
      <c r="X152" s="3301"/>
      <c r="Y152" s="3301"/>
      <c r="Z152" s="3301"/>
      <c r="AA152" s="3301"/>
      <c r="AB152" s="3301"/>
      <c r="AC152" s="3301"/>
      <c r="AD152" s="3301"/>
      <c r="AE152" s="1827"/>
      <c r="AF152" s="2869" t="s">
        <v>574</v>
      </c>
      <c r="AG152" s="2869"/>
      <c r="AH152" s="2869"/>
      <c r="AI152" s="2869"/>
      <c r="AJ152" s="2869"/>
      <c r="AK152" s="2869"/>
      <c r="AL152" s="2869"/>
      <c r="AM152" s="2869"/>
      <c r="AN152" s="2869"/>
      <c r="AO152" s="1464"/>
      <c r="AP152" s="2607" t="s">
        <v>574</v>
      </c>
      <c r="AQ152" s="2607"/>
      <c r="AR152" s="2607"/>
      <c r="AS152" s="2607"/>
      <c r="AT152" s="2607"/>
      <c r="AU152" s="2607"/>
      <c r="AV152" s="2607"/>
      <c r="AW152" s="2607"/>
      <c r="AX152" s="3176"/>
      <c r="AY152" s="3176"/>
      <c r="AZ152" s="3176"/>
      <c r="BA152" s="3176"/>
      <c r="BB152" s="3176"/>
      <c r="BC152" s="3176"/>
      <c r="BD152" s="3176"/>
      <c r="BE152" s="3176"/>
      <c r="BF152" s="3176"/>
      <c r="BG152" s="3176"/>
      <c r="BH152" s="913"/>
      <c r="BI152" s="3176"/>
      <c r="BJ152" s="3176"/>
      <c r="BK152" s="3176"/>
      <c r="BL152" s="3176"/>
      <c r="BM152" s="3176"/>
      <c r="BN152" s="3189"/>
      <c r="BO152" s="3176"/>
      <c r="BP152" s="3176"/>
      <c r="BQ152" s="3176"/>
      <c r="BR152" s="3176"/>
      <c r="BS152" s="3176"/>
      <c r="BT152" s="3176"/>
      <c r="BU152" s="3176"/>
      <c r="BV152" s="3176"/>
      <c r="BW152" s="3176"/>
      <c r="BX152" s="3176"/>
      <c r="BY152" s="3176"/>
      <c r="BZ152" s="3176"/>
      <c r="CA152" s="3176"/>
      <c r="CB152" s="3176"/>
      <c r="CC152" s="913"/>
      <c r="CD152" s="3176"/>
      <c r="CE152" s="3176"/>
      <c r="CF152" s="3176"/>
      <c r="CG152" s="3176"/>
      <c r="CH152" s="3176"/>
      <c r="CI152" s="1471"/>
    </row>
    <row r="153" spans="1:90" ht="17.25" hidden="1" customHeight="1">
      <c r="C153" s="1538" t="s">
        <v>1408</v>
      </c>
      <c r="N153" s="3188">
        <v>0</v>
      </c>
      <c r="O153" s="3188"/>
      <c r="P153" s="3188"/>
      <c r="Q153" s="3188"/>
      <c r="R153" s="3188"/>
      <c r="S153" s="3188"/>
      <c r="T153" s="3188"/>
      <c r="U153" s="3188"/>
      <c r="V153" s="1476"/>
      <c r="W153" s="3222">
        <v>0</v>
      </c>
      <c r="X153" s="3222"/>
      <c r="Y153" s="3222"/>
      <c r="Z153" s="3222"/>
      <c r="AA153" s="3222"/>
      <c r="AB153" s="3222"/>
      <c r="AC153" s="3222"/>
      <c r="AD153" s="3222"/>
      <c r="AE153" s="1807"/>
      <c r="AF153" s="2671">
        <v>0</v>
      </c>
      <c r="AG153" s="2671"/>
      <c r="AH153" s="2671"/>
      <c r="AI153" s="2671"/>
      <c r="AJ153" s="2671"/>
      <c r="AK153" s="2671"/>
      <c r="AL153" s="2671"/>
      <c r="AM153" s="2671"/>
      <c r="AN153" s="2671"/>
      <c r="AO153" s="1476"/>
      <c r="AP153" s="2819">
        <v>0</v>
      </c>
      <c r="AQ153" s="2819"/>
      <c r="AR153" s="2819"/>
      <c r="AS153" s="2819"/>
      <c r="AT153" s="2819"/>
      <c r="AU153" s="2819"/>
      <c r="AV153" s="2819"/>
      <c r="AW153" s="2819"/>
      <c r="AX153" s="3176"/>
      <c r="AY153" s="3176"/>
      <c r="AZ153" s="3176"/>
      <c r="BA153" s="3176"/>
      <c r="BB153" s="3176"/>
      <c r="BC153" s="3176"/>
      <c r="BD153" s="3176"/>
      <c r="BE153" s="3176"/>
      <c r="BF153" s="3176"/>
      <c r="BG153" s="3176"/>
      <c r="BH153" s="913"/>
      <c r="BI153" s="3176"/>
      <c r="BJ153" s="3176"/>
      <c r="BK153" s="3176"/>
      <c r="BL153" s="3176"/>
      <c r="BM153" s="3176"/>
      <c r="BN153" s="3189"/>
      <c r="BO153" s="3176"/>
      <c r="BP153" s="3176"/>
      <c r="BQ153" s="3176"/>
      <c r="BR153" s="3176"/>
      <c r="BS153" s="3176"/>
      <c r="BT153" s="3176"/>
      <c r="BU153" s="3176"/>
      <c r="BV153" s="3176"/>
      <c r="BW153" s="3176"/>
      <c r="BX153" s="3176"/>
      <c r="BY153" s="3176"/>
      <c r="BZ153" s="3176"/>
      <c r="CA153" s="3176"/>
      <c r="CB153" s="3176"/>
      <c r="CC153" s="913"/>
      <c r="CD153" s="3176"/>
      <c r="CE153" s="3176"/>
      <c r="CF153" s="3176"/>
      <c r="CG153" s="3176"/>
      <c r="CH153" s="3176"/>
      <c r="CI153" s="1471"/>
    </row>
    <row r="154" spans="1:90" ht="17.25" customHeight="1">
      <c r="C154" s="1538" t="s">
        <v>1399</v>
      </c>
      <c r="N154" s="3188">
        <v>7367995338</v>
      </c>
      <c r="O154" s="3188"/>
      <c r="P154" s="3188"/>
      <c r="Q154" s="3188"/>
      <c r="R154" s="3188"/>
      <c r="S154" s="3188"/>
      <c r="T154" s="3188"/>
      <c r="U154" s="3188"/>
      <c r="V154" s="1476"/>
      <c r="W154" s="3222"/>
      <c r="X154" s="3222"/>
      <c r="Y154" s="3222"/>
      <c r="Z154" s="3222"/>
      <c r="AA154" s="3222"/>
      <c r="AB154" s="3222"/>
      <c r="AC154" s="3222"/>
      <c r="AD154" s="3222"/>
      <c r="AE154" s="1807"/>
      <c r="AF154" s="2671">
        <v>334230265</v>
      </c>
      <c r="AG154" s="2671"/>
      <c r="AH154" s="2671"/>
      <c r="AI154" s="2671"/>
      <c r="AJ154" s="2671"/>
      <c r="AK154" s="2671"/>
      <c r="AL154" s="2671"/>
      <c r="AM154" s="2671"/>
      <c r="AN154" s="2671"/>
      <c r="AO154" s="1476"/>
      <c r="AP154" s="2819"/>
      <c r="AQ154" s="2819"/>
      <c r="AR154" s="2819"/>
      <c r="AS154" s="2819"/>
      <c r="AT154" s="2819"/>
      <c r="AU154" s="2819"/>
      <c r="AV154" s="2819"/>
      <c r="AW154" s="2819"/>
      <c r="AX154" s="3176"/>
      <c r="AY154" s="3176"/>
      <c r="AZ154" s="3176"/>
      <c r="BA154" s="3176"/>
      <c r="BB154" s="3176"/>
      <c r="BC154" s="3176"/>
      <c r="BD154" s="3176"/>
      <c r="BE154" s="3176"/>
      <c r="BF154" s="3176"/>
      <c r="BG154" s="3176"/>
      <c r="BH154" s="913"/>
      <c r="BI154" s="3176"/>
      <c r="BJ154" s="3176"/>
      <c r="BK154" s="3176"/>
      <c r="BL154" s="3176"/>
      <c r="BM154" s="3176"/>
      <c r="BN154" s="3189"/>
      <c r="BO154" s="3176"/>
      <c r="BP154" s="3176"/>
      <c r="BQ154" s="3176"/>
      <c r="BR154" s="3176"/>
      <c r="BS154" s="3176"/>
      <c r="BT154" s="3176"/>
      <c r="BU154" s="3176"/>
      <c r="BV154" s="3176"/>
      <c r="BW154" s="3176"/>
      <c r="BX154" s="3176"/>
      <c r="BY154" s="3176"/>
      <c r="BZ154" s="3176"/>
      <c r="CA154" s="3176"/>
      <c r="CB154" s="3176"/>
      <c r="CC154" s="913"/>
      <c r="CD154" s="3176"/>
      <c r="CE154" s="3176"/>
      <c r="CF154" s="3176"/>
      <c r="CG154" s="3176"/>
      <c r="CH154" s="3176"/>
      <c r="CI154" s="1471"/>
      <c r="CJ154" s="1574"/>
    </row>
    <row r="155" spans="1:90" ht="17.25" customHeight="1">
      <c r="C155" s="1538" t="s">
        <v>1400</v>
      </c>
      <c r="N155" s="3188">
        <v>22915000</v>
      </c>
      <c r="O155" s="3188"/>
      <c r="P155" s="3188"/>
      <c r="Q155" s="3188"/>
      <c r="R155" s="3188"/>
      <c r="S155" s="3188"/>
      <c r="T155" s="3188"/>
      <c r="U155" s="3188"/>
      <c r="V155" s="1476"/>
      <c r="W155" s="3222"/>
      <c r="X155" s="3222"/>
      <c r="Y155" s="3222"/>
      <c r="Z155" s="3222"/>
      <c r="AA155" s="3222"/>
      <c r="AB155" s="3222"/>
      <c r="AC155" s="3222"/>
      <c r="AD155" s="3222"/>
      <c r="AE155" s="1807"/>
      <c r="AF155" s="2671">
        <v>22915000</v>
      </c>
      <c r="AG155" s="2671"/>
      <c r="AH155" s="2671"/>
      <c r="AI155" s="2671"/>
      <c r="AJ155" s="2671"/>
      <c r="AK155" s="2671"/>
      <c r="AL155" s="2671"/>
      <c r="AM155" s="2671"/>
      <c r="AN155" s="2671"/>
      <c r="AO155" s="1476"/>
      <c r="AP155" s="2819"/>
      <c r="AQ155" s="2819"/>
      <c r="AR155" s="2819"/>
      <c r="AS155" s="2819"/>
      <c r="AT155" s="2819"/>
      <c r="AU155" s="2819"/>
      <c r="AV155" s="2819"/>
      <c r="AW155" s="2819"/>
      <c r="AX155" s="3176"/>
      <c r="AY155" s="3176"/>
      <c r="AZ155" s="3176"/>
      <c r="BA155" s="3176"/>
      <c r="BB155" s="3176"/>
      <c r="BC155" s="3176"/>
      <c r="BD155" s="3176"/>
      <c r="BE155" s="3176"/>
      <c r="BF155" s="3176"/>
      <c r="BG155" s="3176"/>
      <c r="BH155" s="913"/>
      <c r="BI155" s="3176"/>
      <c r="BJ155" s="3176"/>
      <c r="BK155" s="3176"/>
      <c r="BL155" s="3176"/>
      <c r="BM155" s="3176"/>
      <c r="BN155" s="3189"/>
      <c r="BO155" s="3176"/>
      <c r="BP155" s="3176"/>
      <c r="BQ155" s="3176"/>
      <c r="BR155" s="3176"/>
      <c r="BS155" s="3176"/>
      <c r="BT155" s="3176"/>
      <c r="BU155" s="3176"/>
      <c r="BV155" s="3176"/>
      <c r="BW155" s="3176"/>
      <c r="BX155" s="3176"/>
      <c r="BY155" s="3176"/>
      <c r="BZ155" s="3176"/>
      <c r="CA155" s="3176"/>
      <c r="CB155" s="3176"/>
      <c r="CC155" s="913"/>
      <c r="CD155" s="3176"/>
      <c r="CE155" s="3176"/>
      <c r="CF155" s="3176"/>
      <c r="CG155" s="3176"/>
      <c r="CH155" s="3176"/>
      <c r="CI155" s="1471"/>
    </row>
    <row r="156" spans="1:90" ht="30" customHeight="1">
      <c r="C156" s="2589" t="s">
        <v>2109</v>
      </c>
      <c r="D156" s="2727"/>
      <c r="E156" s="2727"/>
      <c r="F156" s="2727"/>
      <c r="G156" s="2727"/>
      <c r="H156" s="2727"/>
      <c r="I156" s="2727"/>
      <c r="J156" s="2727"/>
      <c r="K156" s="2727"/>
      <c r="L156" s="2727"/>
      <c r="M156" s="2727"/>
      <c r="N156" s="3188">
        <v>170876776804</v>
      </c>
      <c r="O156" s="3188"/>
      <c r="P156" s="3188"/>
      <c r="Q156" s="3188"/>
      <c r="R156" s="3188"/>
      <c r="S156" s="3188"/>
      <c r="T156" s="3188"/>
      <c r="U156" s="3188"/>
      <c r="V156" s="1476"/>
      <c r="W156" s="3222"/>
      <c r="X156" s="3222"/>
      <c r="Y156" s="3222"/>
      <c r="Z156" s="3222"/>
      <c r="AA156" s="3222"/>
      <c r="AB156" s="3222"/>
      <c r="AC156" s="3222"/>
      <c r="AD156" s="3222"/>
      <c r="AE156" s="1807"/>
      <c r="AF156" s="2671">
        <v>180103523041</v>
      </c>
      <c r="AG156" s="2671"/>
      <c r="AH156" s="2671"/>
      <c r="AI156" s="2671"/>
      <c r="AJ156" s="2671"/>
      <c r="AK156" s="2671"/>
      <c r="AL156" s="2671"/>
      <c r="AM156" s="2671"/>
      <c r="AN156" s="2671"/>
      <c r="AO156" s="1468"/>
      <c r="AP156" s="2819"/>
      <c r="AQ156" s="2819"/>
      <c r="AR156" s="2819"/>
      <c r="AS156" s="2819"/>
      <c r="AT156" s="2819"/>
      <c r="AU156" s="2819"/>
      <c r="AV156" s="2819"/>
      <c r="AW156" s="2819"/>
      <c r="AX156" s="3176"/>
      <c r="AY156" s="3176"/>
      <c r="AZ156" s="3176"/>
      <c r="BA156" s="3176"/>
      <c r="BB156" s="3176"/>
      <c r="BC156" s="3176"/>
      <c r="BD156" s="3176"/>
      <c r="BE156" s="3176"/>
      <c r="BF156" s="3176"/>
      <c r="BG156" s="3176"/>
      <c r="BH156" s="913"/>
      <c r="BI156" s="3176"/>
      <c r="BJ156" s="3176"/>
      <c r="BK156" s="3176"/>
      <c r="BL156" s="3176"/>
      <c r="BM156" s="3176"/>
      <c r="BN156" s="3189"/>
      <c r="BO156" s="3176"/>
      <c r="BP156" s="3176"/>
      <c r="BQ156" s="3176"/>
      <c r="BR156" s="3176"/>
      <c r="BS156" s="3176"/>
      <c r="BT156" s="3176"/>
      <c r="BU156" s="3176"/>
      <c r="BV156" s="3176"/>
      <c r="BW156" s="3176"/>
      <c r="BX156" s="3176"/>
      <c r="BY156" s="3176"/>
      <c r="BZ156" s="3176"/>
      <c r="CA156" s="3176"/>
      <c r="CB156" s="3176"/>
      <c r="CC156" s="913"/>
      <c r="CD156" s="3176"/>
      <c r="CE156" s="3176"/>
      <c r="CF156" s="3176"/>
      <c r="CG156" s="3176"/>
      <c r="CH156" s="3176"/>
      <c r="CI156" s="1471"/>
    </row>
    <row r="157" spans="1:90" ht="17.25" hidden="1" customHeight="1">
      <c r="C157" s="1544" t="s">
        <v>1401</v>
      </c>
      <c r="N157" s="3188"/>
      <c r="O157" s="3188"/>
      <c r="P157" s="3188"/>
      <c r="Q157" s="3188"/>
      <c r="R157" s="3188"/>
      <c r="S157" s="3188"/>
      <c r="T157" s="3188"/>
      <c r="U157" s="3188"/>
      <c r="V157" s="1476"/>
      <c r="W157" s="3222">
        <v>0</v>
      </c>
      <c r="X157" s="3222"/>
      <c r="Y157" s="3222"/>
      <c r="Z157" s="3222"/>
      <c r="AA157" s="3222"/>
      <c r="AB157" s="3222"/>
      <c r="AC157" s="3222"/>
      <c r="AD157" s="3222"/>
      <c r="AE157" s="1807"/>
      <c r="AF157" s="2671">
        <v>0</v>
      </c>
      <c r="AG157" s="2671"/>
      <c r="AH157" s="2671"/>
      <c r="AI157" s="2671"/>
      <c r="AJ157" s="2671"/>
      <c r="AK157" s="2671"/>
      <c r="AL157" s="2671"/>
      <c r="AM157" s="2671"/>
      <c r="AN157" s="2671"/>
      <c r="AO157" s="1575"/>
      <c r="AP157" s="2819">
        <v>0</v>
      </c>
      <c r="AQ157" s="2819"/>
      <c r="AR157" s="2819"/>
      <c r="AS157" s="2819"/>
      <c r="AT157" s="2819"/>
      <c r="AU157" s="2819"/>
      <c r="AV157" s="2819"/>
      <c r="AW157" s="2819"/>
    </row>
    <row r="158" spans="1:90" ht="15" hidden="1" customHeight="1">
      <c r="C158" s="1544" t="s">
        <v>1402</v>
      </c>
      <c r="O158" s="3188">
        <v>0</v>
      </c>
      <c r="P158" s="3188"/>
      <c r="Q158" s="3188"/>
      <c r="R158" s="3188"/>
      <c r="S158" s="3188"/>
      <c r="T158" s="3188"/>
      <c r="U158" s="3188"/>
      <c r="V158" s="1476"/>
      <c r="W158" s="3222">
        <v>0</v>
      </c>
      <c r="X158" s="3222"/>
      <c r="Y158" s="3222"/>
      <c r="Z158" s="3222"/>
      <c r="AA158" s="3222"/>
      <c r="AB158" s="3222"/>
      <c r="AC158" s="3222"/>
      <c r="AD158" s="3222"/>
      <c r="AE158" s="1807"/>
      <c r="AF158" s="2671">
        <v>0</v>
      </c>
      <c r="AG158" s="2671"/>
      <c r="AH158" s="2671"/>
      <c r="AI158" s="2671"/>
      <c r="AJ158" s="2671"/>
      <c r="AK158" s="2671"/>
      <c r="AL158" s="2671"/>
      <c r="AM158" s="2671"/>
      <c r="AN158" s="2671"/>
      <c r="AO158" s="1575"/>
      <c r="AP158" s="2819">
        <v>0</v>
      </c>
      <c r="AQ158" s="2819"/>
      <c r="AR158" s="2819"/>
      <c r="AS158" s="2819"/>
      <c r="AT158" s="2819"/>
      <c r="AU158" s="2819"/>
      <c r="AV158" s="2819"/>
      <c r="AW158" s="2819"/>
    </row>
    <row r="159" spans="1:90" ht="15" hidden="1" customHeight="1">
      <c r="C159" s="1544" t="s">
        <v>1403</v>
      </c>
      <c r="O159" s="3188">
        <v>0</v>
      </c>
      <c r="P159" s="3188"/>
      <c r="Q159" s="3188"/>
      <c r="R159" s="3188"/>
      <c r="S159" s="3188"/>
      <c r="T159" s="3188"/>
      <c r="U159" s="3188"/>
      <c r="V159" s="1476"/>
      <c r="W159" s="3222">
        <v>0</v>
      </c>
      <c r="X159" s="3222"/>
      <c r="Y159" s="3222"/>
      <c r="Z159" s="3222"/>
      <c r="AA159" s="3222"/>
      <c r="AB159" s="3222"/>
      <c r="AC159" s="3222"/>
      <c r="AD159" s="3222"/>
      <c r="AE159" s="1807"/>
      <c r="AF159" s="2671">
        <v>0</v>
      </c>
      <c r="AG159" s="2671"/>
      <c r="AH159" s="2671"/>
      <c r="AI159" s="2671"/>
      <c r="AJ159" s="2671"/>
      <c r="AK159" s="2671"/>
      <c r="AL159" s="2671"/>
      <c r="AM159" s="2671"/>
      <c r="AN159" s="2671"/>
      <c r="AO159" s="1575"/>
      <c r="AP159" s="2819">
        <v>0</v>
      </c>
      <c r="AQ159" s="2819"/>
      <c r="AR159" s="2819"/>
      <c r="AS159" s="2819"/>
      <c r="AT159" s="2819"/>
      <c r="AU159" s="2819"/>
      <c r="AV159" s="2819"/>
      <c r="AW159" s="2819"/>
    </row>
    <row r="160" spans="1:90" ht="15" hidden="1" customHeight="1">
      <c r="C160" s="514" t="s">
        <v>936</v>
      </c>
      <c r="O160" s="3188">
        <v>0</v>
      </c>
      <c r="P160" s="3188"/>
      <c r="Q160" s="3188"/>
      <c r="R160" s="3188"/>
      <c r="S160" s="3188"/>
      <c r="T160" s="3188"/>
      <c r="U160" s="3188"/>
      <c r="V160" s="1476"/>
      <c r="W160" s="3222">
        <v>0</v>
      </c>
      <c r="X160" s="3222"/>
      <c r="Y160" s="3222"/>
      <c r="Z160" s="3222"/>
      <c r="AA160" s="3222"/>
      <c r="AB160" s="3222"/>
      <c r="AC160" s="3222"/>
      <c r="AD160" s="3222"/>
      <c r="AE160" s="1807"/>
      <c r="AF160" s="2671">
        <v>0</v>
      </c>
      <c r="AG160" s="2671"/>
      <c r="AH160" s="2671"/>
      <c r="AI160" s="2671"/>
      <c r="AJ160" s="2671"/>
      <c r="AK160" s="2671"/>
      <c r="AL160" s="2671"/>
      <c r="AM160" s="2671"/>
      <c r="AN160" s="2671"/>
      <c r="AO160" s="1575"/>
      <c r="AP160" s="2819">
        <v>0</v>
      </c>
      <c r="AQ160" s="2819"/>
      <c r="AR160" s="2819"/>
      <c r="AS160" s="2819"/>
      <c r="AT160" s="2819"/>
      <c r="AU160" s="2819"/>
      <c r="AV160" s="2819"/>
      <c r="AW160" s="2819"/>
    </row>
    <row r="161" spans="1:90" ht="15" hidden="1" customHeight="1">
      <c r="C161" s="514" t="s">
        <v>937</v>
      </c>
      <c r="O161" s="3188">
        <v>0</v>
      </c>
      <c r="P161" s="3188"/>
      <c r="Q161" s="3188"/>
      <c r="R161" s="3188"/>
      <c r="S161" s="3188"/>
      <c r="T161" s="3188"/>
      <c r="U161" s="3188"/>
      <c r="V161" s="1476"/>
      <c r="W161" s="3223">
        <v>0</v>
      </c>
      <c r="X161" s="3223"/>
      <c r="Y161" s="3223"/>
      <c r="Z161" s="3223"/>
      <c r="AA161" s="3223"/>
      <c r="AB161" s="3223"/>
      <c r="AC161" s="3223"/>
      <c r="AD161" s="3223"/>
      <c r="AE161" s="1807"/>
      <c r="AF161" s="2671">
        <v>0</v>
      </c>
      <c r="AG161" s="2671"/>
      <c r="AH161" s="2671"/>
      <c r="AI161" s="2671"/>
      <c r="AJ161" s="2671"/>
      <c r="AK161" s="2671"/>
      <c r="AL161" s="2671"/>
      <c r="AM161" s="2671"/>
      <c r="AN161" s="2671"/>
      <c r="AO161" s="1575"/>
      <c r="AP161" s="2819">
        <v>0</v>
      </c>
      <c r="AQ161" s="2819"/>
      <c r="AR161" s="2819"/>
      <c r="AS161" s="2819"/>
      <c r="AT161" s="2819"/>
      <c r="AU161" s="2819"/>
      <c r="AV161" s="2819"/>
      <c r="AW161" s="2819"/>
    </row>
    <row r="162" spans="1:90" ht="15.75" thickBot="1">
      <c r="C162" s="2768" t="s">
        <v>861</v>
      </c>
      <c r="D162" s="2768"/>
      <c r="E162" s="2768"/>
      <c r="F162" s="2768"/>
      <c r="G162" s="2768"/>
      <c r="H162" s="2768"/>
      <c r="I162" s="2768"/>
      <c r="J162" s="2768"/>
      <c r="K162" s="2768"/>
      <c r="L162" s="2768"/>
      <c r="M162" s="2897">
        <v>178267687142</v>
      </c>
      <c r="N162" s="2897"/>
      <c r="O162" s="2897"/>
      <c r="P162" s="2897"/>
      <c r="Q162" s="2897"/>
      <c r="R162" s="2897"/>
      <c r="S162" s="2897"/>
      <c r="T162" s="2897"/>
      <c r="U162" s="2897"/>
      <c r="V162" s="1820"/>
      <c r="W162" s="3409">
        <v>0</v>
      </c>
      <c r="X162" s="3409"/>
      <c r="Y162" s="3409"/>
      <c r="Z162" s="3409"/>
      <c r="AA162" s="3409"/>
      <c r="AB162" s="3409"/>
      <c r="AC162" s="3409"/>
      <c r="AD162" s="3409"/>
      <c r="AE162" s="1818"/>
      <c r="AF162" s="3404">
        <v>180460668306</v>
      </c>
      <c r="AG162" s="3404"/>
      <c r="AH162" s="3404"/>
      <c r="AI162" s="3404"/>
      <c r="AJ162" s="3404"/>
      <c r="AK162" s="3404"/>
      <c r="AL162" s="3404"/>
      <c r="AM162" s="3404"/>
      <c r="AN162" s="3404"/>
      <c r="AO162" s="1819"/>
      <c r="AP162" s="3191">
        <v>0</v>
      </c>
      <c r="AQ162" s="3191"/>
      <c r="AR162" s="2806"/>
      <c r="AS162" s="2806"/>
      <c r="AT162" s="3192"/>
      <c r="AU162" s="3191"/>
      <c r="AV162" s="3191"/>
      <c r="AW162" s="3191"/>
      <c r="CI162" s="1081">
        <v>178267687142</v>
      </c>
      <c r="CJ162" s="1082">
        <v>180460668306</v>
      </c>
      <c r="CK162" s="1540">
        <v>0</v>
      </c>
      <c r="CL162" s="460">
        <v>0</v>
      </c>
    </row>
    <row r="163" spans="1:90" ht="17.25" customHeight="1" thickTop="1">
      <c r="C163" s="1565"/>
      <c r="D163" s="1565"/>
      <c r="E163" s="1565"/>
      <c r="F163" s="1565"/>
      <c r="G163" s="1565"/>
      <c r="H163" s="1565"/>
      <c r="I163" s="1565"/>
      <c r="J163" s="1565"/>
      <c r="K163" s="1565"/>
      <c r="L163" s="1565"/>
      <c r="M163" s="1565"/>
      <c r="N163" s="1565"/>
      <c r="O163" s="1565"/>
      <c r="P163" s="1565"/>
      <c r="Q163" s="1565"/>
      <c r="R163" s="1565"/>
      <c r="S163" s="1565"/>
      <c r="T163" s="1567"/>
      <c r="U163" s="1567"/>
      <c r="V163" s="1567"/>
      <c r="W163" s="1567"/>
      <c r="X163" s="1567"/>
      <c r="Y163" s="1567"/>
      <c r="Z163" s="1567"/>
      <c r="AA163" s="1567"/>
      <c r="AB163" s="1567"/>
      <c r="AC163" s="1567"/>
      <c r="AD163" s="1567"/>
      <c r="AE163" s="1567"/>
      <c r="AF163" s="1567"/>
      <c r="AG163" s="1567"/>
      <c r="AH163" s="1567"/>
      <c r="AI163" s="1567"/>
      <c r="AJ163" s="1568"/>
      <c r="AK163" s="1568"/>
      <c r="AL163" s="1567"/>
      <c r="AM163" s="1567"/>
      <c r="AN163" s="1567"/>
      <c r="AO163" s="1567"/>
      <c r="AP163" s="1567"/>
      <c r="AQ163" s="1567"/>
      <c r="AR163" s="1567"/>
      <c r="AS163" s="1567"/>
      <c r="AT163" s="1567"/>
      <c r="AU163" s="1567"/>
      <c r="AV163" s="1567"/>
      <c r="AW163" s="1567"/>
    </row>
    <row r="164" spans="1:90" ht="16.5" hidden="1" customHeight="1" outlineLevel="1">
      <c r="C164" s="3299" t="s">
        <v>939</v>
      </c>
      <c r="D164" s="3299"/>
      <c r="E164" s="3299"/>
      <c r="F164" s="3299"/>
      <c r="G164" s="3299"/>
      <c r="H164" s="3299"/>
      <c r="I164" s="3299"/>
      <c r="J164" s="3299"/>
      <c r="K164" s="3299"/>
      <c r="L164" s="3299"/>
      <c r="M164" s="3299"/>
      <c r="N164" s="3299"/>
      <c r="O164" s="3299"/>
      <c r="P164" s="3299"/>
      <c r="Q164" s="3299"/>
      <c r="R164" s="3299"/>
      <c r="S164" s="3299"/>
      <c r="T164" s="3299"/>
      <c r="U164" s="3299"/>
      <c r="V164" s="3299"/>
      <c r="W164" s="3299"/>
      <c r="X164" s="3299"/>
      <c r="Y164" s="3299"/>
      <c r="Z164" s="3299"/>
      <c r="AA164" s="3299"/>
      <c r="AB164" s="3299"/>
      <c r="AC164" s="3299"/>
      <c r="AD164" s="3299"/>
      <c r="AE164" s="3299"/>
      <c r="AF164" s="3299"/>
      <c r="AG164" s="3299"/>
      <c r="AH164" s="3299"/>
      <c r="AI164" s="3299"/>
      <c r="AJ164" s="3299"/>
      <c r="AK164" s="3299"/>
      <c r="AL164" s="3299"/>
      <c r="AM164" s="3299"/>
      <c r="AN164" s="3299"/>
      <c r="AO164" s="3299"/>
      <c r="AP164" s="3299"/>
      <c r="AQ164" s="3299"/>
      <c r="AR164" s="3299"/>
      <c r="AS164" s="3299"/>
      <c r="AT164" s="3299"/>
      <c r="AU164" s="3299"/>
      <c r="AV164" s="3299"/>
      <c r="AW164" s="3299"/>
      <c r="BA164" s="1577"/>
      <c r="BB164" s="1577"/>
      <c r="BC164" s="1577"/>
      <c r="BD164" s="1577"/>
      <c r="BE164" s="1577"/>
      <c r="BF164" s="1577"/>
      <c r="BG164" s="1577"/>
      <c r="BH164" s="1577"/>
      <c r="BI164" s="1577"/>
      <c r="BJ164" s="1577"/>
      <c r="BK164" s="1577"/>
      <c r="BL164" s="1577"/>
      <c r="BM164" s="1577"/>
      <c r="BN164" s="1577"/>
      <c r="BO164" s="1577"/>
      <c r="BP164" s="1577"/>
      <c r="BQ164" s="1577"/>
      <c r="BR164" s="1577"/>
      <c r="BS164" s="1577"/>
      <c r="BT164" s="1577"/>
      <c r="BU164" s="1577"/>
      <c r="BV164" s="1577"/>
      <c r="BW164" s="1577"/>
      <c r="BX164" s="1577"/>
      <c r="BY164" s="1577"/>
      <c r="BZ164" s="1577"/>
      <c r="CB164" s="1578"/>
      <c r="CC164" s="1578"/>
      <c r="CD164" s="1578"/>
      <c r="CE164" s="1578"/>
      <c r="CF164" s="1578"/>
      <c r="CG164" s="1578"/>
      <c r="CH164" s="508"/>
    </row>
    <row r="165" spans="1:90" hidden="1" outlineLevel="1">
      <c r="C165" s="3193" t="s">
        <v>941</v>
      </c>
      <c r="D165" s="3193"/>
      <c r="E165" s="3193"/>
      <c r="F165" s="3193"/>
      <c r="G165" s="3193"/>
      <c r="H165" s="3193"/>
      <c r="I165" s="3193"/>
      <c r="J165" s="3193"/>
      <c r="K165" s="3193"/>
      <c r="L165" s="3193"/>
      <c r="M165" s="3193"/>
      <c r="N165" s="3193"/>
      <c r="O165" s="3193"/>
      <c r="P165" s="3193"/>
      <c r="Q165" s="3193"/>
      <c r="R165" s="3193"/>
      <c r="S165" s="3193"/>
      <c r="T165" s="3193"/>
      <c r="U165" s="3193"/>
      <c r="V165" s="3193"/>
      <c r="W165" s="3193"/>
      <c r="X165" s="3193"/>
      <c r="Y165" s="3193"/>
      <c r="Z165" s="3193"/>
      <c r="AA165" s="3193"/>
      <c r="AB165" s="3193"/>
      <c r="AC165" s="3193"/>
      <c r="AD165" s="3193"/>
      <c r="AE165" s="3193"/>
      <c r="AF165" s="3193"/>
      <c r="AG165" s="3193"/>
      <c r="AH165" s="3193"/>
      <c r="AI165" s="3193"/>
      <c r="AJ165" s="3193"/>
      <c r="AK165" s="3193"/>
      <c r="AL165" s="3193"/>
      <c r="AM165" s="3193"/>
      <c r="AN165" s="3193"/>
      <c r="AO165" s="3193"/>
      <c r="AP165" s="3193"/>
      <c r="AQ165" s="3193"/>
      <c r="AR165" s="3193"/>
      <c r="AS165" s="3193"/>
      <c r="AT165" s="3193"/>
      <c r="AU165" s="3193"/>
      <c r="AV165" s="3193"/>
      <c r="AW165" s="3193"/>
      <c r="BA165" s="1577" t="s">
        <v>204</v>
      </c>
      <c r="BB165" s="1577"/>
      <c r="BC165" s="1577"/>
      <c r="BD165" s="1577"/>
      <c r="BE165" s="1577"/>
      <c r="BF165" s="1577"/>
      <c r="BG165" s="1577"/>
      <c r="BH165" s="1577"/>
      <c r="BI165" s="1577"/>
      <c r="BJ165" s="1577"/>
      <c r="BK165" s="1577"/>
      <c r="BL165" s="1577"/>
      <c r="BM165" s="1577"/>
      <c r="BN165" s="1577"/>
      <c r="BO165" s="1577"/>
      <c r="BP165" s="1577"/>
      <c r="BQ165" s="1577"/>
      <c r="BR165" s="1577"/>
      <c r="BS165" s="1577"/>
      <c r="BT165" s="1577"/>
      <c r="BU165" s="1577"/>
      <c r="BV165" s="1577"/>
      <c r="BW165" s="1577"/>
      <c r="BX165" s="1577"/>
      <c r="BY165" s="1577"/>
      <c r="BZ165" s="1577"/>
      <c r="CB165" s="3190"/>
      <c r="CC165" s="3190"/>
      <c r="CD165" s="3190"/>
      <c r="CE165" s="3190"/>
      <c r="CF165" s="3190"/>
      <c r="CG165" s="3190"/>
      <c r="CH165" s="508"/>
    </row>
    <row r="166" spans="1:90" hidden="1" outlineLevel="1">
      <c r="C166" s="3193" t="s">
        <v>940</v>
      </c>
      <c r="D166" s="3193"/>
      <c r="E166" s="3193"/>
      <c r="F166" s="3193"/>
      <c r="G166" s="3193"/>
      <c r="H166" s="3193"/>
      <c r="I166" s="3193"/>
      <c r="J166" s="3193"/>
      <c r="K166" s="3193"/>
      <c r="L166" s="3193"/>
      <c r="M166" s="3193"/>
      <c r="N166" s="3193"/>
      <c r="O166" s="3193"/>
      <c r="P166" s="3193"/>
      <c r="Q166" s="3193"/>
      <c r="R166" s="3193"/>
      <c r="S166" s="3193"/>
      <c r="T166" s="3193"/>
      <c r="U166" s="3193"/>
      <c r="V166" s="3193"/>
      <c r="W166" s="3193"/>
      <c r="X166" s="3193"/>
      <c r="Y166" s="3193"/>
      <c r="Z166" s="3193"/>
      <c r="AA166" s="3193"/>
      <c r="AB166" s="3193"/>
      <c r="AC166" s="3193"/>
      <c r="AD166" s="3193"/>
      <c r="AE166" s="3193"/>
      <c r="AF166" s="3193"/>
      <c r="AG166" s="3193"/>
      <c r="AH166" s="3193"/>
      <c r="AI166" s="3193"/>
      <c r="AJ166" s="3193"/>
      <c r="AK166" s="3193"/>
      <c r="AL166" s="3193"/>
      <c r="AM166" s="3193"/>
      <c r="AN166" s="3193"/>
      <c r="AO166" s="3193"/>
      <c r="AP166" s="3193"/>
      <c r="AQ166" s="3193"/>
      <c r="AR166" s="3193"/>
      <c r="AS166" s="3193"/>
      <c r="AT166" s="3193"/>
      <c r="AU166" s="3193"/>
      <c r="AV166" s="3193"/>
      <c r="AW166" s="3193"/>
      <c r="BA166" s="1577" t="s">
        <v>307</v>
      </c>
      <c r="BB166" s="1577"/>
      <c r="BC166" s="1577"/>
      <c r="BD166" s="1577"/>
      <c r="BE166" s="1577"/>
      <c r="BF166" s="1577"/>
      <c r="BG166" s="1577"/>
      <c r="BH166" s="1577"/>
      <c r="BI166" s="1577"/>
      <c r="BJ166" s="1577"/>
      <c r="BK166" s="1577"/>
      <c r="BL166" s="1577"/>
      <c r="BM166" s="1577"/>
      <c r="BN166" s="1577"/>
      <c r="BO166" s="1577"/>
      <c r="BP166" s="1577"/>
      <c r="BQ166" s="1577"/>
      <c r="BR166" s="1577"/>
      <c r="BS166" s="1577"/>
      <c r="BT166" s="1577"/>
      <c r="BU166" s="1577"/>
      <c r="BV166" s="1577"/>
      <c r="BW166" s="1577"/>
      <c r="BX166" s="1577"/>
      <c r="BY166" s="1577"/>
      <c r="BZ166" s="1577"/>
      <c r="CB166" s="3190"/>
      <c r="CC166" s="3190"/>
      <c r="CD166" s="3190"/>
      <c r="CE166" s="3190"/>
      <c r="CF166" s="3190"/>
      <c r="CG166" s="3190"/>
      <c r="CH166" s="508"/>
    </row>
    <row r="167" spans="1:90" ht="17.25" customHeight="1" outlineLevel="1">
      <c r="A167" s="1489" t="s">
        <v>2110</v>
      </c>
      <c r="C167" s="1580" t="s">
        <v>1436</v>
      </c>
      <c r="D167" s="1579"/>
      <c r="E167" s="1579"/>
      <c r="F167" s="1579"/>
      <c r="G167" s="1579"/>
      <c r="H167" s="1579"/>
      <c r="I167" s="1579"/>
      <c r="J167" s="1579"/>
      <c r="K167" s="1579"/>
      <c r="L167" s="1579"/>
      <c r="M167" s="1579"/>
      <c r="N167" s="1579"/>
      <c r="O167" s="1579"/>
      <c r="P167" s="1579"/>
      <c r="Q167" s="1579"/>
      <c r="R167" s="1579"/>
      <c r="S167" s="1579"/>
      <c r="T167" s="1579"/>
      <c r="U167" s="1579"/>
      <c r="V167" s="1579"/>
      <c r="W167" s="1579"/>
      <c r="X167" s="1579"/>
      <c r="Y167" s="1579"/>
      <c r="Z167" s="1579"/>
      <c r="AA167" s="1579"/>
      <c r="AB167" s="1579"/>
      <c r="AC167" s="1579"/>
      <c r="AD167" s="1579"/>
      <c r="AE167" s="3279" t="s">
        <v>512</v>
      </c>
      <c r="AF167" s="3280"/>
      <c r="AG167" s="3280"/>
      <c r="AH167" s="3280"/>
      <c r="AI167" s="3280"/>
      <c r="AJ167" s="3280"/>
      <c r="AK167" s="3280"/>
      <c r="AL167" s="3280"/>
      <c r="AM167" s="3280"/>
      <c r="AN167" s="1581"/>
      <c r="AO167" s="3279" t="s">
        <v>513</v>
      </c>
      <c r="AP167" s="3280"/>
      <c r="AQ167" s="3280"/>
      <c r="AR167" s="3280"/>
      <c r="AS167" s="3280"/>
      <c r="AT167" s="3280"/>
      <c r="AU167" s="3280"/>
      <c r="AV167" s="3280"/>
      <c r="AW167" s="3280"/>
      <c r="BA167" s="1577"/>
      <c r="BB167" s="1577"/>
      <c r="BC167" s="1577"/>
      <c r="BD167" s="1577"/>
      <c r="BE167" s="1577"/>
      <c r="BF167" s="1577"/>
      <c r="BG167" s="1577"/>
      <c r="BH167" s="1577"/>
      <c r="BI167" s="1577"/>
      <c r="BJ167" s="1577"/>
      <c r="BK167" s="1577"/>
      <c r="BL167" s="1577"/>
      <c r="BM167" s="1577"/>
      <c r="BN167" s="1577"/>
      <c r="BO167" s="1577"/>
      <c r="BP167" s="1577"/>
      <c r="BQ167" s="1577"/>
      <c r="BR167" s="1577"/>
      <c r="BS167" s="1577"/>
      <c r="BT167" s="1577"/>
      <c r="BU167" s="1577"/>
      <c r="BV167" s="1577"/>
      <c r="BW167" s="1577"/>
      <c r="BX167" s="1577"/>
      <c r="BY167" s="1577"/>
      <c r="BZ167" s="1577"/>
      <c r="CB167" s="508"/>
      <c r="CC167" s="508"/>
      <c r="CD167" s="508"/>
      <c r="CE167" s="508"/>
      <c r="CF167" s="508"/>
      <c r="CG167" s="508"/>
      <c r="CH167" s="508"/>
      <c r="CJ167" s="509"/>
    </row>
    <row r="168" spans="1:90" ht="17.25" customHeight="1" outlineLevel="1">
      <c r="C168" s="1580"/>
      <c r="D168" s="1579"/>
      <c r="E168" s="1579"/>
      <c r="F168" s="1579"/>
      <c r="G168" s="1579"/>
      <c r="H168" s="1579"/>
      <c r="I168" s="1579"/>
      <c r="J168" s="1579"/>
      <c r="K168" s="1579"/>
      <c r="L168" s="1579"/>
      <c r="M168" s="1579"/>
      <c r="N168" s="1579"/>
      <c r="O168" s="1579"/>
      <c r="P168" s="1579"/>
      <c r="Q168" s="1579"/>
      <c r="R168" s="1579"/>
      <c r="S168" s="1579"/>
      <c r="T168" s="1579"/>
      <c r="U168" s="1579"/>
      <c r="V168" s="1579"/>
      <c r="W168" s="1579"/>
      <c r="X168" s="1579"/>
      <c r="Y168" s="1579"/>
      <c r="Z168" s="1579"/>
      <c r="AA168" s="1579"/>
      <c r="AB168" s="1579"/>
      <c r="AC168" s="1579"/>
      <c r="AD168" s="1579"/>
      <c r="AE168" s="3194" t="s">
        <v>574</v>
      </c>
      <c r="AF168" s="3195"/>
      <c r="AG168" s="3195"/>
      <c r="AH168" s="3195"/>
      <c r="AI168" s="3195"/>
      <c r="AJ168" s="3195"/>
      <c r="AK168" s="3195"/>
      <c r="AL168" s="3195"/>
      <c r="AM168" s="3195"/>
      <c r="AN168" s="1581"/>
      <c r="AO168" s="3194" t="s">
        <v>574</v>
      </c>
      <c r="AP168" s="3195"/>
      <c r="AQ168" s="3195"/>
      <c r="AR168" s="3195"/>
      <c r="AS168" s="3195"/>
      <c r="AT168" s="3195"/>
      <c r="AU168" s="3195"/>
      <c r="AV168" s="3195"/>
      <c r="AW168" s="3195"/>
      <c r="BA168" s="1577"/>
      <c r="BB168" s="1577"/>
      <c r="BC168" s="1577"/>
      <c r="BD168" s="1577"/>
      <c r="BE168" s="1577"/>
      <c r="BF168" s="1577"/>
      <c r="BG168" s="1577"/>
      <c r="BH168" s="1577"/>
      <c r="BI168" s="1577"/>
      <c r="BJ168" s="1577"/>
      <c r="BK168" s="1577"/>
      <c r="BL168" s="1577"/>
      <c r="BM168" s="1577"/>
      <c r="BN168" s="1577"/>
      <c r="BO168" s="1577"/>
      <c r="BP168" s="1577"/>
      <c r="BQ168" s="1577"/>
      <c r="BR168" s="1577"/>
      <c r="BS168" s="1577"/>
      <c r="BT168" s="1577"/>
      <c r="BU168" s="1577"/>
      <c r="BV168" s="1577"/>
      <c r="BW168" s="1577"/>
      <c r="BX168" s="1577"/>
      <c r="BY168" s="1577"/>
      <c r="BZ168" s="1577"/>
      <c r="CB168" s="508"/>
      <c r="CC168" s="508"/>
      <c r="CD168" s="508"/>
      <c r="CE168" s="508"/>
      <c r="CF168" s="508"/>
      <c r="CG168" s="508"/>
      <c r="CH168" s="508"/>
      <c r="CI168" s="1081" t="s">
        <v>1404</v>
      </c>
      <c r="CJ168" s="1082" t="s">
        <v>1973</v>
      </c>
    </row>
    <row r="169" spans="1:90" ht="16.5" hidden="1" customHeight="1" outlineLevel="1">
      <c r="C169" s="1582" t="s">
        <v>1437</v>
      </c>
      <c r="D169" s="1579"/>
      <c r="E169" s="1579"/>
      <c r="F169" s="1579"/>
      <c r="G169" s="1579"/>
      <c r="H169" s="1579"/>
      <c r="I169" s="1579"/>
      <c r="J169" s="1579"/>
      <c r="K169" s="1579"/>
      <c r="L169" s="1579"/>
      <c r="M169" s="1579"/>
      <c r="N169" s="1579"/>
      <c r="O169" s="1579"/>
      <c r="P169" s="1579"/>
      <c r="Q169" s="1579"/>
      <c r="R169" s="1579"/>
      <c r="S169" s="1579"/>
      <c r="T169" s="1579"/>
      <c r="U169" s="1579"/>
      <c r="V169" s="1579"/>
      <c r="W169" s="1579"/>
      <c r="X169" s="1579"/>
      <c r="Y169" s="1579"/>
      <c r="Z169" s="1579"/>
      <c r="AA169" s="1579"/>
      <c r="AB169" s="1579"/>
      <c r="AC169" s="1579"/>
      <c r="AD169" s="1579"/>
      <c r="AE169" s="2534">
        <v>0</v>
      </c>
      <c r="AF169" s="2534"/>
      <c r="AG169" s="2534"/>
      <c r="AH169" s="2534"/>
      <c r="AI169" s="2534"/>
      <c r="AJ169" s="2534"/>
      <c r="AK169" s="2534"/>
      <c r="AL169" s="2534"/>
      <c r="AM169" s="2534"/>
      <c r="AN169" s="1583"/>
      <c r="AO169" s="2534">
        <v>0</v>
      </c>
      <c r="AP169" s="2534"/>
      <c r="AQ169" s="2534"/>
      <c r="AR169" s="2534"/>
      <c r="AS169" s="2534"/>
      <c r="AT169" s="2534"/>
      <c r="AU169" s="2534"/>
      <c r="AV169" s="2534"/>
      <c r="AW169" s="2534"/>
      <c r="BA169" s="1577"/>
      <c r="BB169" s="1577"/>
      <c r="BC169" s="1577"/>
      <c r="BD169" s="1577"/>
      <c r="BE169" s="1577"/>
      <c r="BF169" s="1577"/>
      <c r="BG169" s="1577"/>
      <c r="BH169" s="1577"/>
      <c r="BI169" s="1577"/>
      <c r="BJ169" s="1577"/>
      <c r="BK169" s="1577"/>
      <c r="BL169" s="1577"/>
      <c r="BM169" s="1577"/>
      <c r="BN169" s="1577"/>
      <c r="BO169" s="1577"/>
      <c r="BP169" s="1577"/>
      <c r="BQ169" s="1577"/>
      <c r="BR169" s="1577"/>
      <c r="BS169" s="1577"/>
      <c r="BT169" s="1577"/>
      <c r="BU169" s="1577"/>
      <c r="BV169" s="1577"/>
      <c r="BW169" s="1577"/>
      <c r="BX169" s="1577"/>
      <c r="BY169" s="1577"/>
      <c r="BZ169" s="1577"/>
      <c r="CB169" s="508"/>
      <c r="CC169" s="508"/>
      <c r="CD169" s="508"/>
      <c r="CE169" s="508"/>
      <c r="CF169" s="508"/>
      <c r="CG169" s="508"/>
      <c r="CH169" s="508"/>
    </row>
    <row r="170" spans="1:90" ht="17.25" customHeight="1" outlineLevel="1">
      <c r="C170" s="1582" t="s">
        <v>1438</v>
      </c>
      <c r="D170" s="1579"/>
      <c r="E170" s="1579"/>
      <c r="F170" s="1579"/>
      <c r="G170" s="1579"/>
      <c r="H170" s="1579"/>
      <c r="I170" s="1579"/>
      <c r="J170" s="1579"/>
      <c r="K170" s="1579"/>
      <c r="L170" s="1579"/>
      <c r="M170" s="1579"/>
      <c r="N170" s="1579"/>
      <c r="O170" s="1579"/>
      <c r="P170" s="1579"/>
      <c r="Q170" s="1579"/>
      <c r="R170" s="1579"/>
      <c r="S170" s="1579"/>
      <c r="T170" s="1579"/>
      <c r="U170" s="1579"/>
      <c r="V170" s="1579"/>
      <c r="W170" s="1579"/>
      <c r="X170" s="1579"/>
      <c r="Y170" s="1579"/>
      <c r="Z170" s="1579"/>
      <c r="AA170" s="1579"/>
      <c r="AB170" s="1579"/>
      <c r="AC170" s="1579"/>
      <c r="AD170" s="1579"/>
      <c r="AE170" s="2534">
        <v>26105298850</v>
      </c>
      <c r="AF170" s="2534"/>
      <c r="AG170" s="2534"/>
      <c r="AH170" s="2534"/>
      <c r="AI170" s="2534"/>
      <c r="AJ170" s="2534"/>
      <c r="AK170" s="2534"/>
      <c r="AL170" s="2534"/>
      <c r="AM170" s="2534"/>
      <c r="AN170" s="1583"/>
      <c r="AO170" s="2534">
        <v>27740176344</v>
      </c>
      <c r="AP170" s="2534"/>
      <c r="AQ170" s="2534"/>
      <c r="AR170" s="2534"/>
      <c r="AS170" s="2534"/>
      <c r="AT170" s="2534"/>
      <c r="AU170" s="2534"/>
      <c r="AV170" s="2534"/>
      <c r="AW170" s="2534"/>
      <c r="BA170" s="1577"/>
      <c r="BB170" s="1577"/>
      <c r="BC170" s="1577"/>
      <c r="BD170" s="1577"/>
      <c r="BE170" s="1577"/>
      <c r="BF170" s="1577"/>
      <c r="BG170" s="1577"/>
      <c r="BH170" s="1577"/>
      <c r="BI170" s="1577"/>
      <c r="BJ170" s="1577"/>
      <c r="BK170" s="1577"/>
      <c r="BL170" s="1577"/>
      <c r="BM170" s="1577"/>
      <c r="BN170" s="1577"/>
      <c r="BO170" s="1577"/>
      <c r="BP170" s="1577"/>
      <c r="BQ170" s="1577"/>
      <c r="BR170" s="1577"/>
      <c r="BS170" s="1577"/>
      <c r="BT170" s="1577"/>
      <c r="BU170" s="1577"/>
      <c r="BV170" s="1577"/>
      <c r="BW170" s="1577"/>
      <c r="BX170" s="1577"/>
      <c r="BY170" s="1577"/>
      <c r="BZ170" s="1577"/>
      <c r="CB170" s="508"/>
      <c r="CC170" s="508"/>
      <c r="CD170" s="508"/>
      <c r="CE170" s="508"/>
      <c r="CF170" s="508"/>
      <c r="CG170" s="508"/>
      <c r="CH170" s="508"/>
      <c r="CI170" s="509">
        <v>26105298850</v>
      </c>
    </row>
    <row r="171" spans="1:90" ht="21.75" hidden="1" customHeight="1" outlineLevel="1">
      <c r="C171" s="1582" t="s">
        <v>1975</v>
      </c>
      <c r="D171" s="1579"/>
      <c r="E171" s="1579"/>
      <c r="F171" s="1579"/>
      <c r="G171" s="1579"/>
      <c r="H171" s="1579"/>
      <c r="I171" s="1579"/>
      <c r="J171" s="1579"/>
      <c r="K171" s="1579"/>
      <c r="L171" s="1579"/>
      <c r="M171" s="1579"/>
      <c r="N171" s="1579"/>
      <c r="O171" s="1579"/>
      <c r="P171" s="1579"/>
      <c r="Q171" s="1579"/>
      <c r="R171" s="1579"/>
      <c r="S171" s="1579"/>
      <c r="T171" s="1579"/>
      <c r="U171" s="1579"/>
      <c r="V171" s="1579"/>
      <c r="W171" s="1579"/>
      <c r="X171" s="1579"/>
      <c r="Y171" s="1579"/>
      <c r="Z171" s="1579"/>
      <c r="AA171" s="1579"/>
      <c r="AB171" s="1579"/>
      <c r="AC171" s="1579"/>
      <c r="AD171" s="1579"/>
      <c r="AE171" s="2534"/>
      <c r="AF171" s="2534"/>
      <c r="AG171" s="2534"/>
      <c r="AH171" s="2534"/>
      <c r="AI171" s="2534"/>
      <c r="AJ171" s="2534"/>
      <c r="AK171" s="2534"/>
      <c r="AL171" s="2534"/>
      <c r="AM171" s="2534"/>
      <c r="AN171" s="1583"/>
      <c r="AO171" s="2534"/>
      <c r="AP171" s="2534"/>
      <c r="AQ171" s="2534"/>
      <c r="AR171" s="2534"/>
      <c r="AS171" s="2534"/>
      <c r="AT171" s="2534"/>
      <c r="AU171" s="2534"/>
      <c r="AV171" s="2534"/>
      <c r="AW171" s="2534"/>
      <c r="BA171" s="1577"/>
      <c r="BB171" s="1577"/>
      <c r="BC171" s="1577"/>
      <c r="BD171" s="1577"/>
      <c r="BE171" s="1577"/>
      <c r="BF171" s="1577"/>
      <c r="BG171" s="1577"/>
      <c r="BH171" s="1577"/>
      <c r="BI171" s="1577"/>
      <c r="BJ171" s="1577"/>
      <c r="BK171" s="1577"/>
      <c r="BL171" s="1577"/>
      <c r="BM171" s="1577"/>
      <c r="BN171" s="1577"/>
      <c r="BO171" s="1577"/>
      <c r="BP171" s="1577"/>
      <c r="BQ171" s="1577"/>
      <c r="BR171" s="1577"/>
      <c r="BS171" s="1577"/>
      <c r="BT171" s="1577"/>
      <c r="BU171" s="1577"/>
      <c r="BV171" s="1577"/>
      <c r="BW171" s="1577"/>
      <c r="BX171" s="1577"/>
      <c r="BY171" s="1577"/>
      <c r="BZ171" s="1577"/>
      <c r="CB171" s="508"/>
      <c r="CC171" s="508"/>
      <c r="CD171" s="508"/>
      <c r="CE171" s="508"/>
      <c r="CF171" s="508"/>
      <c r="CG171" s="508"/>
      <c r="CH171" s="508"/>
    </row>
    <row r="172" spans="1:90" ht="17.25" customHeight="1" outlineLevel="1">
      <c r="C172" s="1582" t="s">
        <v>1439</v>
      </c>
      <c r="D172" s="1579"/>
      <c r="E172" s="1579"/>
      <c r="F172" s="1579"/>
      <c r="G172" s="1579"/>
      <c r="H172" s="1579"/>
      <c r="I172" s="1579"/>
      <c r="J172" s="1579"/>
      <c r="K172" s="1579"/>
      <c r="L172" s="1579"/>
      <c r="M172" s="1579"/>
      <c r="N172" s="1579"/>
      <c r="O172" s="1579"/>
      <c r="P172" s="1579"/>
      <c r="Q172" s="1579"/>
      <c r="R172" s="1579"/>
      <c r="S172" s="1579"/>
      <c r="T172" s="1579"/>
      <c r="U172" s="1579"/>
      <c r="V172" s="1579"/>
      <c r="W172" s="1579"/>
      <c r="X172" s="1579"/>
      <c r="Y172" s="1579"/>
      <c r="Z172" s="1579"/>
      <c r="AA172" s="1579"/>
      <c r="AB172" s="1579"/>
      <c r="AC172" s="1579"/>
      <c r="AD172" s="1579"/>
      <c r="AE172" s="2534">
        <v>12028039623</v>
      </c>
      <c r="AF172" s="2534"/>
      <c r="AG172" s="2534"/>
      <c r="AH172" s="2534"/>
      <c r="AI172" s="2534"/>
      <c r="AJ172" s="2534"/>
      <c r="AK172" s="2534"/>
      <c r="AL172" s="2534"/>
      <c r="AM172" s="2534"/>
      <c r="AN172" s="1583"/>
      <c r="AO172" s="2534">
        <v>11932102999</v>
      </c>
      <c r="AP172" s="2534"/>
      <c r="AQ172" s="2534"/>
      <c r="AR172" s="2534"/>
      <c r="AS172" s="2534"/>
      <c r="AT172" s="2534"/>
      <c r="AU172" s="2534"/>
      <c r="AV172" s="2534"/>
      <c r="AW172" s="2534"/>
      <c r="BA172" s="1577"/>
      <c r="BB172" s="1577"/>
      <c r="BC172" s="1577"/>
      <c r="BD172" s="1577"/>
      <c r="BE172" s="1577"/>
      <c r="BF172" s="1577"/>
      <c r="BG172" s="1577"/>
      <c r="BH172" s="1577"/>
      <c r="BI172" s="1577"/>
      <c r="BJ172" s="1577"/>
      <c r="BK172" s="1577"/>
      <c r="BL172" s="1577"/>
      <c r="BM172" s="1577"/>
      <c r="BN172" s="1577"/>
      <c r="BO172" s="1577"/>
      <c r="BP172" s="1577"/>
      <c r="BQ172" s="1577"/>
      <c r="BR172" s="1577"/>
      <c r="BS172" s="1577"/>
      <c r="BT172" s="1577"/>
      <c r="BU172" s="1577"/>
      <c r="BV172" s="1577"/>
      <c r="BW172" s="1577"/>
      <c r="BX172" s="1577"/>
      <c r="BY172" s="1577"/>
      <c r="BZ172" s="1577"/>
      <c r="CB172" s="508"/>
      <c r="CC172" s="508"/>
      <c r="CD172" s="508"/>
      <c r="CE172" s="508"/>
      <c r="CF172" s="508"/>
      <c r="CG172" s="508"/>
      <c r="CH172" s="508"/>
      <c r="CI172" s="509">
        <v>12028039623</v>
      </c>
    </row>
    <row r="173" spans="1:90" ht="17.25" customHeight="1" outlineLevel="1">
      <c r="C173" s="1582" t="s">
        <v>1440</v>
      </c>
      <c r="D173" s="1579"/>
      <c r="E173" s="1579"/>
      <c r="F173" s="1579"/>
      <c r="G173" s="1579"/>
      <c r="H173" s="1579"/>
      <c r="I173" s="1579"/>
      <c r="J173" s="1579"/>
      <c r="K173" s="1579"/>
      <c r="L173" s="1579"/>
      <c r="M173" s="1579"/>
      <c r="N173" s="1579"/>
      <c r="O173" s="1579"/>
      <c r="P173" s="1579"/>
      <c r="Q173" s="1579"/>
      <c r="R173" s="1579"/>
      <c r="S173" s="1579"/>
      <c r="T173" s="1579"/>
      <c r="U173" s="1579"/>
      <c r="V173" s="1579"/>
      <c r="W173" s="1579"/>
      <c r="X173" s="1579"/>
      <c r="Y173" s="1579"/>
      <c r="Z173" s="1579"/>
      <c r="AA173" s="1579"/>
      <c r="AB173" s="1579"/>
      <c r="AC173" s="1579"/>
      <c r="AD173" s="1579"/>
      <c r="AE173" s="2534">
        <v>56998448399</v>
      </c>
      <c r="AF173" s="2534"/>
      <c r="AG173" s="2534"/>
      <c r="AH173" s="2534"/>
      <c r="AI173" s="2534"/>
      <c r="AJ173" s="2534"/>
      <c r="AK173" s="2534"/>
      <c r="AL173" s="2534"/>
      <c r="AM173" s="2534"/>
      <c r="AN173" s="1583"/>
      <c r="AO173" s="2534">
        <v>50070843618</v>
      </c>
      <c r="AP173" s="2534"/>
      <c r="AQ173" s="2534"/>
      <c r="AR173" s="2534"/>
      <c r="AS173" s="2534"/>
      <c r="AT173" s="2534"/>
      <c r="AU173" s="2534"/>
      <c r="AV173" s="2534"/>
      <c r="AW173" s="2534"/>
      <c r="BA173" s="1577"/>
      <c r="BB173" s="1577"/>
      <c r="BC173" s="1577"/>
      <c r="BD173" s="1577"/>
      <c r="BE173" s="1577"/>
      <c r="BF173" s="1577"/>
      <c r="BG173" s="1577"/>
      <c r="BH173" s="1577"/>
      <c r="BI173" s="1577"/>
      <c r="BJ173" s="1577"/>
      <c r="BK173" s="1577"/>
      <c r="BL173" s="1577"/>
      <c r="BM173" s="1577"/>
      <c r="BN173" s="1577"/>
      <c r="BO173" s="1577"/>
      <c r="BP173" s="1577"/>
      <c r="BQ173" s="1577"/>
      <c r="BR173" s="1577"/>
      <c r="BS173" s="1577"/>
      <c r="BT173" s="1577"/>
      <c r="BU173" s="1577"/>
      <c r="BV173" s="1577"/>
      <c r="BW173" s="1577"/>
      <c r="BX173" s="1577"/>
      <c r="BY173" s="1577"/>
      <c r="BZ173" s="1577"/>
      <c r="CB173" s="508"/>
      <c r="CC173" s="508"/>
      <c r="CD173" s="508"/>
      <c r="CE173" s="508"/>
      <c r="CF173" s="508"/>
      <c r="CG173" s="508"/>
      <c r="CH173" s="508"/>
      <c r="CI173" s="509">
        <v>56998448399</v>
      </c>
    </row>
    <row r="174" spans="1:90" ht="17.25" customHeight="1" outlineLevel="1">
      <c r="C174" s="1582" t="s">
        <v>1441</v>
      </c>
      <c r="D174" s="1579"/>
      <c r="E174" s="1579"/>
      <c r="F174" s="1579"/>
      <c r="G174" s="1579"/>
      <c r="H174" s="1579"/>
      <c r="I174" s="1579"/>
      <c r="J174" s="1579"/>
      <c r="K174" s="1579"/>
      <c r="L174" s="1579"/>
      <c r="M174" s="1579"/>
      <c r="N174" s="1579"/>
      <c r="O174" s="1579"/>
      <c r="P174" s="1579"/>
      <c r="Q174" s="1579"/>
      <c r="R174" s="1579"/>
      <c r="S174" s="1579"/>
      <c r="T174" s="1579"/>
      <c r="U174" s="1579"/>
      <c r="V174" s="1579"/>
      <c r="W174" s="1579"/>
      <c r="X174" s="1579"/>
      <c r="Y174" s="1579"/>
      <c r="Z174" s="1579"/>
      <c r="AA174" s="1579"/>
      <c r="AB174" s="1579"/>
      <c r="AC174" s="1579"/>
      <c r="AD174" s="1579"/>
      <c r="AE174" s="2534">
        <v>19433861041</v>
      </c>
      <c r="AF174" s="2534"/>
      <c r="AG174" s="2534"/>
      <c r="AH174" s="2534"/>
      <c r="AI174" s="2534"/>
      <c r="AJ174" s="2534"/>
      <c r="AK174" s="2534"/>
      <c r="AL174" s="2534"/>
      <c r="AM174" s="2534"/>
      <c r="AN174" s="1583"/>
      <c r="AO174" s="2534">
        <v>19433861041</v>
      </c>
      <c r="AP174" s="2534"/>
      <c r="AQ174" s="2534"/>
      <c r="AR174" s="2534"/>
      <c r="AS174" s="2534"/>
      <c r="AT174" s="2534"/>
      <c r="AU174" s="2534"/>
      <c r="AV174" s="2534"/>
      <c r="AW174" s="2534"/>
      <c r="BA174" s="1577"/>
      <c r="BB174" s="1577"/>
      <c r="BC174" s="1577"/>
      <c r="BD174" s="1577"/>
      <c r="BE174" s="1577"/>
      <c r="BF174" s="1577"/>
      <c r="BG174" s="1577"/>
      <c r="BH174" s="1577"/>
      <c r="BI174" s="1577"/>
      <c r="BJ174" s="1577"/>
      <c r="BK174" s="1577"/>
      <c r="BL174" s="1577"/>
      <c r="BM174" s="1577"/>
      <c r="BN174" s="1577"/>
      <c r="BO174" s="1577"/>
      <c r="BP174" s="1577"/>
      <c r="BQ174" s="1577"/>
      <c r="BR174" s="1577"/>
      <c r="BS174" s="1577"/>
      <c r="BT174" s="1577"/>
      <c r="BU174" s="1577"/>
      <c r="BV174" s="1577"/>
      <c r="BW174" s="1577"/>
      <c r="BX174" s="1577"/>
      <c r="BY174" s="1577"/>
      <c r="BZ174" s="1577"/>
      <c r="CB174" s="508"/>
      <c r="CC174" s="508"/>
      <c r="CD174" s="508"/>
      <c r="CE174" s="508"/>
      <c r="CF174" s="508"/>
      <c r="CG174" s="508"/>
      <c r="CH174" s="508"/>
      <c r="CI174" s="509">
        <v>19433861041</v>
      </c>
    </row>
    <row r="175" spans="1:90" ht="17.25" hidden="1" customHeight="1" outlineLevel="1">
      <c r="C175" s="1582" t="s">
        <v>1704</v>
      </c>
      <c r="D175" s="1579"/>
      <c r="E175" s="1579"/>
      <c r="F175" s="1579"/>
      <c r="G175" s="1579"/>
      <c r="H175" s="1579"/>
      <c r="I175" s="1579"/>
      <c r="J175" s="1579"/>
      <c r="K175" s="1579"/>
      <c r="L175" s="1579"/>
      <c r="M175" s="1579"/>
      <c r="N175" s="1579"/>
      <c r="O175" s="1579"/>
      <c r="P175" s="1579"/>
      <c r="Q175" s="1579"/>
      <c r="R175" s="1579"/>
      <c r="S175" s="1579"/>
      <c r="T175" s="1579"/>
      <c r="U175" s="1579"/>
      <c r="V175" s="1579"/>
      <c r="W175" s="1579"/>
      <c r="X175" s="1579"/>
      <c r="Y175" s="1579"/>
      <c r="Z175" s="1579"/>
      <c r="AA175" s="1579"/>
      <c r="AB175" s="1579"/>
      <c r="AC175" s="1579"/>
      <c r="AD175" s="1579"/>
      <c r="AE175" s="2534">
        <v>0</v>
      </c>
      <c r="AF175" s="2534"/>
      <c r="AG175" s="2534"/>
      <c r="AH175" s="2534"/>
      <c r="AI175" s="2534"/>
      <c r="AJ175" s="2534"/>
      <c r="AK175" s="2534"/>
      <c r="AL175" s="2534"/>
      <c r="AM175" s="2534"/>
      <c r="AN175" s="1583"/>
      <c r="AO175" s="2534">
        <v>0</v>
      </c>
      <c r="AP175" s="2534"/>
      <c r="AQ175" s="2534"/>
      <c r="AR175" s="2534"/>
      <c r="AS175" s="2534"/>
      <c r="AT175" s="2534"/>
      <c r="AU175" s="2534"/>
      <c r="AV175" s="2534"/>
      <c r="AW175" s="2534"/>
      <c r="BA175" s="1577"/>
      <c r="BB175" s="1577"/>
      <c r="BC175" s="1577"/>
      <c r="BD175" s="1577"/>
      <c r="BE175" s="1577"/>
      <c r="BF175" s="1577"/>
      <c r="BG175" s="1577"/>
      <c r="BH175" s="1577"/>
      <c r="BI175" s="1577"/>
      <c r="BJ175" s="1577"/>
      <c r="BK175" s="1577"/>
      <c r="BL175" s="1577"/>
      <c r="BM175" s="1577"/>
      <c r="BN175" s="1577"/>
      <c r="BO175" s="1577"/>
      <c r="BP175" s="1577"/>
      <c r="BQ175" s="1577"/>
      <c r="BR175" s="1577"/>
      <c r="BS175" s="1577"/>
      <c r="BT175" s="1577"/>
      <c r="BU175" s="1577"/>
      <c r="BV175" s="1577"/>
      <c r="BW175" s="1577"/>
      <c r="BX175" s="1577"/>
      <c r="BY175" s="1577"/>
      <c r="BZ175" s="1577"/>
      <c r="CB175" s="508"/>
      <c r="CC175" s="508"/>
      <c r="CD175" s="508"/>
      <c r="CE175" s="508"/>
      <c r="CF175" s="508"/>
      <c r="CG175" s="508"/>
      <c r="CH175" s="508"/>
      <c r="CI175" s="509">
        <v>0</v>
      </c>
    </row>
    <row r="176" spans="1:90" ht="17.25" customHeight="1" outlineLevel="1">
      <c r="C176" s="1582" t="s">
        <v>2057</v>
      </c>
      <c r="D176" s="1579"/>
      <c r="E176" s="1579"/>
      <c r="F176" s="1579"/>
      <c r="G176" s="1579"/>
      <c r="H176" s="1579"/>
      <c r="I176" s="1579"/>
      <c r="J176" s="1579"/>
      <c r="K176" s="1579"/>
      <c r="L176" s="1579"/>
      <c r="M176" s="1579"/>
      <c r="N176" s="1579"/>
      <c r="O176" s="1579"/>
      <c r="P176" s="1579"/>
      <c r="Q176" s="1579"/>
      <c r="R176" s="1579"/>
      <c r="S176" s="1579"/>
      <c r="T176" s="1579"/>
      <c r="U176" s="1579"/>
      <c r="V176" s="1579"/>
      <c r="W176" s="1579"/>
      <c r="X176" s="1579"/>
      <c r="Y176" s="1579"/>
      <c r="Z176" s="1579"/>
      <c r="AA176" s="1579"/>
      <c r="AB176" s="1579"/>
      <c r="AC176" s="1579"/>
      <c r="AD176" s="1579"/>
      <c r="AE176" s="2534">
        <v>12136190057</v>
      </c>
      <c r="AF176" s="2534"/>
      <c r="AG176" s="2534"/>
      <c r="AH176" s="2534"/>
      <c r="AI176" s="2534"/>
      <c r="AJ176" s="2534"/>
      <c r="AK176" s="2534"/>
      <c r="AL176" s="2534"/>
      <c r="AM176" s="2534"/>
      <c r="AN176" s="1583"/>
      <c r="AO176" s="2534">
        <v>8508948573</v>
      </c>
      <c r="AP176" s="2534"/>
      <c r="AQ176" s="2534"/>
      <c r="AR176" s="2534"/>
      <c r="AS176" s="2534"/>
      <c r="AT176" s="2534"/>
      <c r="AU176" s="2534"/>
      <c r="AV176" s="2534"/>
      <c r="AW176" s="2534"/>
      <c r="BA176" s="1577"/>
      <c r="BB176" s="1577"/>
      <c r="BC176" s="1577"/>
      <c r="BD176" s="1577"/>
      <c r="BE176" s="1577"/>
      <c r="BF176" s="1577"/>
      <c r="BG176" s="1577"/>
      <c r="BH176" s="1577"/>
      <c r="BI176" s="1577"/>
      <c r="BJ176" s="1577"/>
      <c r="BK176" s="1577"/>
      <c r="BL176" s="1577"/>
      <c r="BM176" s="1577"/>
      <c r="BN176" s="1577"/>
      <c r="BO176" s="1577"/>
      <c r="BP176" s="1577"/>
      <c r="BQ176" s="1577"/>
      <c r="BR176" s="1577"/>
      <c r="BS176" s="1577"/>
      <c r="BT176" s="1577"/>
      <c r="BU176" s="1577"/>
      <c r="BV176" s="1577"/>
      <c r="BW176" s="1577"/>
      <c r="BX176" s="1577"/>
      <c r="BY176" s="1577"/>
      <c r="BZ176" s="1577"/>
      <c r="CB176" s="508"/>
      <c r="CC176" s="508"/>
      <c r="CD176" s="508"/>
      <c r="CE176" s="508"/>
      <c r="CF176" s="508"/>
      <c r="CG176" s="508"/>
      <c r="CH176" s="508"/>
      <c r="CI176" s="509">
        <v>12136190057</v>
      </c>
    </row>
    <row r="177" spans="1:90" ht="17.25" customHeight="1" outlineLevel="1">
      <c r="C177" s="1582" t="s">
        <v>1442</v>
      </c>
      <c r="D177" s="1579"/>
      <c r="E177" s="1579"/>
      <c r="F177" s="1579"/>
      <c r="G177" s="1579"/>
      <c r="H177" s="1579"/>
      <c r="I177" s="1579"/>
      <c r="J177" s="1579"/>
      <c r="K177" s="1579"/>
      <c r="L177" s="1579"/>
      <c r="M177" s="1579"/>
      <c r="N177" s="1579"/>
      <c r="O177" s="1579"/>
      <c r="P177" s="1579"/>
      <c r="Q177" s="1579"/>
      <c r="R177" s="1579"/>
      <c r="S177" s="1579"/>
      <c r="T177" s="1579"/>
      <c r="U177" s="1579"/>
      <c r="V177" s="1579"/>
      <c r="W177" s="1579"/>
      <c r="X177" s="1579"/>
      <c r="Y177" s="1579"/>
      <c r="Z177" s="1579"/>
      <c r="AA177" s="1579"/>
      <c r="AB177" s="1579"/>
      <c r="AC177" s="1579"/>
      <c r="AD177" s="1579"/>
      <c r="AE177" s="2534">
        <v>1102621324</v>
      </c>
      <c r="AF177" s="2534"/>
      <c r="AG177" s="2534"/>
      <c r="AH177" s="2534"/>
      <c r="AI177" s="2534"/>
      <c r="AJ177" s="2534"/>
      <c r="AK177" s="2534"/>
      <c r="AL177" s="2534"/>
      <c r="AM177" s="2534"/>
      <c r="AN177" s="1583"/>
      <c r="AO177" s="2534">
        <v>1102621324</v>
      </c>
      <c r="AP177" s="2534"/>
      <c r="AQ177" s="2534"/>
      <c r="AR177" s="2534"/>
      <c r="AS177" s="2534"/>
      <c r="AT177" s="2534"/>
      <c r="AU177" s="2534"/>
      <c r="AV177" s="2534"/>
      <c r="AW177" s="2534"/>
      <c r="BA177" s="1577"/>
      <c r="BB177" s="1577"/>
      <c r="BC177" s="1577"/>
      <c r="BD177" s="1577"/>
      <c r="BE177" s="1577"/>
      <c r="BF177" s="1577"/>
      <c r="BG177" s="1577"/>
      <c r="BH177" s="1577"/>
      <c r="BI177" s="1577"/>
      <c r="BJ177" s="1577"/>
      <c r="BK177" s="1577"/>
      <c r="BL177" s="1577"/>
      <c r="BM177" s="1577"/>
      <c r="BN177" s="1577"/>
      <c r="BO177" s="1577"/>
      <c r="BP177" s="1577"/>
      <c r="BQ177" s="1577"/>
      <c r="BR177" s="1577"/>
      <c r="BS177" s="1577"/>
      <c r="BT177" s="1577"/>
      <c r="BU177" s="1577"/>
      <c r="BV177" s="1577"/>
      <c r="BW177" s="1577"/>
      <c r="BX177" s="1577"/>
      <c r="BY177" s="1577"/>
      <c r="BZ177" s="1577"/>
      <c r="CB177" s="508"/>
      <c r="CC177" s="508"/>
      <c r="CD177" s="508"/>
      <c r="CE177" s="508"/>
      <c r="CF177" s="508"/>
      <c r="CG177" s="508"/>
      <c r="CH177" s="508"/>
      <c r="CI177" s="509">
        <v>1102621324</v>
      </c>
    </row>
    <row r="178" spans="1:90" ht="17.25" customHeight="1" outlineLevel="1">
      <c r="C178" s="1582" t="s">
        <v>1443</v>
      </c>
      <c r="D178" s="1579"/>
      <c r="E178" s="1579"/>
      <c r="F178" s="1579"/>
      <c r="G178" s="1579"/>
      <c r="H178" s="1579"/>
      <c r="I178" s="1579"/>
      <c r="J178" s="1579"/>
      <c r="K178" s="1579"/>
      <c r="L178" s="1579"/>
      <c r="M178" s="1579"/>
      <c r="N178" s="1579"/>
      <c r="O178" s="1579"/>
      <c r="P178" s="1579"/>
      <c r="Q178" s="1579"/>
      <c r="R178" s="1579"/>
      <c r="S178" s="1579"/>
      <c r="T178" s="1579"/>
      <c r="U178" s="1579"/>
      <c r="V178" s="1579"/>
      <c r="W178" s="1579"/>
      <c r="X178" s="1579"/>
      <c r="Y178" s="1579"/>
      <c r="Z178" s="1579"/>
      <c r="AA178" s="1579"/>
      <c r="AB178" s="1579"/>
      <c r="AC178" s="1579"/>
      <c r="AD178" s="1579"/>
      <c r="AE178" s="2534">
        <v>0</v>
      </c>
      <c r="AF178" s="2534"/>
      <c r="AG178" s="2534"/>
      <c r="AH178" s="2534"/>
      <c r="AI178" s="2534"/>
      <c r="AJ178" s="2534"/>
      <c r="AK178" s="2534"/>
      <c r="AL178" s="2534"/>
      <c r="AM178" s="2534"/>
      <c r="AN178" s="1569"/>
      <c r="AO178" s="3215">
        <v>787795699</v>
      </c>
      <c r="AP178" s="3215"/>
      <c r="AQ178" s="3215"/>
      <c r="AR178" s="3215"/>
      <c r="AS178" s="3215"/>
      <c r="AT178" s="3215"/>
      <c r="AU178" s="3215"/>
      <c r="AV178" s="3215"/>
      <c r="AW178" s="3215"/>
      <c r="BA178" s="1577"/>
      <c r="BB178" s="1577"/>
      <c r="BC178" s="1577"/>
      <c r="BD178" s="1577"/>
      <c r="BE178" s="1577"/>
      <c r="BF178" s="1577"/>
      <c r="BG178" s="1577"/>
      <c r="BH178" s="1577"/>
      <c r="BI178" s="1577"/>
      <c r="BJ178" s="1577"/>
      <c r="BK178" s="1577"/>
      <c r="BL178" s="1577"/>
      <c r="BM178" s="1577"/>
      <c r="BN178" s="1577"/>
      <c r="BO178" s="1577"/>
      <c r="BP178" s="1577"/>
      <c r="BQ178" s="1577"/>
      <c r="BR178" s="1577"/>
      <c r="BS178" s="1577"/>
      <c r="BT178" s="1577"/>
      <c r="BU178" s="1577"/>
      <c r="BV178" s="1577"/>
      <c r="BW178" s="1577"/>
      <c r="BX178" s="1577"/>
      <c r="BY178" s="1577"/>
      <c r="BZ178" s="1577"/>
      <c r="CB178" s="508"/>
      <c r="CC178" s="508"/>
      <c r="CD178" s="508"/>
      <c r="CE178" s="508"/>
      <c r="CF178" s="508"/>
      <c r="CG178" s="508"/>
      <c r="CH178" s="508"/>
      <c r="CI178" s="509">
        <v>0</v>
      </c>
    </row>
    <row r="179" spans="1:90" ht="17.25" customHeight="1" outlineLevel="1">
      <c r="C179" s="1582" t="s">
        <v>1444</v>
      </c>
      <c r="D179" s="1579"/>
      <c r="E179" s="1579"/>
      <c r="F179" s="1579"/>
      <c r="G179" s="1579"/>
      <c r="H179" s="1579"/>
      <c r="I179" s="1579"/>
      <c r="J179" s="1579"/>
      <c r="K179" s="1579"/>
      <c r="L179" s="1579"/>
      <c r="M179" s="1579"/>
      <c r="N179" s="1579"/>
      <c r="O179" s="1579"/>
      <c r="P179" s="1579"/>
      <c r="Q179" s="1579"/>
      <c r="R179" s="1579"/>
      <c r="S179" s="1579"/>
      <c r="T179" s="1579"/>
      <c r="U179" s="1579"/>
      <c r="V179" s="1579"/>
      <c r="W179" s="1579"/>
      <c r="X179" s="1579"/>
      <c r="Y179" s="1579"/>
      <c r="Z179" s="1579"/>
      <c r="AA179" s="1579"/>
      <c r="AB179" s="1579"/>
      <c r="AC179" s="1579"/>
      <c r="AD179" s="1579"/>
      <c r="AE179" s="2534">
        <v>10272704794</v>
      </c>
      <c r="AF179" s="2534"/>
      <c r="AG179" s="2534"/>
      <c r="AH179" s="2534"/>
      <c r="AI179" s="2534"/>
      <c r="AJ179" s="2534"/>
      <c r="AK179" s="2534"/>
      <c r="AL179" s="2534"/>
      <c r="AM179" s="2534"/>
      <c r="AN179" s="1569"/>
      <c r="AO179" s="2534">
        <v>10198902885</v>
      </c>
      <c r="AP179" s="2534"/>
      <c r="AQ179" s="2534"/>
      <c r="AR179" s="2534"/>
      <c r="AS179" s="2534"/>
      <c r="AT179" s="2534"/>
      <c r="AU179" s="2534"/>
      <c r="AV179" s="2534"/>
      <c r="AW179" s="2534"/>
      <c r="BA179" s="1577"/>
      <c r="BB179" s="1577"/>
      <c r="BC179" s="1577"/>
      <c r="BD179" s="1577"/>
      <c r="BE179" s="1577"/>
      <c r="BF179" s="1577"/>
      <c r="BG179" s="1577"/>
      <c r="BH179" s="1577"/>
      <c r="BI179" s="1577"/>
      <c r="BJ179" s="1577"/>
      <c r="BK179" s="1577"/>
      <c r="BL179" s="1577"/>
      <c r="BM179" s="1577"/>
      <c r="BN179" s="1577"/>
      <c r="BO179" s="1577"/>
      <c r="BP179" s="1577"/>
      <c r="BQ179" s="1577"/>
      <c r="BR179" s="1577"/>
      <c r="BS179" s="1577"/>
      <c r="BT179" s="1577"/>
      <c r="BU179" s="1577"/>
      <c r="BV179" s="1577"/>
      <c r="BW179" s="1577"/>
      <c r="BX179" s="1577"/>
      <c r="BY179" s="1577"/>
      <c r="BZ179" s="1577"/>
      <c r="CB179" s="508"/>
      <c r="CC179" s="508"/>
      <c r="CD179" s="508"/>
      <c r="CE179" s="508"/>
      <c r="CF179" s="508"/>
      <c r="CG179" s="508"/>
      <c r="CH179" s="508"/>
      <c r="CI179" s="509">
        <v>10272704794</v>
      </c>
    </row>
    <row r="180" spans="1:90" ht="17.25" customHeight="1" outlineLevel="1">
      <c r="C180" s="1582" t="s">
        <v>1882</v>
      </c>
      <c r="D180" s="1579"/>
      <c r="E180" s="1579"/>
      <c r="F180" s="1579"/>
      <c r="G180" s="1579"/>
      <c r="H180" s="1579"/>
      <c r="I180" s="1579"/>
      <c r="J180" s="1579"/>
      <c r="K180" s="1579"/>
      <c r="L180" s="1579"/>
      <c r="M180" s="1579"/>
      <c r="N180" s="1579"/>
      <c r="O180" s="1579"/>
      <c r="P180" s="1579"/>
      <c r="Q180" s="1579"/>
      <c r="R180" s="1579"/>
      <c r="S180" s="1579"/>
      <c r="T180" s="1579"/>
      <c r="U180" s="1579"/>
      <c r="V180" s="1579"/>
      <c r="W180" s="1579"/>
      <c r="X180" s="1579"/>
      <c r="Y180" s="1579"/>
      <c r="Z180" s="1579"/>
      <c r="AA180" s="1579"/>
      <c r="AB180" s="1579"/>
      <c r="AC180" s="1579"/>
      <c r="AD180" s="1579"/>
      <c r="AE180" s="2534">
        <v>4585204455</v>
      </c>
      <c r="AF180" s="2534"/>
      <c r="AG180" s="2534"/>
      <c r="AH180" s="2534"/>
      <c r="AI180" s="2534"/>
      <c r="AJ180" s="2534"/>
      <c r="AK180" s="2534"/>
      <c r="AL180" s="2534"/>
      <c r="AM180" s="2534"/>
      <c r="AN180" s="1569"/>
      <c r="AO180" s="2534">
        <v>8869738653</v>
      </c>
      <c r="AP180" s="2534"/>
      <c r="AQ180" s="2534"/>
      <c r="AR180" s="2534"/>
      <c r="AS180" s="2534"/>
      <c r="AT180" s="2534"/>
      <c r="AU180" s="2534"/>
      <c r="AV180" s="2534"/>
      <c r="AW180" s="2534"/>
      <c r="BA180" s="1577"/>
      <c r="BB180" s="1577"/>
      <c r="BC180" s="1577"/>
      <c r="BD180" s="1577"/>
      <c r="BE180" s="1577"/>
      <c r="BF180" s="1577"/>
      <c r="BG180" s="1577"/>
      <c r="BH180" s="1577"/>
      <c r="BI180" s="1577"/>
      <c r="BJ180" s="1577"/>
      <c r="BK180" s="1577"/>
      <c r="BL180" s="1577"/>
      <c r="BM180" s="1577"/>
      <c r="BN180" s="1577"/>
      <c r="BO180" s="1577"/>
      <c r="BP180" s="1577"/>
      <c r="BQ180" s="1577"/>
      <c r="BR180" s="1577"/>
      <c r="BS180" s="1577"/>
      <c r="BT180" s="1577"/>
      <c r="BU180" s="1577"/>
      <c r="BV180" s="1577"/>
      <c r="BW180" s="1577"/>
      <c r="BX180" s="1577"/>
      <c r="BY180" s="1577"/>
      <c r="BZ180" s="1577"/>
      <c r="CB180" s="508"/>
      <c r="CC180" s="508"/>
      <c r="CD180" s="508"/>
      <c r="CE180" s="508"/>
      <c r="CF180" s="508"/>
      <c r="CG180" s="508"/>
      <c r="CH180" s="508"/>
      <c r="CJ180" s="460">
        <v>4585204455</v>
      </c>
    </row>
    <row r="181" spans="1:90" ht="17.25" customHeight="1" outlineLevel="1">
      <c r="C181" s="1582" t="s">
        <v>1445</v>
      </c>
      <c r="D181" s="1579"/>
      <c r="E181" s="1579"/>
      <c r="F181" s="1579"/>
      <c r="G181" s="1579"/>
      <c r="H181" s="1579"/>
      <c r="I181" s="1579"/>
      <c r="J181" s="1579"/>
      <c r="K181" s="1579"/>
      <c r="L181" s="1579"/>
      <c r="M181" s="1579"/>
      <c r="N181" s="1579"/>
      <c r="O181" s="1579"/>
      <c r="P181" s="1579"/>
      <c r="Q181" s="1579"/>
      <c r="R181" s="1579"/>
      <c r="S181" s="1579"/>
      <c r="T181" s="1579"/>
      <c r="U181" s="1579"/>
      <c r="V181" s="1579"/>
      <c r="W181" s="1579"/>
      <c r="X181" s="1579"/>
      <c r="Y181" s="1579"/>
      <c r="Z181" s="1579"/>
      <c r="AA181" s="1579"/>
      <c r="AB181" s="1579"/>
      <c r="AC181" s="1579"/>
      <c r="AD181" s="1579"/>
      <c r="AE181" s="2534">
        <v>3868227746</v>
      </c>
      <c r="AF181" s="2534"/>
      <c r="AG181" s="2534"/>
      <c r="AH181" s="2534"/>
      <c r="AI181" s="2534"/>
      <c r="AJ181" s="2534"/>
      <c r="AK181" s="2534"/>
      <c r="AL181" s="2534"/>
      <c r="AM181" s="2534"/>
      <c r="AN181" s="1569"/>
      <c r="AO181" s="2534">
        <v>3747089299</v>
      </c>
      <c r="AP181" s="2534"/>
      <c r="AQ181" s="2534"/>
      <c r="AR181" s="2534"/>
      <c r="AS181" s="2534"/>
      <c r="AT181" s="2534"/>
      <c r="AU181" s="2534"/>
      <c r="AV181" s="2534"/>
      <c r="AW181" s="2534"/>
      <c r="BA181" s="1577"/>
      <c r="BB181" s="1577"/>
      <c r="BC181" s="1577"/>
      <c r="BD181" s="1577"/>
      <c r="BE181" s="1577"/>
      <c r="BF181" s="1577"/>
      <c r="BG181" s="1577"/>
      <c r="BH181" s="1577"/>
      <c r="BI181" s="1577"/>
      <c r="BJ181" s="1577"/>
      <c r="BK181" s="1577"/>
      <c r="BL181" s="1577"/>
      <c r="BM181" s="1577"/>
      <c r="BN181" s="1577"/>
      <c r="BO181" s="1577"/>
      <c r="BP181" s="1577"/>
      <c r="BQ181" s="1577"/>
      <c r="BR181" s="1577"/>
      <c r="BS181" s="1577"/>
      <c r="BT181" s="1577"/>
      <c r="BU181" s="1577"/>
      <c r="BV181" s="1577"/>
      <c r="BW181" s="1577"/>
      <c r="BX181" s="1577"/>
      <c r="BY181" s="1577"/>
      <c r="BZ181" s="1577"/>
      <c r="CB181" s="508"/>
      <c r="CC181" s="508"/>
      <c r="CD181" s="508"/>
      <c r="CE181" s="508"/>
      <c r="CF181" s="508"/>
      <c r="CG181" s="508"/>
      <c r="CH181" s="508"/>
      <c r="CJ181" s="460">
        <v>3868227746</v>
      </c>
    </row>
    <row r="182" spans="1:90" ht="17.25" customHeight="1" outlineLevel="1">
      <c r="C182" s="1582" t="s">
        <v>1446</v>
      </c>
      <c r="D182" s="1579"/>
      <c r="E182" s="1579"/>
      <c r="F182" s="1579"/>
      <c r="G182" s="1579"/>
      <c r="H182" s="1579"/>
      <c r="I182" s="1579"/>
      <c r="J182" s="1579"/>
      <c r="K182" s="1579"/>
      <c r="L182" s="1579"/>
      <c r="M182" s="1579"/>
      <c r="N182" s="1579"/>
      <c r="O182" s="1579"/>
      <c r="P182" s="1579"/>
      <c r="Q182" s="1579"/>
      <c r="R182" s="1579"/>
      <c r="S182" s="1579"/>
      <c r="T182" s="1579"/>
      <c r="U182" s="1579"/>
      <c r="V182" s="1579"/>
      <c r="W182" s="1579"/>
      <c r="X182" s="1579"/>
      <c r="Y182" s="1579"/>
      <c r="Z182" s="1579"/>
      <c r="AA182" s="1579"/>
      <c r="AB182" s="1579"/>
      <c r="AC182" s="1579"/>
      <c r="AD182" s="1579"/>
      <c r="AE182" s="2534">
        <v>3354272675</v>
      </c>
      <c r="AF182" s="2534"/>
      <c r="AG182" s="2534"/>
      <c r="AH182" s="2534"/>
      <c r="AI182" s="2534"/>
      <c r="AJ182" s="2534"/>
      <c r="AK182" s="2534"/>
      <c r="AL182" s="2534"/>
      <c r="AM182" s="2534"/>
      <c r="AN182" s="1569"/>
      <c r="AO182" s="2534">
        <v>3066290495</v>
      </c>
      <c r="AP182" s="2534"/>
      <c r="AQ182" s="2534"/>
      <c r="AR182" s="2534"/>
      <c r="AS182" s="2534"/>
      <c r="AT182" s="2534"/>
      <c r="AU182" s="2534"/>
      <c r="AV182" s="2534"/>
      <c r="AW182" s="2534"/>
      <c r="BA182" s="1577"/>
      <c r="BB182" s="1577"/>
      <c r="BC182" s="1577"/>
      <c r="BD182" s="1577"/>
      <c r="BE182" s="1577"/>
      <c r="BF182" s="1577"/>
      <c r="BG182" s="1577"/>
      <c r="BH182" s="1577"/>
      <c r="BI182" s="1577"/>
      <c r="BJ182" s="1577"/>
      <c r="BK182" s="1577"/>
      <c r="BL182" s="1577"/>
      <c r="BM182" s="1577"/>
      <c r="BN182" s="1577"/>
      <c r="BO182" s="1577"/>
      <c r="BP182" s="1577"/>
      <c r="BQ182" s="1577"/>
      <c r="BR182" s="1577"/>
      <c r="BS182" s="1577"/>
      <c r="BT182" s="1577"/>
      <c r="BU182" s="1577"/>
      <c r="BV182" s="1577"/>
      <c r="BW182" s="1577"/>
      <c r="BX182" s="1577"/>
      <c r="BY182" s="1577"/>
      <c r="BZ182" s="1577"/>
      <c r="CB182" s="508"/>
      <c r="CC182" s="508"/>
      <c r="CD182" s="508"/>
      <c r="CE182" s="508"/>
      <c r="CF182" s="508"/>
      <c r="CG182" s="508"/>
      <c r="CH182" s="508"/>
      <c r="CJ182" s="460">
        <v>3354272675</v>
      </c>
    </row>
    <row r="183" spans="1:90" ht="17.25" customHeight="1" outlineLevel="1">
      <c r="C183" s="1582" t="s">
        <v>1891</v>
      </c>
      <c r="D183" s="1579"/>
      <c r="E183" s="1579"/>
      <c r="F183" s="1579"/>
      <c r="G183" s="1579"/>
      <c r="H183" s="1579"/>
      <c r="I183" s="1579"/>
      <c r="J183" s="1579"/>
      <c r="K183" s="1579"/>
      <c r="L183" s="1579"/>
      <c r="M183" s="1579"/>
      <c r="N183" s="1579"/>
      <c r="O183" s="1579"/>
      <c r="P183" s="1579"/>
      <c r="Q183" s="1579"/>
      <c r="R183" s="1579"/>
      <c r="S183" s="1579"/>
      <c r="T183" s="1579"/>
      <c r="U183" s="1579"/>
      <c r="V183" s="1579"/>
      <c r="W183" s="1579"/>
      <c r="X183" s="1579"/>
      <c r="Y183" s="1579"/>
      <c r="Z183" s="1579"/>
      <c r="AA183" s="1579"/>
      <c r="AB183" s="1579"/>
      <c r="AC183" s="1579"/>
      <c r="AD183" s="1579"/>
      <c r="AE183" s="2534">
        <v>1108039638</v>
      </c>
      <c r="AF183" s="2534"/>
      <c r="AG183" s="2534"/>
      <c r="AH183" s="2534"/>
      <c r="AI183" s="2534"/>
      <c r="AJ183" s="2534"/>
      <c r="AK183" s="2534"/>
      <c r="AL183" s="2534"/>
      <c r="AM183" s="2534"/>
      <c r="AN183" s="1569"/>
      <c r="AO183" s="2534">
        <v>1108039638</v>
      </c>
      <c r="AP183" s="2534"/>
      <c r="AQ183" s="2534"/>
      <c r="AR183" s="2534"/>
      <c r="AS183" s="2534"/>
      <c r="AT183" s="2534"/>
      <c r="AU183" s="2534"/>
      <c r="AV183" s="2534"/>
      <c r="AW183" s="2534"/>
      <c r="BA183" s="1577"/>
      <c r="BB183" s="1577"/>
      <c r="BC183" s="1577"/>
      <c r="BD183" s="1577"/>
      <c r="BE183" s="1577"/>
      <c r="BF183" s="1577"/>
      <c r="BG183" s="1577"/>
      <c r="BH183" s="1577"/>
      <c r="BI183" s="1577"/>
      <c r="BJ183" s="1577"/>
      <c r="BK183" s="1577"/>
      <c r="BL183" s="1577"/>
      <c r="BM183" s="1577"/>
      <c r="BN183" s="1577"/>
      <c r="BO183" s="1577"/>
      <c r="BP183" s="1577"/>
      <c r="BQ183" s="1577"/>
      <c r="BR183" s="1577"/>
      <c r="BS183" s="1577"/>
      <c r="BT183" s="1577"/>
      <c r="BU183" s="1577"/>
      <c r="BV183" s="1577"/>
      <c r="BW183" s="1577"/>
      <c r="BX183" s="1577"/>
      <c r="BY183" s="1577"/>
      <c r="BZ183" s="1577"/>
      <c r="CB183" s="508"/>
      <c r="CC183" s="508"/>
      <c r="CD183" s="508"/>
      <c r="CE183" s="508"/>
      <c r="CF183" s="508"/>
      <c r="CG183" s="508"/>
      <c r="CH183" s="508"/>
      <c r="CJ183" s="460">
        <v>1108039638</v>
      </c>
    </row>
    <row r="184" spans="1:90" ht="17.25" customHeight="1" outlineLevel="1">
      <c r="C184" s="1582" t="s">
        <v>1937</v>
      </c>
      <c r="D184" s="1579"/>
      <c r="E184" s="1579"/>
      <c r="F184" s="1579"/>
      <c r="G184" s="1579"/>
      <c r="H184" s="1579"/>
      <c r="I184" s="1579"/>
      <c r="J184" s="1579"/>
      <c r="K184" s="1579"/>
      <c r="L184" s="1579"/>
      <c r="M184" s="1579"/>
      <c r="N184" s="1579"/>
      <c r="O184" s="1579"/>
      <c r="P184" s="1579"/>
      <c r="Q184" s="1579"/>
      <c r="R184" s="1579"/>
      <c r="S184" s="1579"/>
      <c r="T184" s="1579"/>
      <c r="U184" s="1579"/>
      <c r="V184" s="1579"/>
      <c r="W184" s="1579"/>
      <c r="X184" s="1579"/>
      <c r="Y184" s="1579"/>
      <c r="Z184" s="1579"/>
      <c r="AA184" s="1579"/>
      <c r="AB184" s="1579"/>
      <c r="AC184" s="1579"/>
      <c r="AD184" s="1579"/>
      <c r="AE184" s="2534">
        <v>1676119801</v>
      </c>
      <c r="AF184" s="2534"/>
      <c r="AG184" s="2534"/>
      <c r="AH184" s="2534"/>
      <c r="AI184" s="2534"/>
      <c r="AJ184" s="2534"/>
      <c r="AK184" s="2534"/>
      <c r="AL184" s="2534"/>
      <c r="AM184" s="2534"/>
      <c r="AN184" s="1569"/>
      <c r="AO184" s="2534">
        <v>7880932553</v>
      </c>
      <c r="AP184" s="2534"/>
      <c r="AQ184" s="2534"/>
      <c r="AR184" s="2534"/>
      <c r="AS184" s="2534"/>
      <c r="AT184" s="2534"/>
      <c r="AU184" s="2534"/>
      <c r="AV184" s="2534"/>
      <c r="AW184" s="2534"/>
      <c r="BA184" s="1577"/>
      <c r="BB184" s="1577"/>
      <c r="BC184" s="1577"/>
      <c r="BD184" s="1577"/>
      <c r="BE184" s="1577"/>
      <c r="BF184" s="1577"/>
      <c r="BG184" s="1577"/>
      <c r="BH184" s="1577"/>
      <c r="BI184" s="1577"/>
      <c r="BJ184" s="1577"/>
      <c r="BK184" s="1577"/>
      <c r="BL184" s="1577"/>
      <c r="BM184" s="1577"/>
      <c r="BN184" s="1577"/>
      <c r="BO184" s="1577"/>
      <c r="BP184" s="1577"/>
      <c r="BQ184" s="1577"/>
      <c r="BR184" s="1577"/>
      <c r="BS184" s="1577"/>
      <c r="BT184" s="1577"/>
      <c r="BU184" s="1577"/>
      <c r="BV184" s="1577"/>
      <c r="BW184" s="1577"/>
      <c r="BX184" s="1577"/>
      <c r="BY184" s="1577"/>
      <c r="BZ184" s="1577"/>
      <c r="CB184" s="508"/>
      <c r="CC184" s="508"/>
      <c r="CD184" s="508"/>
      <c r="CE184" s="508"/>
      <c r="CF184" s="508"/>
      <c r="CG184" s="508"/>
      <c r="CH184" s="508"/>
      <c r="CJ184" s="460">
        <v>1676119801</v>
      </c>
    </row>
    <row r="185" spans="1:90" s="1824" customFormat="1" ht="17.25" customHeight="1" outlineLevel="1">
      <c r="A185" s="1825"/>
      <c r="B185" s="1817"/>
      <c r="C185" s="1582" t="s">
        <v>1974</v>
      </c>
      <c r="D185" s="1815"/>
      <c r="E185" s="1815"/>
      <c r="F185" s="1815"/>
      <c r="G185" s="1815"/>
      <c r="H185" s="1815"/>
      <c r="I185" s="1815"/>
      <c r="J185" s="1815"/>
      <c r="K185" s="1815"/>
      <c r="L185" s="1815"/>
      <c r="M185" s="1815"/>
      <c r="N185" s="1815"/>
      <c r="O185" s="1815"/>
      <c r="P185" s="1815"/>
      <c r="Q185" s="1815"/>
      <c r="R185" s="1815"/>
      <c r="S185" s="1815"/>
      <c r="T185" s="1815"/>
      <c r="U185" s="1815"/>
      <c r="V185" s="1815"/>
      <c r="W185" s="1815"/>
      <c r="X185" s="1815"/>
      <c r="Y185" s="1815"/>
      <c r="Z185" s="1815"/>
      <c r="AA185" s="1815"/>
      <c r="AB185" s="1815"/>
      <c r="AC185" s="1815"/>
      <c r="AD185" s="1815"/>
      <c r="AE185" s="2534">
        <v>6415837919</v>
      </c>
      <c r="AF185" s="2534"/>
      <c r="AG185" s="2534"/>
      <c r="AH185" s="2534"/>
      <c r="AI185" s="2534"/>
      <c r="AJ185" s="2534"/>
      <c r="AK185" s="2534"/>
      <c r="AL185" s="2534"/>
      <c r="AM185" s="2534"/>
      <c r="AN185" s="1806"/>
      <c r="AO185" s="2534">
        <v>16779161589</v>
      </c>
      <c r="AP185" s="2534"/>
      <c r="AQ185" s="2534"/>
      <c r="AR185" s="2534"/>
      <c r="AS185" s="2534"/>
      <c r="AT185" s="2534"/>
      <c r="AU185" s="2534"/>
      <c r="AV185" s="2534"/>
      <c r="AW185" s="2534"/>
      <c r="AY185" s="459"/>
      <c r="AZ185" s="459"/>
      <c r="BA185" s="1577"/>
      <c r="BB185" s="1577"/>
      <c r="BC185" s="1577"/>
      <c r="BD185" s="1577"/>
      <c r="BE185" s="1577"/>
      <c r="BF185" s="1577"/>
      <c r="BG185" s="1577"/>
      <c r="BH185" s="1577"/>
      <c r="BI185" s="1577"/>
      <c r="BJ185" s="1577"/>
      <c r="BK185" s="1577"/>
      <c r="BL185" s="1577"/>
      <c r="BM185" s="1577"/>
      <c r="BN185" s="1577"/>
      <c r="BO185" s="1577"/>
      <c r="BP185" s="1577"/>
      <c r="BQ185" s="1577"/>
      <c r="BR185" s="1577"/>
      <c r="BS185" s="1577"/>
      <c r="BT185" s="1577"/>
      <c r="BU185" s="1577"/>
      <c r="BV185" s="1577"/>
      <c r="BW185" s="1577"/>
      <c r="BX185" s="1577"/>
      <c r="BY185" s="1577"/>
      <c r="BZ185" s="1577"/>
      <c r="CB185" s="508"/>
      <c r="CC185" s="508"/>
      <c r="CD185" s="508"/>
      <c r="CE185" s="508"/>
      <c r="CF185" s="508"/>
      <c r="CG185" s="508"/>
      <c r="CH185" s="508"/>
      <c r="CI185" s="509">
        <v>6415837919</v>
      </c>
      <c r="CJ185" s="460"/>
    </row>
    <row r="186" spans="1:90" s="1842" customFormat="1" ht="17.25" customHeight="1" outlineLevel="1">
      <c r="A186" s="1841"/>
      <c r="B186" s="1838"/>
      <c r="C186" s="1582" t="s">
        <v>1976</v>
      </c>
      <c r="D186" s="1843"/>
      <c r="E186" s="1843"/>
      <c r="F186" s="1843"/>
      <c r="G186" s="1843"/>
      <c r="H186" s="1843"/>
      <c r="I186" s="1843"/>
      <c r="J186" s="1843"/>
      <c r="K186" s="1843"/>
      <c r="L186" s="1843"/>
      <c r="M186" s="1843"/>
      <c r="N186" s="1843"/>
      <c r="O186" s="1843"/>
      <c r="P186" s="1843"/>
      <c r="Q186" s="1843"/>
      <c r="R186" s="1843"/>
      <c r="S186" s="1843"/>
      <c r="T186" s="1843"/>
      <c r="U186" s="1843"/>
      <c r="V186" s="1843"/>
      <c r="W186" s="1843"/>
      <c r="X186" s="1843"/>
      <c r="Y186" s="1843"/>
      <c r="Z186" s="1843"/>
      <c r="AA186" s="1843"/>
      <c r="AB186" s="1843"/>
      <c r="AC186" s="1843"/>
      <c r="AD186" s="1843"/>
      <c r="AE186" s="2534">
        <v>0</v>
      </c>
      <c r="AF186" s="2534"/>
      <c r="AG186" s="2534"/>
      <c r="AH186" s="2534"/>
      <c r="AI186" s="2534"/>
      <c r="AJ186" s="2534"/>
      <c r="AK186" s="2534"/>
      <c r="AL186" s="2534"/>
      <c r="AM186" s="2534"/>
      <c r="AN186" s="1844"/>
      <c r="AO186" s="2534">
        <v>3810828184</v>
      </c>
      <c r="AP186" s="2534"/>
      <c r="AQ186" s="2534"/>
      <c r="AR186" s="2534"/>
      <c r="AS186" s="2534"/>
      <c r="AT186" s="2534"/>
      <c r="AU186" s="2534"/>
      <c r="AV186" s="2534"/>
      <c r="AW186" s="2534"/>
      <c r="AY186" s="459"/>
      <c r="AZ186" s="459"/>
      <c r="BA186" s="1577"/>
      <c r="BB186" s="1577"/>
      <c r="BC186" s="1577"/>
      <c r="BD186" s="1577"/>
      <c r="BE186" s="1577"/>
      <c r="BF186" s="1577"/>
      <c r="BG186" s="1577"/>
      <c r="BH186" s="1577"/>
      <c r="BI186" s="1577"/>
      <c r="BJ186" s="1577"/>
      <c r="BK186" s="1577"/>
      <c r="BL186" s="1577"/>
      <c r="BM186" s="1577"/>
      <c r="BN186" s="1577"/>
      <c r="BO186" s="1577"/>
      <c r="BP186" s="1577"/>
      <c r="BQ186" s="1577"/>
      <c r="BR186" s="1577"/>
      <c r="BS186" s="1577"/>
      <c r="BT186" s="1577"/>
      <c r="BU186" s="1577"/>
      <c r="BV186" s="1577"/>
      <c r="BW186" s="1577"/>
      <c r="BX186" s="1577"/>
      <c r="BY186" s="1577"/>
      <c r="BZ186" s="1577"/>
      <c r="CB186" s="508"/>
      <c r="CC186" s="508"/>
      <c r="CD186" s="508"/>
      <c r="CE186" s="508"/>
      <c r="CF186" s="508"/>
      <c r="CG186" s="508"/>
      <c r="CH186" s="508"/>
      <c r="CI186" s="509">
        <v>0</v>
      </c>
      <c r="CJ186" s="460"/>
    </row>
    <row r="187" spans="1:90" s="1842" customFormat="1" ht="17.25" customHeight="1" outlineLevel="1">
      <c r="A187" s="1841"/>
      <c r="B187" s="1838"/>
      <c r="C187" s="1582" t="s">
        <v>1977</v>
      </c>
      <c r="D187" s="1843"/>
      <c r="E187" s="1843"/>
      <c r="F187" s="1843"/>
      <c r="G187" s="1843"/>
      <c r="H187" s="1843"/>
      <c r="I187" s="1843"/>
      <c r="J187" s="1843"/>
      <c r="K187" s="1843"/>
      <c r="L187" s="1843"/>
      <c r="M187" s="1843"/>
      <c r="N187" s="1843"/>
      <c r="O187" s="1843"/>
      <c r="P187" s="1843"/>
      <c r="Q187" s="1843"/>
      <c r="R187" s="1843"/>
      <c r="S187" s="1843"/>
      <c r="T187" s="1843"/>
      <c r="U187" s="1843"/>
      <c r="V187" s="1843"/>
      <c r="W187" s="1843"/>
      <c r="X187" s="1843"/>
      <c r="Y187" s="1843"/>
      <c r="Z187" s="1843"/>
      <c r="AA187" s="1843"/>
      <c r="AB187" s="1843"/>
      <c r="AC187" s="1843"/>
      <c r="AD187" s="1843"/>
      <c r="AE187" s="2534">
        <v>4199265034</v>
      </c>
      <c r="AF187" s="2534"/>
      <c r="AG187" s="2534"/>
      <c r="AH187" s="2534"/>
      <c r="AI187" s="2534"/>
      <c r="AJ187" s="2534"/>
      <c r="AK187" s="2534"/>
      <c r="AL187" s="2534"/>
      <c r="AM187" s="2534"/>
      <c r="AN187" s="1844"/>
      <c r="AO187" s="2534">
        <v>1625689675</v>
      </c>
      <c r="AP187" s="2534"/>
      <c r="AQ187" s="2534"/>
      <c r="AR187" s="2534"/>
      <c r="AS187" s="2534"/>
      <c r="AT187" s="2534"/>
      <c r="AU187" s="2534"/>
      <c r="AV187" s="2534"/>
      <c r="AW187" s="2534"/>
      <c r="AY187" s="459"/>
      <c r="AZ187" s="459"/>
      <c r="BA187" s="1577"/>
      <c r="BB187" s="1577"/>
      <c r="BC187" s="1577"/>
      <c r="BD187" s="1577"/>
      <c r="BE187" s="1577"/>
      <c r="BF187" s="1577"/>
      <c r="BG187" s="1577"/>
      <c r="BH187" s="1577"/>
      <c r="BI187" s="1577"/>
      <c r="BJ187" s="1577"/>
      <c r="BK187" s="1577"/>
      <c r="BL187" s="1577"/>
      <c r="BM187" s="1577"/>
      <c r="BN187" s="1577"/>
      <c r="BO187" s="1577"/>
      <c r="BP187" s="1577"/>
      <c r="BQ187" s="1577"/>
      <c r="BR187" s="1577"/>
      <c r="BS187" s="1577"/>
      <c r="BT187" s="1577"/>
      <c r="BU187" s="1577"/>
      <c r="BV187" s="1577"/>
      <c r="BW187" s="1577"/>
      <c r="BX187" s="1577"/>
      <c r="BY187" s="1577"/>
      <c r="BZ187" s="1577"/>
      <c r="CB187" s="508"/>
      <c r="CC187" s="508"/>
      <c r="CD187" s="508"/>
      <c r="CE187" s="508"/>
      <c r="CF187" s="508"/>
      <c r="CG187" s="508"/>
      <c r="CH187" s="508"/>
      <c r="CI187" s="509">
        <v>4199265034</v>
      </c>
      <c r="CJ187" s="460"/>
    </row>
    <row r="188" spans="1:90" ht="17.25" customHeight="1" outlineLevel="1">
      <c r="C188" s="1582" t="s">
        <v>1447</v>
      </c>
      <c r="D188" s="1579"/>
      <c r="E188" s="1579"/>
      <c r="F188" s="1579"/>
      <c r="G188" s="1579"/>
      <c r="H188" s="1579"/>
      <c r="I188" s="1579"/>
      <c r="J188" s="1579"/>
      <c r="K188" s="1579"/>
      <c r="L188" s="1579"/>
      <c r="M188" s="1579"/>
      <c r="N188" s="1579"/>
      <c r="O188" s="1579"/>
      <c r="P188" s="1579"/>
      <c r="Q188" s="1579"/>
      <c r="R188" s="1579"/>
      <c r="S188" s="1579"/>
      <c r="T188" s="1579"/>
      <c r="U188" s="1579"/>
      <c r="V188" s="1579"/>
      <c r="W188" s="1579"/>
      <c r="X188" s="1579"/>
      <c r="Y188" s="1579"/>
      <c r="Z188" s="1579"/>
      <c r="AA188" s="1579"/>
      <c r="AB188" s="1579"/>
      <c r="AC188" s="1579"/>
      <c r="AD188" s="1579"/>
      <c r="AE188" s="2534">
        <v>3640910786</v>
      </c>
      <c r="AF188" s="2534"/>
      <c r="AG188" s="2534"/>
      <c r="AH188" s="2534"/>
      <c r="AI188" s="2534"/>
      <c r="AJ188" s="2534"/>
      <c r="AK188" s="2534"/>
      <c r="AL188" s="2534"/>
      <c r="AM188" s="2534"/>
      <c r="AN188" s="1569"/>
      <c r="AO188" s="2534">
        <v>2598397259</v>
      </c>
      <c r="AP188" s="2534"/>
      <c r="AQ188" s="2534"/>
      <c r="AR188" s="2534"/>
      <c r="AS188" s="2534"/>
      <c r="AT188" s="2534"/>
      <c r="AU188" s="2534"/>
      <c r="AV188" s="2534"/>
      <c r="AW188" s="2534"/>
      <c r="BA188" s="1577"/>
      <c r="BB188" s="1577"/>
      <c r="BC188" s="1577"/>
      <c r="BD188" s="1577"/>
      <c r="BE188" s="1577"/>
      <c r="BF188" s="1577"/>
      <c r="BG188" s="1577"/>
      <c r="BH188" s="1577"/>
      <c r="BI188" s="1577"/>
      <c r="BJ188" s="1577"/>
      <c r="BK188" s="1577"/>
      <c r="BL188" s="1577"/>
      <c r="BM188" s="1577"/>
      <c r="BN188" s="1577"/>
      <c r="BO188" s="1577"/>
      <c r="BP188" s="1577"/>
      <c r="BQ188" s="1577"/>
      <c r="BR188" s="1577"/>
      <c r="BS188" s="1577"/>
      <c r="BT188" s="1577"/>
      <c r="BU188" s="1577"/>
      <c r="BV188" s="1577"/>
      <c r="BW188" s="1577"/>
      <c r="BX188" s="1577"/>
      <c r="BY188" s="1577"/>
      <c r="BZ188" s="1577"/>
      <c r="CB188" s="508"/>
      <c r="CC188" s="508"/>
      <c r="CD188" s="508"/>
      <c r="CE188" s="508"/>
      <c r="CF188" s="508"/>
      <c r="CG188" s="508"/>
      <c r="CH188" s="508"/>
      <c r="CJ188" s="460">
        <v>3640910786</v>
      </c>
    </row>
    <row r="189" spans="1:90" ht="17.25" customHeight="1" outlineLevel="1">
      <c r="C189" s="1582" t="s">
        <v>1892</v>
      </c>
      <c r="D189" s="1579"/>
      <c r="E189" s="1579"/>
      <c r="F189" s="1579"/>
      <c r="G189" s="1579"/>
      <c r="H189" s="1579"/>
      <c r="I189" s="1579"/>
      <c r="J189" s="1579"/>
      <c r="K189" s="1579"/>
      <c r="L189" s="1579"/>
      <c r="M189" s="1579"/>
      <c r="N189" s="1579"/>
      <c r="O189" s="1579"/>
      <c r="P189" s="1579"/>
      <c r="Q189" s="1579"/>
      <c r="R189" s="1579"/>
      <c r="S189" s="1579"/>
      <c r="T189" s="1579"/>
      <c r="U189" s="1579"/>
      <c r="V189" s="1579"/>
      <c r="W189" s="1579"/>
      <c r="X189" s="1579"/>
      <c r="Y189" s="1579"/>
      <c r="Z189" s="1579"/>
      <c r="AA189" s="1579"/>
      <c r="AB189" s="1579"/>
      <c r="AC189" s="1579"/>
      <c r="AD189" s="1579"/>
      <c r="AE189" s="2534">
        <v>3951734662</v>
      </c>
      <c r="AF189" s="2534"/>
      <c r="AG189" s="2534"/>
      <c r="AH189" s="2534"/>
      <c r="AI189" s="2534"/>
      <c r="AJ189" s="2534"/>
      <c r="AK189" s="2534"/>
      <c r="AL189" s="2534"/>
      <c r="AM189" s="2534"/>
      <c r="AN189" s="1569"/>
      <c r="AO189" s="2534">
        <v>842103213</v>
      </c>
      <c r="AP189" s="2534"/>
      <c r="AQ189" s="2534"/>
      <c r="AR189" s="2534"/>
      <c r="AS189" s="2534"/>
      <c r="AT189" s="2534"/>
      <c r="AU189" s="2534"/>
      <c r="AV189" s="2534"/>
      <c r="AW189" s="2534"/>
      <c r="BA189" s="1577"/>
      <c r="BB189" s="1577"/>
      <c r="BC189" s="1577"/>
      <c r="BD189" s="1577"/>
      <c r="BE189" s="1577"/>
      <c r="BF189" s="1577"/>
      <c r="BG189" s="1577"/>
      <c r="BH189" s="1577"/>
      <c r="BI189" s="1577"/>
      <c r="BJ189" s="1577"/>
      <c r="BK189" s="1577"/>
      <c r="BL189" s="1577"/>
      <c r="BM189" s="1577"/>
      <c r="BN189" s="1577"/>
      <c r="BO189" s="1577"/>
      <c r="BP189" s="1577"/>
      <c r="BQ189" s="1577"/>
      <c r="BR189" s="1577"/>
      <c r="BS189" s="1577"/>
      <c r="BT189" s="1577"/>
      <c r="BU189" s="1577"/>
      <c r="BV189" s="1577"/>
      <c r="BW189" s="1577"/>
      <c r="BX189" s="1577"/>
      <c r="BY189" s="1577"/>
      <c r="BZ189" s="1577"/>
      <c r="CB189" s="508"/>
      <c r="CC189" s="508"/>
      <c r="CD189" s="508"/>
      <c r="CE189" s="508"/>
      <c r="CF189" s="508"/>
      <c r="CG189" s="508"/>
      <c r="CH189" s="508"/>
      <c r="CI189" s="509">
        <v>615320169</v>
      </c>
      <c r="CJ189" s="460">
        <v>1221700232</v>
      </c>
    </row>
    <row r="190" spans="1:90" ht="17.25" customHeight="1" outlineLevel="1" thickBot="1">
      <c r="C190" s="3446" t="s">
        <v>580</v>
      </c>
      <c r="D190" s="3446"/>
      <c r="E190" s="3446"/>
      <c r="F190" s="3446"/>
      <c r="G190" s="3446"/>
      <c r="H190" s="3446"/>
      <c r="I190" s="3446"/>
      <c r="J190" s="3446"/>
      <c r="K190" s="3446"/>
      <c r="L190" s="3446"/>
      <c r="M190" s="3446"/>
      <c r="N190" s="3446"/>
      <c r="O190" s="3446"/>
      <c r="P190" s="3446"/>
      <c r="Q190" s="3446"/>
      <c r="R190" s="3446"/>
      <c r="S190" s="3446"/>
      <c r="T190" s="3446"/>
      <c r="U190" s="3446"/>
      <c r="V190" s="3446"/>
      <c r="W190" s="3446"/>
      <c r="X190" s="3446"/>
      <c r="Y190" s="3446"/>
      <c r="Z190" s="3446"/>
      <c r="AA190" s="3446"/>
      <c r="AB190" s="3446"/>
      <c r="AC190" s="3446"/>
      <c r="AD190" s="377"/>
      <c r="AE190" s="2757">
        <v>170876776804</v>
      </c>
      <c r="AF190" s="2757"/>
      <c r="AG190" s="2757"/>
      <c r="AH190" s="2757"/>
      <c r="AI190" s="2757"/>
      <c r="AJ190" s="2757"/>
      <c r="AK190" s="2757"/>
      <c r="AL190" s="2757"/>
      <c r="AM190" s="2757"/>
      <c r="AO190" s="2682">
        <v>180103523041</v>
      </c>
      <c r="AP190" s="2682"/>
      <c r="AQ190" s="2682"/>
      <c r="AR190" s="2682"/>
      <c r="AS190" s="2682"/>
      <c r="AT190" s="2682"/>
      <c r="AU190" s="2682"/>
      <c r="AV190" s="2682"/>
      <c r="AW190" s="2682"/>
      <c r="BA190" s="1577"/>
      <c r="BB190" s="1577"/>
      <c r="BC190" s="1577"/>
      <c r="BD190" s="1577"/>
      <c r="BE190" s="1577"/>
      <c r="BF190" s="1577"/>
      <c r="BG190" s="1577"/>
      <c r="BH190" s="1577"/>
      <c r="BI190" s="1577"/>
      <c r="BJ190" s="1577"/>
      <c r="BK190" s="1577"/>
      <c r="BL190" s="1577"/>
      <c r="BM190" s="1577"/>
      <c r="BN190" s="1577"/>
      <c r="BO190" s="1577"/>
      <c r="BP190" s="1577"/>
      <c r="BQ190" s="1577"/>
      <c r="BR190" s="1577"/>
      <c r="BS190" s="1577"/>
      <c r="BT190" s="1577"/>
      <c r="BU190" s="1577"/>
      <c r="BV190" s="1577"/>
      <c r="BW190" s="1577"/>
      <c r="BX190" s="1577"/>
      <c r="BY190" s="1577"/>
      <c r="BZ190" s="1577"/>
      <c r="CB190" s="508"/>
      <c r="CC190" s="508"/>
      <c r="CD190" s="508"/>
      <c r="CE190" s="508"/>
      <c r="CF190" s="508"/>
      <c r="CG190" s="508"/>
      <c r="CH190" s="508"/>
      <c r="CI190" s="1081">
        <v>170876776804</v>
      </c>
      <c r="CJ190" s="1082">
        <v>180103523041</v>
      </c>
      <c r="CK190" s="1540">
        <v>0</v>
      </c>
      <c r="CL190" s="460">
        <v>0</v>
      </c>
    </row>
    <row r="191" spans="1:90" ht="17.25" customHeight="1" thickTop="1">
      <c r="C191" s="377"/>
      <c r="D191" s="1584"/>
      <c r="E191" s="1584"/>
      <c r="F191" s="1584"/>
      <c r="G191" s="1584"/>
      <c r="H191" s="1584"/>
      <c r="I191" s="1584"/>
      <c r="J191" s="1584"/>
      <c r="K191" s="1584"/>
      <c r="L191" s="1584"/>
      <c r="M191" s="1584"/>
      <c r="N191" s="1584"/>
      <c r="O191" s="1584"/>
      <c r="P191" s="1584"/>
      <c r="Q191" s="1584"/>
      <c r="R191" s="1584"/>
      <c r="S191" s="1584"/>
      <c r="T191" s="1584"/>
      <c r="U191" s="377"/>
      <c r="V191" s="377"/>
      <c r="W191" s="377"/>
      <c r="X191" s="377"/>
      <c r="Y191" s="377"/>
      <c r="Z191" s="377"/>
      <c r="AA191" s="377"/>
      <c r="AB191" s="377"/>
      <c r="AC191" s="377"/>
      <c r="AD191" s="377"/>
      <c r="AE191" s="386"/>
      <c r="AF191" s="386"/>
      <c r="AG191" s="386"/>
      <c r="AH191" s="386"/>
      <c r="AI191" s="386"/>
      <c r="AJ191" s="386"/>
      <c r="AK191" s="386"/>
      <c r="AL191" s="386"/>
      <c r="AM191" s="386"/>
      <c r="AN191" s="936"/>
      <c r="AO191" s="386"/>
      <c r="AP191" s="386"/>
      <c r="AQ191" s="386"/>
      <c r="AR191" s="386"/>
      <c r="AS191" s="386"/>
      <c r="AT191" s="386"/>
      <c r="AU191" s="386"/>
      <c r="AV191" s="386"/>
      <c r="AW191" s="386"/>
      <c r="BA191" s="1577"/>
      <c r="BB191" s="1577"/>
      <c r="BC191" s="1577"/>
      <c r="BD191" s="1577"/>
      <c r="BE191" s="1577"/>
      <c r="BF191" s="1577"/>
      <c r="BG191" s="1577"/>
      <c r="BH191" s="1577"/>
      <c r="BI191" s="1577"/>
      <c r="BJ191" s="1577"/>
      <c r="BK191" s="1577"/>
      <c r="BL191" s="1577"/>
      <c r="BM191" s="1577"/>
      <c r="BN191" s="1577"/>
      <c r="BO191" s="1577"/>
      <c r="BP191" s="1577"/>
      <c r="BQ191" s="1577"/>
      <c r="BR191" s="1577"/>
      <c r="BS191" s="1577"/>
      <c r="BT191" s="1577"/>
      <c r="BU191" s="1577"/>
      <c r="BV191" s="1577"/>
      <c r="BW191" s="1577"/>
      <c r="BX191" s="1577"/>
      <c r="BY191" s="1577"/>
      <c r="BZ191" s="1577"/>
      <c r="CK191" s="1540"/>
      <c r="CL191" s="460"/>
    </row>
    <row r="192" spans="1:90" ht="78" hidden="1" customHeight="1">
      <c r="C192" s="3408"/>
      <c r="D192" s="3408"/>
      <c r="E192" s="3408"/>
      <c r="F192" s="3408"/>
      <c r="G192" s="3408"/>
      <c r="H192" s="3408"/>
      <c r="I192" s="3408"/>
      <c r="J192" s="3408"/>
      <c r="K192" s="3408"/>
      <c r="L192" s="3408"/>
      <c r="M192" s="3408"/>
      <c r="N192" s="3408"/>
      <c r="O192" s="3408"/>
      <c r="P192" s="3408"/>
      <c r="Q192" s="3408"/>
      <c r="R192" s="3408"/>
      <c r="S192" s="3408"/>
      <c r="T192" s="3408"/>
      <c r="U192" s="3408"/>
      <c r="V192" s="3408"/>
      <c r="W192" s="3408"/>
      <c r="X192" s="3408"/>
      <c r="Y192" s="3408"/>
      <c r="Z192" s="3408"/>
      <c r="AA192" s="3408"/>
      <c r="AB192" s="3408"/>
      <c r="AC192" s="3408"/>
      <c r="AD192" s="3408"/>
      <c r="AE192" s="3408"/>
      <c r="AF192" s="3408"/>
      <c r="AG192" s="3408"/>
      <c r="AH192" s="3408"/>
      <c r="AI192" s="3408"/>
      <c r="AJ192" s="3408"/>
      <c r="AK192" s="3408"/>
      <c r="AL192" s="3408"/>
      <c r="AM192" s="3408"/>
      <c r="AN192" s="3408"/>
      <c r="AO192" s="3408"/>
      <c r="AP192" s="3408"/>
      <c r="AQ192" s="3408"/>
      <c r="AR192" s="3408"/>
      <c r="AS192" s="3408"/>
      <c r="AT192" s="3408"/>
      <c r="AU192" s="3408"/>
      <c r="AV192" s="3408"/>
      <c r="AW192" s="3408"/>
      <c r="BA192" s="1577"/>
      <c r="BB192" s="1577"/>
      <c r="BC192" s="1577"/>
      <c r="BD192" s="1577"/>
      <c r="BE192" s="1577"/>
      <c r="BF192" s="1577"/>
      <c r="BG192" s="1577"/>
      <c r="BH192" s="1577"/>
      <c r="BI192" s="1577"/>
      <c r="BJ192" s="1577"/>
      <c r="BK192" s="1577"/>
      <c r="BL192" s="1577"/>
      <c r="BM192" s="1577"/>
      <c r="BN192" s="1577"/>
      <c r="BO192" s="1577"/>
      <c r="BP192" s="1577"/>
      <c r="BQ192" s="1577"/>
      <c r="BR192" s="1577"/>
      <c r="BS192" s="1577"/>
      <c r="BT192" s="1577"/>
      <c r="BU192" s="1577"/>
      <c r="BV192" s="1577"/>
      <c r="BW192" s="1577"/>
      <c r="BX192" s="1577"/>
      <c r="BY192" s="1577"/>
      <c r="BZ192" s="1577"/>
      <c r="CK192" s="1540"/>
      <c r="CL192" s="460"/>
    </row>
    <row r="193" spans="1:90" ht="60.75" hidden="1" customHeight="1">
      <c r="C193" s="3408"/>
      <c r="D193" s="3408"/>
      <c r="E193" s="3408"/>
      <c r="F193" s="3408"/>
      <c r="G193" s="3408"/>
      <c r="H193" s="3408"/>
      <c r="I193" s="3408"/>
      <c r="J193" s="3408"/>
      <c r="K193" s="3408"/>
      <c r="L193" s="3408"/>
      <c r="M193" s="3408"/>
      <c r="N193" s="3408"/>
      <c r="O193" s="3408"/>
      <c r="P193" s="3408"/>
      <c r="Q193" s="3408"/>
      <c r="R193" s="3408"/>
      <c r="S193" s="3408"/>
      <c r="T193" s="3408"/>
      <c r="U193" s="3408"/>
      <c r="V193" s="3408"/>
      <c r="W193" s="3408"/>
      <c r="X193" s="3408"/>
      <c r="Y193" s="3408"/>
      <c r="Z193" s="3408"/>
      <c r="AA193" s="3408"/>
      <c r="AB193" s="3408"/>
      <c r="AC193" s="3408"/>
      <c r="AD193" s="3408"/>
      <c r="AE193" s="3408"/>
      <c r="AF193" s="3408"/>
      <c r="AG193" s="3408"/>
      <c r="AH193" s="3408"/>
      <c r="AI193" s="3408"/>
      <c r="AJ193" s="3408"/>
      <c r="AK193" s="3408"/>
      <c r="AL193" s="3408"/>
      <c r="AM193" s="3408"/>
      <c r="AN193" s="3408"/>
      <c r="AO193" s="3408"/>
      <c r="AP193" s="3408"/>
      <c r="AQ193" s="3408"/>
      <c r="AR193" s="3408"/>
      <c r="AS193" s="3408"/>
      <c r="AT193" s="3408"/>
      <c r="AU193" s="3408"/>
      <c r="AV193" s="3408"/>
      <c r="AW193" s="3408"/>
      <c r="BA193" s="1577"/>
      <c r="BB193" s="1577"/>
      <c r="BC193" s="1577"/>
      <c r="BD193" s="1577"/>
      <c r="BE193" s="1577"/>
      <c r="BF193" s="1577"/>
      <c r="BG193" s="1577"/>
      <c r="BH193" s="1577"/>
      <c r="BI193" s="1577"/>
      <c r="BJ193" s="1577"/>
      <c r="BK193" s="1577"/>
      <c r="BL193" s="1577"/>
      <c r="BM193" s="1577"/>
      <c r="BN193" s="1577"/>
      <c r="BO193" s="1577"/>
      <c r="BP193" s="1577"/>
      <c r="BQ193" s="1577"/>
      <c r="BR193" s="1577"/>
      <c r="BS193" s="1577"/>
      <c r="BT193" s="1577"/>
      <c r="BU193" s="1577"/>
      <c r="BV193" s="1577"/>
      <c r="BW193" s="1577"/>
      <c r="BX193" s="1577"/>
      <c r="BY193" s="1577"/>
      <c r="BZ193" s="1577"/>
      <c r="CK193" s="1540"/>
      <c r="CL193" s="460"/>
    </row>
    <row r="194" spans="1:90" ht="15.75" hidden="1" customHeight="1">
      <c r="C194" s="377"/>
      <c r="D194" s="1584"/>
      <c r="E194" s="1584"/>
      <c r="F194" s="1584"/>
      <c r="G194" s="1584"/>
      <c r="H194" s="1584"/>
      <c r="I194" s="1584"/>
      <c r="J194" s="1584"/>
      <c r="K194" s="1584"/>
      <c r="L194" s="1584"/>
      <c r="M194" s="1584"/>
      <c r="N194" s="1584"/>
      <c r="O194" s="1584"/>
      <c r="P194" s="1584"/>
      <c r="Q194" s="1584"/>
      <c r="R194" s="1584"/>
      <c r="S194" s="1584"/>
      <c r="T194" s="1584"/>
      <c r="U194" s="377"/>
      <c r="V194" s="377"/>
      <c r="W194" s="377"/>
      <c r="X194" s="377"/>
      <c r="Y194" s="377"/>
      <c r="Z194" s="377"/>
      <c r="AA194" s="377"/>
      <c r="AB194" s="377"/>
      <c r="AC194" s="377"/>
      <c r="AD194" s="377"/>
      <c r="AE194" s="386"/>
      <c r="AF194" s="386"/>
      <c r="AG194" s="386"/>
      <c r="AH194" s="386"/>
      <c r="AI194" s="386"/>
      <c r="AJ194" s="386"/>
      <c r="AK194" s="386"/>
      <c r="AL194" s="386"/>
      <c r="AM194" s="386"/>
      <c r="AN194" s="936"/>
      <c r="AO194" s="386"/>
      <c r="AP194" s="386"/>
      <c r="AQ194" s="386"/>
      <c r="AR194" s="386"/>
      <c r="AS194" s="386"/>
      <c r="AT194" s="386"/>
      <c r="AU194" s="386"/>
      <c r="AV194" s="386"/>
      <c r="AW194" s="386"/>
      <c r="BA194" s="1577"/>
      <c r="BB194" s="1577"/>
      <c r="BC194" s="1577"/>
      <c r="BD194" s="1577"/>
      <c r="BE194" s="1577"/>
      <c r="BF194" s="1577"/>
      <c r="BG194" s="1577"/>
      <c r="BH194" s="1577"/>
      <c r="BI194" s="1577"/>
      <c r="BJ194" s="1577"/>
      <c r="BK194" s="1577"/>
      <c r="BL194" s="1577"/>
      <c r="BM194" s="1577"/>
      <c r="BN194" s="1577"/>
      <c r="BO194" s="1577"/>
      <c r="BP194" s="1577"/>
      <c r="BQ194" s="1577"/>
      <c r="BR194" s="1577"/>
      <c r="BS194" s="1577"/>
      <c r="BT194" s="1577"/>
      <c r="BU194" s="1577"/>
      <c r="BV194" s="1577"/>
      <c r="BW194" s="1577"/>
      <c r="BX194" s="1577"/>
      <c r="BY194" s="1577"/>
      <c r="BZ194" s="1577"/>
      <c r="CK194" s="1540"/>
      <c r="CL194" s="460"/>
    </row>
    <row r="195" spans="1:90" ht="15.75" hidden="1" customHeight="1">
      <c r="C195" s="377"/>
      <c r="D195" s="1584"/>
      <c r="E195" s="1584"/>
      <c r="F195" s="1584"/>
      <c r="G195" s="1584"/>
      <c r="H195" s="1584"/>
      <c r="I195" s="1584"/>
      <c r="J195" s="1584"/>
      <c r="K195" s="1584"/>
      <c r="L195" s="1584"/>
      <c r="M195" s="1584"/>
      <c r="N195" s="1584"/>
      <c r="O195" s="1584"/>
      <c r="P195" s="1584"/>
      <c r="Q195" s="1584"/>
      <c r="R195" s="1584"/>
      <c r="S195" s="1584"/>
      <c r="T195" s="1584"/>
      <c r="U195" s="377"/>
      <c r="V195" s="377"/>
      <c r="W195" s="377"/>
      <c r="X195" s="377"/>
      <c r="Y195" s="377"/>
      <c r="Z195" s="377"/>
      <c r="AA195" s="377"/>
      <c r="AB195" s="377"/>
      <c r="AC195" s="377"/>
      <c r="AD195" s="377"/>
      <c r="AE195" s="386"/>
      <c r="AF195" s="386"/>
      <c r="AG195" s="386"/>
      <c r="AH195" s="386"/>
      <c r="AI195" s="386"/>
      <c r="AJ195" s="386"/>
      <c r="AK195" s="386"/>
      <c r="AL195" s="386"/>
      <c r="AM195" s="386"/>
      <c r="AN195" s="936"/>
      <c r="AO195" s="386"/>
      <c r="AP195" s="386"/>
      <c r="AQ195" s="386"/>
      <c r="AR195" s="386"/>
      <c r="AS195" s="386"/>
      <c r="AT195" s="386"/>
      <c r="AU195" s="386"/>
      <c r="AV195" s="386"/>
      <c r="AW195" s="386"/>
      <c r="BA195" s="1577"/>
      <c r="BB195" s="1577"/>
      <c r="BC195" s="1577"/>
      <c r="BD195" s="1577"/>
      <c r="BE195" s="1577"/>
      <c r="BF195" s="1577"/>
      <c r="BG195" s="1577"/>
      <c r="BH195" s="1577"/>
      <c r="BI195" s="1577"/>
      <c r="BJ195" s="1577"/>
      <c r="BK195" s="1577"/>
      <c r="BL195" s="1577"/>
      <c r="BM195" s="1577"/>
      <c r="BN195" s="1577"/>
      <c r="BO195" s="1577"/>
      <c r="BP195" s="1577"/>
      <c r="BQ195" s="1577"/>
      <c r="BR195" s="1577"/>
      <c r="BS195" s="1577"/>
      <c r="BT195" s="1577"/>
      <c r="BU195" s="1577"/>
      <c r="BV195" s="1577"/>
      <c r="BW195" s="1577"/>
      <c r="BX195" s="1577"/>
      <c r="BY195" s="1577"/>
      <c r="BZ195" s="1577"/>
      <c r="CK195" s="1540"/>
      <c r="CL195" s="460"/>
    </row>
    <row r="196" spans="1:90" ht="15.75" hidden="1" customHeight="1">
      <c r="C196" s="377"/>
      <c r="D196" s="1584"/>
      <c r="E196" s="1584"/>
      <c r="F196" s="1584"/>
      <c r="G196" s="1584"/>
      <c r="H196" s="1584"/>
      <c r="I196" s="1584"/>
      <c r="J196" s="1584"/>
      <c r="K196" s="1584"/>
      <c r="L196" s="1584"/>
      <c r="M196" s="1584"/>
      <c r="N196" s="1584"/>
      <c r="O196" s="1584"/>
      <c r="P196" s="1584"/>
      <c r="Q196" s="1584"/>
      <c r="R196" s="1584"/>
      <c r="S196" s="1584"/>
      <c r="T196" s="1584"/>
      <c r="U196" s="377"/>
      <c r="V196" s="377"/>
      <c r="W196" s="377"/>
      <c r="X196" s="377"/>
      <c r="Y196" s="377"/>
      <c r="Z196" s="377"/>
      <c r="AA196" s="377"/>
      <c r="AB196" s="377"/>
      <c r="AC196" s="377"/>
      <c r="AD196" s="377"/>
      <c r="AE196" s="386"/>
      <c r="AF196" s="386"/>
      <c r="AG196" s="386"/>
      <c r="AH196" s="386"/>
      <c r="AI196" s="386"/>
      <c r="AJ196" s="386"/>
      <c r="AK196" s="386"/>
      <c r="AL196" s="386"/>
      <c r="AM196" s="386"/>
      <c r="AN196" s="936"/>
      <c r="AO196" s="386"/>
      <c r="AP196" s="386"/>
      <c r="AQ196" s="386"/>
      <c r="AR196" s="386"/>
      <c r="AS196" s="386"/>
      <c r="AT196" s="386"/>
      <c r="AU196" s="386"/>
      <c r="AV196" s="386"/>
      <c r="AW196" s="386"/>
      <c r="BA196" s="1577"/>
      <c r="BB196" s="1577"/>
      <c r="BC196" s="1577"/>
      <c r="BD196" s="1577"/>
      <c r="BE196" s="1577"/>
      <c r="BF196" s="1577"/>
      <c r="BG196" s="1577"/>
      <c r="BH196" s="1577"/>
      <c r="BI196" s="1577"/>
      <c r="BJ196" s="1577"/>
      <c r="BK196" s="1577"/>
      <c r="BL196" s="1577"/>
      <c r="BM196" s="1577"/>
      <c r="BN196" s="1577"/>
      <c r="BO196" s="1577"/>
      <c r="BP196" s="1577"/>
      <c r="BQ196" s="1577"/>
      <c r="BR196" s="1577"/>
      <c r="BS196" s="1577"/>
      <c r="BT196" s="1577"/>
      <c r="BU196" s="1577"/>
      <c r="BV196" s="1577"/>
      <c r="BW196" s="1577"/>
      <c r="BX196" s="1577"/>
      <c r="BY196" s="1577"/>
      <c r="BZ196" s="1577"/>
      <c r="CK196" s="1540"/>
      <c r="CL196" s="460"/>
    </row>
    <row r="197" spans="1:90" ht="15.75" hidden="1" customHeight="1">
      <c r="C197" s="377"/>
      <c r="D197" s="1584"/>
      <c r="E197" s="1584"/>
      <c r="F197" s="1584"/>
      <c r="G197" s="1584"/>
      <c r="H197" s="1584"/>
      <c r="I197" s="1584"/>
      <c r="J197" s="1584"/>
      <c r="K197" s="1584"/>
      <c r="L197" s="1584"/>
      <c r="M197" s="1584"/>
      <c r="N197" s="1584"/>
      <c r="O197" s="1584"/>
      <c r="P197" s="1584"/>
      <c r="Q197" s="1584"/>
      <c r="R197" s="1584"/>
      <c r="S197" s="1584"/>
      <c r="T197" s="1584"/>
      <c r="U197" s="377"/>
      <c r="V197" s="377"/>
      <c r="W197" s="377"/>
      <c r="X197" s="377"/>
      <c r="Y197" s="377"/>
      <c r="Z197" s="377"/>
      <c r="AA197" s="377"/>
      <c r="AB197" s="377"/>
      <c r="AC197" s="377"/>
      <c r="AD197" s="377"/>
      <c r="AE197" s="386"/>
      <c r="AF197" s="386"/>
      <c r="AG197" s="386"/>
      <c r="AH197" s="386"/>
      <c r="AI197" s="386"/>
      <c r="AJ197" s="386"/>
      <c r="AK197" s="386"/>
      <c r="AL197" s="386"/>
      <c r="AM197" s="386"/>
      <c r="AN197" s="936"/>
      <c r="AO197" s="386"/>
      <c r="AP197" s="386"/>
      <c r="AQ197" s="386"/>
      <c r="AR197" s="386"/>
      <c r="AS197" s="386"/>
      <c r="AT197" s="386"/>
      <c r="AU197" s="386"/>
      <c r="AV197" s="386"/>
      <c r="AW197" s="386"/>
      <c r="BA197" s="1577"/>
      <c r="BB197" s="1577"/>
      <c r="BC197" s="1577"/>
      <c r="BD197" s="1577"/>
      <c r="BE197" s="1577"/>
      <c r="BF197" s="1577"/>
      <c r="BG197" s="1577"/>
      <c r="BH197" s="1577"/>
      <c r="BI197" s="1577"/>
      <c r="BJ197" s="1577"/>
      <c r="BK197" s="1577"/>
      <c r="BL197" s="1577"/>
      <c r="BM197" s="1577"/>
      <c r="BN197" s="1577"/>
      <c r="BO197" s="1577"/>
      <c r="BP197" s="1577"/>
      <c r="BQ197" s="1577"/>
      <c r="BR197" s="1577"/>
      <c r="BS197" s="1577"/>
      <c r="BT197" s="1577"/>
      <c r="BU197" s="1577"/>
      <c r="BV197" s="1577"/>
      <c r="BW197" s="1577"/>
      <c r="BX197" s="1577"/>
      <c r="BY197" s="1577"/>
      <c r="BZ197" s="1577"/>
      <c r="CK197" s="1540"/>
      <c r="CL197" s="460"/>
    </row>
    <row r="198" spans="1:90" ht="15.75" hidden="1" customHeight="1">
      <c r="C198" s="377"/>
      <c r="D198" s="1584"/>
      <c r="E198" s="1584"/>
      <c r="F198" s="1584"/>
      <c r="G198" s="1584"/>
      <c r="H198" s="1584"/>
      <c r="I198" s="1584"/>
      <c r="J198" s="1584"/>
      <c r="K198" s="1584"/>
      <c r="L198" s="1584"/>
      <c r="M198" s="1584"/>
      <c r="N198" s="1584"/>
      <c r="O198" s="1584"/>
      <c r="P198" s="1584"/>
      <c r="Q198" s="1584"/>
      <c r="R198" s="1584"/>
      <c r="S198" s="1584"/>
      <c r="T198" s="1584"/>
      <c r="U198" s="377"/>
      <c r="V198" s="377"/>
      <c r="W198" s="377"/>
      <c r="X198" s="377"/>
      <c r="Y198" s="377"/>
      <c r="Z198" s="377"/>
      <c r="AA198" s="377"/>
      <c r="AB198" s="377"/>
      <c r="AC198" s="377"/>
      <c r="AD198" s="377"/>
      <c r="AE198" s="386"/>
      <c r="AF198" s="386"/>
      <c r="AG198" s="386"/>
      <c r="AH198" s="386"/>
      <c r="AI198" s="386"/>
      <c r="AJ198" s="386"/>
      <c r="AK198" s="386"/>
      <c r="AL198" s="386"/>
      <c r="AM198" s="386"/>
      <c r="AN198" s="936"/>
      <c r="AO198" s="386"/>
      <c r="AP198" s="386"/>
      <c r="AQ198" s="386"/>
      <c r="AR198" s="386"/>
      <c r="AS198" s="386"/>
      <c r="AT198" s="386"/>
      <c r="AU198" s="386"/>
      <c r="AV198" s="386"/>
      <c r="AW198" s="386"/>
      <c r="BA198" s="1577"/>
      <c r="BB198" s="1577"/>
      <c r="BC198" s="1577"/>
      <c r="BD198" s="1577"/>
      <c r="BE198" s="1577"/>
      <c r="BF198" s="1577"/>
      <c r="BG198" s="1577"/>
      <c r="BH198" s="1577"/>
      <c r="BI198" s="1577"/>
      <c r="BJ198" s="1577"/>
      <c r="BK198" s="1577"/>
      <c r="BL198" s="1577"/>
      <c r="BM198" s="1577"/>
      <c r="BN198" s="1577"/>
      <c r="BO198" s="1577"/>
      <c r="BP198" s="1577"/>
      <c r="BQ198" s="1577"/>
      <c r="BR198" s="1577"/>
      <c r="BS198" s="1577"/>
      <c r="BT198" s="1577"/>
      <c r="BU198" s="1577"/>
      <c r="BV198" s="1577"/>
      <c r="BW198" s="1577"/>
      <c r="BX198" s="1577"/>
      <c r="BY198" s="1577"/>
      <c r="BZ198" s="1577"/>
      <c r="CK198" s="1540"/>
      <c r="CL198" s="460"/>
    </row>
    <row r="199" spans="1:90" ht="15.75" hidden="1" customHeight="1">
      <c r="C199" s="377"/>
      <c r="D199" s="1584"/>
      <c r="E199" s="1584"/>
      <c r="F199" s="1584"/>
      <c r="G199" s="1584"/>
      <c r="H199" s="1584"/>
      <c r="I199" s="1584"/>
      <c r="J199" s="1584"/>
      <c r="K199" s="1584"/>
      <c r="L199" s="1584"/>
      <c r="M199" s="1584"/>
      <c r="N199" s="1584"/>
      <c r="O199" s="1584"/>
      <c r="P199" s="1584"/>
      <c r="Q199" s="1584"/>
      <c r="R199" s="1584"/>
      <c r="S199" s="1584"/>
      <c r="T199" s="1584"/>
      <c r="U199" s="377"/>
      <c r="V199" s="377"/>
      <c r="W199" s="377"/>
      <c r="X199" s="377"/>
      <c r="Y199" s="377"/>
      <c r="Z199" s="377"/>
      <c r="AA199" s="377"/>
      <c r="AB199" s="377"/>
      <c r="AC199" s="377"/>
      <c r="AD199" s="377"/>
      <c r="AE199" s="386"/>
      <c r="AF199" s="386"/>
      <c r="AG199" s="386"/>
      <c r="AH199" s="386"/>
      <c r="AI199" s="386"/>
      <c r="AJ199" s="386"/>
      <c r="AK199" s="386"/>
      <c r="AL199" s="386"/>
      <c r="AM199" s="386"/>
      <c r="AN199" s="936"/>
      <c r="AO199" s="386"/>
      <c r="AP199" s="386"/>
      <c r="AQ199" s="386"/>
      <c r="AR199" s="386"/>
      <c r="AS199" s="386"/>
      <c r="AT199" s="386"/>
      <c r="AU199" s="386"/>
      <c r="AV199" s="386"/>
      <c r="AW199" s="386"/>
      <c r="BA199" s="1577"/>
      <c r="BB199" s="1577"/>
      <c r="BC199" s="1577"/>
      <c r="BD199" s="1577"/>
      <c r="BE199" s="1577"/>
      <c r="BF199" s="1577"/>
      <c r="BG199" s="1577"/>
      <c r="BH199" s="1577"/>
      <c r="BI199" s="1577"/>
      <c r="BJ199" s="1577"/>
      <c r="BK199" s="1577"/>
      <c r="BL199" s="1577"/>
      <c r="BM199" s="1577"/>
      <c r="BN199" s="1577"/>
      <c r="BO199" s="1577"/>
      <c r="BP199" s="1577"/>
      <c r="BQ199" s="1577"/>
      <c r="BR199" s="1577"/>
      <c r="BS199" s="1577"/>
      <c r="BT199" s="1577"/>
      <c r="BU199" s="1577"/>
      <c r="BV199" s="1577"/>
      <c r="BW199" s="1577"/>
      <c r="BX199" s="1577"/>
      <c r="BY199" s="1577"/>
      <c r="BZ199" s="1577"/>
      <c r="CK199" s="1540"/>
      <c r="CL199" s="460"/>
    </row>
    <row r="200" spans="1:90" ht="15.75" hidden="1" customHeight="1">
      <c r="C200" s="377"/>
      <c r="D200" s="1584"/>
      <c r="E200" s="1584"/>
      <c r="F200" s="1584"/>
      <c r="G200" s="1584"/>
      <c r="H200" s="1584"/>
      <c r="I200" s="1584"/>
      <c r="J200" s="1584"/>
      <c r="K200" s="1584"/>
      <c r="L200" s="1584"/>
      <c r="M200" s="1584"/>
      <c r="N200" s="1584"/>
      <c r="O200" s="1584"/>
      <c r="P200" s="1584"/>
      <c r="Q200" s="1584"/>
      <c r="R200" s="1584"/>
      <c r="S200" s="1584"/>
      <c r="T200" s="1584"/>
      <c r="U200" s="377"/>
      <c r="V200" s="377"/>
      <c r="W200" s="377"/>
      <c r="X200" s="377"/>
      <c r="Y200" s="377"/>
      <c r="Z200" s="377"/>
      <c r="AA200" s="377"/>
      <c r="AB200" s="377"/>
      <c r="AC200" s="377"/>
      <c r="AD200" s="377"/>
      <c r="AE200" s="386"/>
      <c r="AF200" s="386"/>
      <c r="AG200" s="386"/>
      <c r="AH200" s="386"/>
      <c r="AI200" s="386"/>
      <c r="AJ200" s="386"/>
      <c r="AK200" s="386"/>
      <c r="AL200" s="386"/>
      <c r="AM200" s="386"/>
      <c r="AN200" s="936"/>
      <c r="AO200" s="386"/>
      <c r="AP200" s="386"/>
      <c r="AQ200" s="386"/>
      <c r="AR200" s="386"/>
      <c r="AS200" s="386"/>
      <c r="AT200" s="386"/>
      <c r="AU200" s="386"/>
      <c r="AV200" s="386"/>
      <c r="AW200" s="386"/>
      <c r="BA200" s="1577"/>
      <c r="BB200" s="1577"/>
      <c r="BC200" s="1577"/>
      <c r="BD200" s="1577"/>
      <c r="BE200" s="1577"/>
      <c r="BF200" s="1577"/>
      <c r="BG200" s="1577"/>
      <c r="BH200" s="1577"/>
      <c r="BI200" s="1577"/>
      <c r="BJ200" s="1577"/>
      <c r="BK200" s="1577"/>
      <c r="BL200" s="1577"/>
      <c r="BM200" s="1577"/>
      <c r="BN200" s="1577"/>
      <c r="BO200" s="1577"/>
      <c r="BP200" s="1577"/>
      <c r="BQ200" s="1577"/>
      <c r="BR200" s="1577"/>
      <c r="BS200" s="1577"/>
      <c r="BT200" s="1577"/>
      <c r="BU200" s="1577"/>
      <c r="BV200" s="1577"/>
      <c r="BW200" s="1577"/>
      <c r="BX200" s="1577"/>
      <c r="BY200" s="1577"/>
      <c r="BZ200" s="1577"/>
      <c r="CK200" s="1540"/>
      <c r="CL200" s="460"/>
    </row>
    <row r="201" spans="1:90" ht="15.75" hidden="1" customHeight="1">
      <c r="C201" s="377"/>
      <c r="D201" s="1584"/>
      <c r="E201" s="1584"/>
      <c r="F201" s="1584"/>
      <c r="G201" s="1584"/>
      <c r="H201" s="1584"/>
      <c r="I201" s="1584"/>
      <c r="J201" s="1584"/>
      <c r="K201" s="1584"/>
      <c r="L201" s="1584"/>
      <c r="M201" s="1584"/>
      <c r="N201" s="1584"/>
      <c r="O201" s="1584"/>
      <c r="P201" s="1584"/>
      <c r="Q201" s="1584"/>
      <c r="R201" s="1584"/>
      <c r="S201" s="1584"/>
      <c r="T201" s="1584"/>
      <c r="U201" s="377"/>
      <c r="V201" s="377"/>
      <c r="W201" s="377"/>
      <c r="X201" s="377"/>
      <c r="Y201" s="377"/>
      <c r="Z201" s="377"/>
      <c r="AA201" s="377"/>
      <c r="AB201" s="377"/>
      <c r="AC201" s="377"/>
      <c r="AD201" s="377"/>
      <c r="AE201" s="386"/>
      <c r="AF201" s="386"/>
      <c r="AG201" s="386"/>
      <c r="AH201" s="386"/>
      <c r="AI201" s="386"/>
      <c r="AJ201" s="386"/>
      <c r="AK201" s="386"/>
      <c r="AL201" s="386"/>
      <c r="AM201" s="386"/>
      <c r="AN201" s="936"/>
      <c r="AO201" s="386"/>
      <c r="AP201" s="386"/>
      <c r="AQ201" s="386"/>
      <c r="AR201" s="386"/>
      <c r="AS201" s="386"/>
      <c r="AT201" s="386"/>
      <c r="AU201" s="386"/>
      <c r="AV201" s="386"/>
      <c r="AW201" s="386"/>
      <c r="BA201" s="1577"/>
      <c r="BB201" s="1577"/>
      <c r="BC201" s="1577"/>
      <c r="BD201" s="1577"/>
      <c r="BE201" s="1577"/>
      <c r="BF201" s="1577"/>
      <c r="BG201" s="1577"/>
      <c r="BH201" s="1577"/>
      <c r="BI201" s="1577"/>
      <c r="BJ201" s="1577"/>
      <c r="BK201" s="1577"/>
      <c r="BL201" s="1577"/>
      <c r="BM201" s="1577"/>
      <c r="BN201" s="1577"/>
      <c r="BO201" s="1577"/>
      <c r="BP201" s="1577"/>
      <c r="BQ201" s="1577"/>
      <c r="BR201" s="1577"/>
      <c r="BS201" s="1577"/>
      <c r="BT201" s="1577"/>
      <c r="BU201" s="1577"/>
      <c r="BV201" s="1577"/>
      <c r="BW201" s="1577"/>
      <c r="BX201" s="1577"/>
      <c r="BY201" s="1577"/>
      <c r="BZ201" s="1577"/>
      <c r="CK201" s="1540"/>
      <c r="CL201" s="460"/>
    </row>
    <row r="202" spans="1:90" hidden="1">
      <c r="C202" s="377"/>
      <c r="D202" s="1584"/>
      <c r="E202" s="1584"/>
      <c r="F202" s="1584"/>
      <c r="G202" s="1584"/>
      <c r="H202" s="1584"/>
      <c r="I202" s="1584"/>
      <c r="J202" s="1584"/>
      <c r="K202" s="1584"/>
      <c r="L202" s="1584"/>
      <c r="M202" s="1584"/>
      <c r="N202" s="1584"/>
      <c r="O202" s="1584"/>
      <c r="P202" s="1584"/>
      <c r="Q202" s="1584"/>
      <c r="R202" s="1584"/>
      <c r="S202" s="1584"/>
      <c r="T202" s="1584"/>
      <c r="U202" s="377"/>
      <c r="V202" s="377"/>
      <c r="W202" s="377"/>
      <c r="X202" s="377"/>
      <c r="Y202" s="377"/>
      <c r="Z202" s="377"/>
      <c r="AA202" s="377"/>
      <c r="AB202" s="377"/>
      <c r="AC202" s="377"/>
      <c r="AD202" s="377"/>
      <c r="AE202" s="386"/>
      <c r="AF202" s="386"/>
      <c r="AG202" s="386"/>
      <c r="AH202" s="386"/>
      <c r="AI202" s="386"/>
      <c r="AJ202" s="386"/>
      <c r="AK202" s="386"/>
      <c r="AL202" s="386"/>
      <c r="AM202" s="386"/>
      <c r="AN202" s="936"/>
      <c r="AO202" s="386"/>
      <c r="AP202" s="386"/>
      <c r="AQ202" s="386"/>
      <c r="AR202" s="386"/>
      <c r="AS202" s="386"/>
      <c r="AT202" s="386"/>
      <c r="AU202" s="386"/>
      <c r="AV202" s="386"/>
      <c r="AW202" s="386"/>
      <c r="BA202" s="1577"/>
      <c r="BB202" s="1577"/>
      <c r="BC202" s="1577"/>
      <c r="BD202" s="1577"/>
      <c r="BE202" s="1577"/>
      <c r="BF202" s="1577"/>
      <c r="BG202" s="1577"/>
      <c r="BH202" s="1577"/>
      <c r="BI202" s="1577"/>
      <c r="BJ202" s="1577"/>
      <c r="BK202" s="1577"/>
      <c r="BL202" s="1577"/>
      <c r="BM202" s="1577"/>
      <c r="BN202" s="1577"/>
      <c r="BO202" s="1577"/>
      <c r="BP202" s="1577"/>
      <c r="BQ202" s="1577"/>
      <c r="BR202" s="1577"/>
      <c r="BS202" s="1577"/>
      <c r="BT202" s="1577"/>
      <c r="BU202" s="1577"/>
      <c r="BV202" s="1577"/>
      <c r="BW202" s="1577"/>
      <c r="BX202" s="1577"/>
      <c r="BY202" s="1577"/>
      <c r="BZ202" s="1577"/>
    </row>
    <row r="203" spans="1:90" s="514" customFormat="1">
      <c r="A203" s="1017">
        <v>7</v>
      </c>
      <c r="B203" s="1062" t="s">
        <v>537</v>
      </c>
      <c r="C203" s="1585" t="s">
        <v>251</v>
      </c>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c r="AG203" s="377"/>
      <c r="AH203" s="377"/>
      <c r="AI203" s="377"/>
      <c r="AJ203" s="377"/>
      <c r="AK203" s="377"/>
      <c r="AL203" s="377"/>
      <c r="AM203" s="377"/>
      <c r="AW203" s="507" t="s">
        <v>390</v>
      </c>
      <c r="AY203" s="134">
        <v>6</v>
      </c>
      <c r="AZ203" s="134" t="s">
        <v>537</v>
      </c>
      <c r="BA203" s="1586" t="s">
        <v>310</v>
      </c>
      <c r="BB203" s="377"/>
      <c r="BC203" s="377"/>
      <c r="BD203" s="377"/>
      <c r="BE203" s="377"/>
      <c r="BF203" s="377"/>
      <c r="BG203" s="377"/>
      <c r="BH203" s="377"/>
      <c r="BI203" s="377"/>
      <c r="BJ203" s="377"/>
      <c r="BK203" s="377"/>
      <c r="BL203" s="377"/>
      <c r="BM203" s="377"/>
      <c r="BN203" s="377"/>
      <c r="BO203" s="377"/>
      <c r="BP203" s="377"/>
      <c r="BQ203" s="377"/>
      <c r="BR203" s="377"/>
      <c r="BS203" s="377"/>
      <c r="BT203" s="377"/>
      <c r="BU203" s="377"/>
      <c r="BV203" s="377"/>
      <c r="BW203" s="377"/>
      <c r="BX203" s="377"/>
      <c r="BY203" s="377"/>
      <c r="BZ203" s="377"/>
      <c r="CI203" s="496"/>
      <c r="CJ203" s="936"/>
    </row>
    <row r="204" spans="1:90" ht="6.75" customHeight="1">
      <c r="C204" s="1586"/>
      <c r="D204" s="377"/>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c r="AG204" s="377"/>
      <c r="AH204" s="377"/>
      <c r="AI204" s="377"/>
      <c r="AJ204" s="377"/>
      <c r="AK204" s="377"/>
      <c r="AL204" s="377"/>
      <c r="AM204" s="377"/>
      <c r="BA204" s="1587"/>
      <c r="BB204" s="1577"/>
      <c r="BC204" s="1577"/>
      <c r="BD204" s="1577"/>
      <c r="BE204" s="1577"/>
      <c r="BF204" s="1577"/>
      <c r="BG204" s="1577"/>
      <c r="BH204" s="1577"/>
      <c r="BI204" s="1577"/>
      <c r="BJ204" s="1577"/>
      <c r="BK204" s="1577"/>
      <c r="BL204" s="1577"/>
      <c r="BM204" s="1577"/>
      <c r="BN204" s="1577"/>
      <c r="BO204" s="1577"/>
      <c r="BP204" s="1577"/>
      <c r="BQ204" s="1577"/>
      <c r="BR204" s="1577"/>
      <c r="BS204" s="1577"/>
      <c r="BT204" s="1577"/>
      <c r="BU204" s="1577"/>
      <c r="BV204" s="1577"/>
      <c r="BW204" s="1577"/>
      <c r="BX204" s="1577"/>
      <c r="BY204" s="1577"/>
      <c r="BZ204" s="1577"/>
    </row>
    <row r="205" spans="1:90" s="514" customFormat="1" ht="15.75" customHeight="1">
      <c r="A205" s="1489"/>
      <c r="B205" s="134"/>
      <c r="C205" s="3399" t="s">
        <v>720</v>
      </c>
      <c r="D205" s="3399"/>
      <c r="E205" s="3399"/>
      <c r="F205" s="3399"/>
      <c r="G205" s="3399"/>
      <c r="H205" s="3399"/>
      <c r="I205" s="3400"/>
      <c r="J205" s="3399"/>
      <c r="K205" s="3399"/>
      <c r="L205" s="3272" t="s">
        <v>945</v>
      </c>
      <c r="M205" s="3272"/>
      <c r="N205" s="3273"/>
      <c r="O205" s="3272"/>
      <c r="P205" s="3272"/>
      <c r="Q205" s="3273"/>
      <c r="R205" s="3273"/>
      <c r="S205" s="3272"/>
      <c r="T205" s="3272" t="s">
        <v>946</v>
      </c>
      <c r="U205" s="3272"/>
      <c r="V205" s="3273"/>
      <c r="W205" s="3272"/>
      <c r="X205" s="3273"/>
      <c r="Y205" s="3272"/>
      <c r="Z205" s="3273"/>
      <c r="AA205" s="3272"/>
      <c r="AB205" s="3412" t="s">
        <v>955</v>
      </c>
      <c r="AC205" s="3413"/>
      <c r="AD205" s="3413"/>
      <c r="AE205" s="3413"/>
      <c r="AF205" s="3413"/>
      <c r="AG205" s="3413"/>
      <c r="AH205" s="3413"/>
      <c r="AI205" s="3286" t="s">
        <v>956</v>
      </c>
      <c r="AJ205" s="3286"/>
      <c r="AK205" s="3286"/>
      <c r="AL205" s="3286"/>
      <c r="AM205" s="3286"/>
      <c r="AN205" s="3286"/>
      <c r="AO205" s="3286"/>
      <c r="AP205" s="3390" t="s">
        <v>580</v>
      </c>
      <c r="AQ205" s="3391"/>
      <c r="AR205" s="3392"/>
      <c r="AS205" s="3392"/>
      <c r="AT205" s="3393"/>
      <c r="AU205" s="3391"/>
      <c r="AV205" s="3391"/>
      <c r="AW205" s="3394"/>
      <c r="AY205" s="134"/>
      <c r="AZ205" s="134"/>
      <c r="BA205" s="535" t="s">
        <v>889</v>
      </c>
      <c r="BB205" s="535"/>
      <c r="BC205" s="535"/>
      <c r="BD205" s="535"/>
      <c r="BE205" s="535"/>
      <c r="BF205" s="535"/>
      <c r="BG205" s="535"/>
      <c r="BH205" s="535"/>
      <c r="BI205" s="3040" t="s">
        <v>890</v>
      </c>
      <c r="BJ205" s="3040"/>
      <c r="BK205" s="3040"/>
      <c r="BL205" s="3040"/>
      <c r="BM205" s="3040"/>
      <c r="BN205" s="3040" t="s">
        <v>891</v>
      </c>
      <c r="BO205" s="3040"/>
      <c r="BP205" s="3040"/>
      <c r="BQ205" s="3040"/>
      <c r="BR205" s="3040"/>
      <c r="BS205" s="3040" t="s">
        <v>892</v>
      </c>
      <c r="BT205" s="3040"/>
      <c r="BU205" s="3040"/>
      <c r="BV205" s="3040"/>
      <c r="BW205" s="3040"/>
      <c r="BX205" s="3040" t="s">
        <v>893</v>
      </c>
      <c r="BY205" s="3040"/>
      <c r="BZ205" s="3040"/>
      <c r="CA205" s="3040"/>
      <c r="CB205" s="3040"/>
      <c r="CC205" s="2773" t="s">
        <v>198</v>
      </c>
      <c r="CD205" s="2773"/>
      <c r="CE205" s="2773"/>
      <c r="CF205" s="2773"/>
      <c r="CG205" s="2773"/>
      <c r="CH205" s="1444"/>
    </row>
    <row r="206" spans="1:90" s="514" customFormat="1" ht="12.75" customHeight="1">
      <c r="A206" s="1489"/>
      <c r="B206" s="134"/>
      <c r="C206" s="3401"/>
      <c r="D206" s="3401"/>
      <c r="E206" s="3401"/>
      <c r="F206" s="3401"/>
      <c r="G206" s="3401"/>
      <c r="H206" s="3401"/>
      <c r="I206" s="3401"/>
      <c r="J206" s="3401"/>
      <c r="K206" s="3401"/>
      <c r="L206" s="3274"/>
      <c r="M206" s="3274"/>
      <c r="N206" s="3274"/>
      <c r="O206" s="3274"/>
      <c r="P206" s="3274"/>
      <c r="Q206" s="3274"/>
      <c r="R206" s="3274"/>
      <c r="S206" s="3274"/>
      <c r="T206" s="3274"/>
      <c r="U206" s="3274"/>
      <c r="V206" s="3274"/>
      <c r="W206" s="3274"/>
      <c r="X206" s="3274"/>
      <c r="Y206" s="3274"/>
      <c r="Z206" s="3274"/>
      <c r="AA206" s="3274"/>
      <c r="AB206" s="3414"/>
      <c r="AC206" s="3415"/>
      <c r="AD206" s="3415"/>
      <c r="AE206" s="3415"/>
      <c r="AF206" s="3415"/>
      <c r="AG206" s="3415"/>
      <c r="AH206" s="3415"/>
      <c r="AI206" s="3286"/>
      <c r="AJ206" s="3286"/>
      <c r="AK206" s="3286"/>
      <c r="AL206" s="3286"/>
      <c r="AM206" s="3286"/>
      <c r="AN206" s="3286"/>
      <c r="AO206" s="3286"/>
      <c r="AP206" s="3395"/>
      <c r="AQ206" s="3396"/>
      <c r="AR206" s="3397"/>
      <c r="AS206" s="3397"/>
      <c r="AT206" s="3397"/>
      <c r="AU206" s="3396"/>
      <c r="AV206" s="3396"/>
      <c r="AW206" s="3398"/>
      <c r="AY206" s="134"/>
      <c r="AZ206" s="134"/>
      <c r="BA206" s="536"/>
      <c r="BB206" s="537"/>
      <c r="BC206" s="537"/>
      <c r="BD206" s="537"/>
      <c r="BE206" s="537"/>
      <c r="BF206" s="537"/>
      <c r="BG206" s="537"/>
      <c r="BH206" s="537"/>
      <c r="BI206" s="3047" t="s">
        <v>894</v>
      </c>
      <c r="BJ206" s="3047"/>
      <c r="BK206" s="3047"/>
      <c r="BL206" s="3047"/>
      <c r="BM206" s="3047"/>
      <c r="BN206" s="3047" t="s">
        <v>895</v>
      </c>
      <c r="BO206" s="3047"/>
      <c r="BP206" s="3047"/>
      <c r="BQ206" s="3047"/>
      <c r="BR206" s="3047"/>
      <c r="BS206" s="3047" t="s">
        <v>896</v>
      </c>
      <c r="BT206" s="3047"/>
      <c r="BU206" s="3047"/>
      <c r="BV206" s="3047"/>
      <c r="BW206" s="3047"/>
      <c r="BX206" s="3047" t="s">
        <v>897</v>
      </c>
      <c r="BY206" s="3047"/>
      <c r="BZ206" s="3047"/>
      <c r="CA206" s="3047"/>
      <c r="CB206" s="3047"/>
      <c r="CC206" s="3041"/>
      <c r="CD206" s="3041"/>
      <c r="CE206" s="3041"/>
      <c r="CF206" s="3041"/>
      <c r="CG206" s="3041"/>
      <c r="CH206" s="1442"/>
    </row>
    <row r="207" spans="1:90" s="514" customFormat="1" ht="15.75" customHeight="1">
      <c r="A207" s="1489"/>
      <c r="B207" s="134"/>
      <c r="C207" s="3334" t="s">
        <v>260</v>
      </c>
      <c r="D207" s="3335"/>
      <c r="E207" s="3335"/>
      <c r="F207" s="3335"/>
      <c r="G207" s="3335"/>
      <c r="H207" s="3335"/>
      <c r="I207" s="3335"/>
      <c r="J207" s="3335"/>
      <c r="K207" s="3335"/>
      <c r="L207" s="3335"/>
      <c r="M207" s="3335"/>
      <c r="N207" s="3335"/>
      <c r="O207" s="3335"/>
      <c r="P207" s="3335"/>
      <c r="Q207" s="3335"/>
      <c r="R207" s="3335"/>
      <c r="S207" s="3335"/>
      <c r="T207" s="3335"/>
      <c r="U207" s="3335"/>
      <c r="V207" s="3335"/>
      <c r="W207" s="3335"/>
      <c r="X207" s="3335"/>
      <c r="Y207" s="3335"/>
      <c r="Z207" s="3335"/>
      <c r="AA207" s="3335"/>
      <c r="AB207" s="3335"/>
      <c r="AC207" s="3335"/>
      <c r="AD207" s="3335"/>
      <c r="AE207" s="3335"/>
      <c r="AF207" s="3335"/>
      <c r="AG207" s="3335"/>
      <c r="AH207" s="3335"/>
      <c r="AI207" s="3335"/>
      <c r="AJ207" s="3335"/>
      <c r="AK207" s="3335"/>
      <c r="AL207" s="3335"/>
      <c r="AM207" s="3335"/>
      <c r="AN207" s="3335"/>
      <c r="AO207" s="3335"/>
      <c r="AP207" s="3335"/>
      <c r="AQ207" s="3335"/>
      <c r="AR207" s="3335"/>
      <c r="AS207" s="3335"/>
      <c r="AT207" s="3335"/>
      <c r="AU207" s="3335"/>
      <c r="AV207" s="3335"/>
      <c r="AW207" s="3336"/>
      <c r="AY207" s="134"/>
      <c r="AZ207" s="134"/>
      <c r="BA207" s="1588" t="s">
        <v>898</v>
      </c>
      <c r="BB207" s="1589"/>
      <c r="BC207" s="1589"/>
      <c r="BD207" s="1589"/>
      <c r="BE207" s="1589"/>
      <c r="BF207" s="1589"/>
      <c r="BG207" s="1589"/>
      <c r="BH207" s="1589"/>
      <c r="BI207" s="3024"/>
      <c r="BJ207" s="3024"/>
      <c r="BK207" s="3024"/>
      <c r="BL207" s="3024"/>
      <c r="BM207" s="3024"/>
      <c r="BN207" s="3024"/>
      <c r="BO207" s="3024"/>
      <c r="BP207" s="3024"/>
      <c r="BQ207" s="3024"/>
      <c r="BR207" s="3024"/>
      <c r="BS207" s="3024"/>
      <c r="BT207" s="3024"/>
      <c r="BU207" s="3024"/>
      <c r="BV207" s="3024"/>
      <c r="BW207" s="3024"/>
      <c r="BX207" s="3024"/>
      <c r="BY207" s="3024"/>
      <c r="BZ207" s="3024"/>
      <c r="CA207" s="3024"/>
      <c r="CB207" s="3024"/>
      <c r="CC207" s="3025"/>
      <c r="CD207" s="3025"/>
      <c r="CE207" s="3025"/>
      <c r="CF207" s="3025"/>
      <c r="CG207" s="3025"/>
      <c r="CH207" s="1590"/>
      <c r="CI207" s="531"/>
      <c r="CJ207" s="531"/>
      <c r="CK207" s="531"/>
    </row>
    <row r="208" spans="1:90" s="514" customFormat="1" ht="16.5" customHeight="1">
      <c r="A208" s="527"/>
      <c r="B208" s="1448"/>
      <c r="C208" s="2971" t="s">
        <v>792</v>
      </c>
      <c r="D208" s="2971"/>
      <c r="E208" s="2971"/>
      <c r="F208" s="2971"/>
      <c r="G208" s="2971"/>
      <c r="H208" s="2971"/>
      <c r="I208" s="2972"/>
      <c r="J208" s="2971"/>
      <c r="K208" s="2971"/>
      <c r="L208" s="3388">
        <v>137325246282</v>
      </c>
      <c r="M208" s="3388"/>
      <c r="N208" s="3389"/>
      <c r="O208" s="3388"/>
      <c r="P208" s="3388"/>
      <c r="Q208" s="3389"/>
      <c r="R208" s="3389"/>
      <c r="S208" s="3388"/>
      <c r="T208" s="3296">
        <v>6500486844</v>
      </c>
      <c r="U208" s="3297"/>
      <c r="V208" s="3297"/>
      <c r="W208" s="3297"/>
      <c r="X208" s="3297"/>
      <c r="Y208" s="3297"/>
      <c r="Z208" s="3297"/>
      <c r="AA208" s="3298"/>
      <c r="AB208" s="3293">
        <v>9494878816</v>
      </c>
      <c r="AC208" s="3294"/>
      <c r="AD208" s="3294"/>
      <c r="AE208" s="3294"/>
      <c r="AF208" s="3294"/>
      <c r="AG208" s="3294"/>
      <c r="AH208" s="3295"/>
      <c r="AI208" s="3293">
        <v>572513923</v>
      </c>
      <c r="AJ208" s="3294"/>
      <c r="AK208" s="3294"/>
      <c r="AL208" s="3294"/>
      <c r="AM208" s="3294"/>
      <c r="AN208" s="3294"/>
      <c r="AO208" s="3295"/>
      <c r="AP208" s="3388">
        <v>153893125865</v>
      </c>
      <c r="AQ208" s="3388"/>
      <c r="AR208" s="3389"/>
      <c r="AS208" s="3389"/>
      <c r="AT208" s="3389"/>
      <c r="AU208" s="3388"/>
      <c r="AV208" s="3388"/>
      <c r="AW208" s="3388"/>
      <c r="AY208" s="1448"/>
      <c r="AZ208" s="1448"/>
      <c r="BA208" s="528" t="s">
        <v>899</v>
      </c>
      <c r="BB208" s="529"/>
      <c r="BC208" s="529"/>
      <c r="BD208" s="529"/>
      <c r="BE208" s="529"/>
      <c r="BF208" s="529"/>
      <c r="BG208" s="529"/>
      <c r="BH208" s="529"/>
      <c r="BI208" s="3023"/>
      <c r="BJ208" s="3023"/>
      <c r="BK208" s="3023"/>
      <c r="BL208" s="3023"/>
      <c r="BM208" s="3023"/>
      <c r="BN208" s="3023"/>
      <c r="BO208" s="3023"/>
      <c r="BP208" s="3023"/>
      <c r="BQ208" s="3023"/>
      <c r="BR208" s="3023"/>
      <c r="BS208" s="3023"/>
      <c r="BT208" s="3023"/>
      <c r="BU208" s="3023"/>
      <c r="BV208" s="3023"/>
      <c r="BW208" s="3023"/>
      <c r="BX208" s="3023"/>
      <c r="BY208" s="3023"/>
      <c r="BZ208" s="3023"/>
      <c r="CA208" s="3023"/>
      <c r="CB208" s="3023"/>
      <c r="CC208" s="2967">
        <v>0</v>
      </c>
      <c r="CD208" s="2967"/>
      <c r="CE208" s="2967"/>
      <c r="CF208" s="2967"/>
      <c r="CG208" s="2967"/>
      <c r="CH208" s="1475"/>
      <c r="CI208" s="384">
        <v>153893125865</v>
      </c>
      <c r="CJ208" s="971">
        <v>0</v>
      </c>
      <c r="CK208" s="531"/>
    </row>
    <row r="209" spans="1:93" s="514" customFormat="1" ht="17.25" customHeight="1">
      <c r="A209" s="527"/>
      <c r="B209" s="1448"/>
      <c r="C209" s="3022" t="s">
        <v>258</v>
      </c>
      <c r="D209" s="3022"/>
      <c r="E209" s="3022"/>
      <c r="F209" s="3022"/>
      <c r="G209" s="3022"/>
      <c r="H209" s="3022"/>
      <c r="I209" s="3022"/>
      <c r="J209" s="3022"/>
      <c r="K209" s="3022"/>
      <c r="L209" s="3172">
        <v>0</v>
      </c>
      <c r="M209" s="3172"/>
      <c r="N209" s="3172"/>
      <c r="O209" s="3172"/>
      <c r="P209" s="3172"/>
      <c r="Q209" s="3172"/>
      <c r="R209" s="3172"/>
      <c r="S209" s="3172"/>
      <c r="T209" s="3172">
        <v>0</v>
      </c>
      <c r="U209" s="3172"/>
      <c r="V209" s="3172"/>
      <c r="W209" s="3172"/>
      <c r="X209" s="3172"/>
      <c r="Y209" s="3172"/>
      <c r="Z209" s="3172"/>
      <c r="AA209" s="3172"/>
      <c r="AB209" s="3275">
        <v>3400000000</v>
      </c>
      <c r="AC209" s="3276"/>
      <c r="AD209" s="3276"/>
      <c r="AE209" s="3276"/>
      <c r="AF209" s="3276"/>
      <c r="AG209" s="3276"/>
      <c r="AH209" s="3277"/>
      <c r="AI209" s="3287">
        <v>0</v>
      </c>
      <c r="AJ209" s="3288"/>
      <c r="AK209" s="3288"/>
      <c r="AL209" s="3288"/>
      <c r="AM209" s="3288"/>
      <c r="AN209" s="3288"/>
      <c r="AO209" s="3289"/>
      <c r="AP209" s="3325">
        <v>3400000000</v>
      </c>
      <c r="AQ209" s="3325"/>
      <c r="AR209" s="3325"/>
      <c r="AS209" s="3325"/>
      <c r="AT209" s="3325"/>
      <c r="AU209" s="3325"/>
      <c r="AV209" s="3325"/>
      <c r="AW209" s="3325"/>
      <c r="AY209" s="1448"/>
      <c r="AZ209" s="1448"/>
      <c r="BA209" s="528" t="s">
        <v>900</v>
      </c>
      <c r="BB209" s="529"/>
      <c r="BC209" s="529"/>
      <c r="BD209" s="529"/>
      <c r="BE209" s="529"/>
      <c r="BF209" s="529"/>
      <c r="BG209" s="529"/>
      <c r="BH209" s="529"/>
      <c r="BI209" s="2966">
        <v>0</v>
      </c>
      <c r="BJ209" s="2966"/>
      <c r="BK209" s="2966"/>
      <c r="BL209" s="2966"/>
      <c r="BM209" s="2966"/>
      <c r="BN209" s="2966">
        <v>0</v>
      </c>
      <c r="BO209" s="2966"/>
      <c r="BP209" s="2966"/>
      <c r="BQ209" s="2966"/>
      <c r="BR209" s="2966"/>
      <c r="BS209" s="2966">
        <v>0</v>
      </c>
      <c r="BT209" s="2966"/>
      <c r="BU209" s="2966"/>
      <c r="BV209" s="2966"/>
      <c r="BW209" s="2966"/>
      <c r="BX209" s="2966">
        <v>0</v>
      </c>
      <c r="BY209" s="2966"/>
      <c r="BZ209" s="2966"/>
      <c r="CA209" s="2966"/>
      <c r="CB209" s="2966"/>
      <c r="CC209" s="2966">
        <v>0</v>
      </c>
      <c r="CD209" s="2966"/>
      <c r="CE209" s="2966"/>
      <c r="CF209" s="2966"/>
      <c r="CG209" s="2966"/>
      <c r="CH209" s="1469"/>
      <c r="CI209" s="531"/>
      <c r="CJ209" s="531"/>
      <c r="CK209" s="531"/>
    </row>
    <row r="210" spans="1:93" s="518" customFormat="1" ht="16.5" customHeight="1">
      <c r="A210" s="930"/>
      <c r="B210" s="432"/>
      <c r="C210" s="3090" t="s">
        <v>2111</v>
      </c>
      <c r="D210" s="2988"/>
      <c r="E210" s="2988"/>
      <c r="F210" s="2988"/>
      <c r="G210" s="2988"/>
      <c r="H210" s="2988"/>
      <c r="I210" s="2988"/>
      <c r="J210" s="2988"/>
      <c r="K210" s="2988"/>
      <c r="L210" s="3300"/>
      <c r="M210" s="3300"/>
      <c r="N210" s="3300"/>
      <c r="O210" s="3300"/>
      <c r="P210" s="3300"/>
      <c r="Q210" s="3300"/>
      <c r="R210" s="3300"/>
      <c r="S210" s="3300"/>
      <c r="T210" s="3198"/>
      <c r="U210" s="3198"/>
      <c r="V210" s="3198"/>
      <c r="W210" s="3198"/>
      <c r="X210" s="3198"/>
      <c r="Y210" s="3198"/>
      <c r="Z210" s="3198"/>
      <c r="AA210" s="3198"/>
      <c r="AB210" s="3199">
        <v>3400000000</v>
      </c>
      <c r="AC210" s="3200"/>
      <c r="AD210" s="3200"/>
      <c r="AE210" s="3200"/>
      <c r="AF210" s="3200"/>
      <c r="AG210" s="3200"/>
      <c r="AH210" s="3201"/>
      <c r="AI210" s="3169"/>
      <c r="AJ210" s="3170"/>
      <c r="AK210" s="3170"/>
      <c r="AL210" s="3170"/>
      <c r="AM210" s="3170"/>
      <c r="AN210" s="3170"/>
      <c r="AO210" s="3171"/>
      <c r="AP210" s="3174">
        <v>3400000000</v>
      </c>
      <c r="AQ210" s="3174"/>
      <c r="AR210" s="3174"/>
      <c r="AS210" s="3174"/>
      <c r="AT210" s="3174"/>
      <c r="AU210" s="3174"/>
      <c r="AV210" s="3174"/>
      <c r="AW210" s="3174"/>
      <c r="AY210" s="432"/>
      <c r="AZ210" s="432"/>
      <c r="BA210" s="931" t="s">
        <v>901</v>
      </c>
      <c r="BB210" s="932"/>
      <c r="BC210" s="932"/>
      <c r="BD210" s="932"/>
      <c r="BE210" s="932"/>
      <c r="BF210" s="932"/>
      <c r="BG210" s="932"/>
      <c r="BH210" s="932"/>
      <c r="BI210" s="2973"/>
      <c r="BJ210" s="2973"/>
      <c r="BK210" s="2973"/>
      <c r="BL210" s="2973"/>
      <c r="BM210" s="2973"/>
      <c r="BN210" s="2973"/>
      <c r="BO210" s="2973"/>
      <c r="BP210" s="2973"/>
      <c r="BQ210" s="2973"/>
      <c r="BR210" s="2973"/>
      <c r="BS210" s="2973"/>
      <c r="BT210" s="2973"/>
      <c r="BU210" s="2973"/>
      <c r="BV210" s="2973"/>
      <c r="BW210" s="2973"/>
      <c r="BX210" s="2973"/>
      <c r="BY210" s="2973"/>
      <c r="BZ210" s="2973"/>
      <c r="CA210" s="2973"/>
      <c r="CB210" s="2973"/>
      <c r="CC210" s="3011">
        <v>0</v>
      </c>
      <c r="CD210" s="3011"/>
      <c r="CE210" s="3011"/>
      <c r="CF210" s="3011"/>
      <c r="CG210" s="3011"/>
      <c r="CH210" s="1474"/>
      <c r="CI210" s="933"/>
      <c r="CJ210" s="530"/>
      <c r="CK210" s="933"/>
    </row>
    <row r="211" spans="1:93" s="518" customFormat="1" ht="27.75" hidden="1" customHeight="1">
      <c r="A211" s="930"/>
      <c r="B211" s="432"/>
      <c r="C211" s="3331" t="s">
        <v>1448</v>
      </c>
      <c r="D211" s="3332"/>
      <c r="E211" s="3332"/>
      <c r="F211" s="3332"/>
      <c r="G211" s="3332"/>
      <c r="H211" s="3332"/>
      <c r="I211" s="3332"/>
      <c r="J211" s="3332"/>
      <c r="K211" s="3332"/>
      <c r="L211" s="3300"/>
      <c r="M211" s="3300"/>
      <c r="N211" s="3300"/>
      <c r="O211" s="3300"/>
      <c r="P211" s="3300"/>
      <c r="Q211" s="3300"/>
      <c r="R211" s="3300"/>
      <c r="S211" s="3300"/>
      <c r="T211" s="3198"/>
      <c r="U211" s="3198"/>
      <c r="V211" s="3198"/>
      <c r="W211" s="3198"/>
      <c r="X211" s="3198"/>
      <c r="Y211" s="3198"/>
      <c r="Z211" s="3198"/>
      <c r="AA211" s="3198"/>
      <c r="AB211" s="3199"/>
      <c r="AC211" s="3200"/>
      <c r="AD211" s="3200"/>
      <c r="AE211" s="3200"/>
      <c r="AF211" s="3200"/>
      <c r="AG211" s="3200"/>
      <c r="AH211" s="3201"/>
      <c r="AI211" s="3169"/>
      <c r="AJ211" s="3170"/>
      <c r="AK211" s="3170"/>
      <c r="AL211" s="3170"/>
      <c r="AM211" s="3170"/>
      <c r="AN211" s="3170"/>
      <c r="AO211" s="3171"/>
      <c r="AP211" s="3174">
        <v>0</v>
      </c>
      <c r="AQ211" s="3174"/>
      <c r="AR211" s="3174"/>
      <c r="AS211" s="3174"/>
      <c r="AT211" s="3174"/>
      <c r="AU211" s="3174"/>
      <c r="AV211" s="3174"/>
      <c r="AW211" s="3174"/>
      <c r="AY211" s="432"/>
      <c r="AZ211" s="432"/>
      <c r="BA211" s="931" t="s">
        <v>902</v>
      </c>
      <c r="BB211" s="932"/>
      <c r="BC211" s="932"/>
      <c r="BD211" s="932"/>
      <c r="BE211" s="932"/>
      <c r="BF211" s="932"/>
      <c r="BG211" s="932"/>
      <c r="BH211" s="932"/>
      <c r="BI211" s="2973"/>
      <c r="BJ211" s="2973"/>
      <c r="BK211" s="2973"/>
      <c r="BL211" s="2973"/>
      <c r="BM211" s="2973"/>
      <c r="BN211" s="2973"/>
      <c r="BO211" s="2973"/>
      <c r="BP211" s="2973"/>
      <c r="BQ211" s="2973"/>
      <c r="BR211" s="2973"/>
      <c r="BS211" s="2973"/>
      <c r="BT211" s="2973"/>
      <c r="BU211" s="2973"/>
      <c r="BV211" s="2973"/>
      <c r="BW211" s="2973"/>
      <c r="BX211" s="2973"/>
      <c r="BY211" s="2973"/>
      <c r="BZ211" s="2973"/>
      <c r="CA211" s="2973"/>
      <c r="CB211" s="2973"/>
      <c r="CC211" s="3011">
        <v>0</v>
      </c>
      <c r="CD211" s="3011"/>
      <c r="CE211" s="3011"/>
      <c r="CF211" s="3011"/>
      <c r="CG211" s="3011"/>
      <c r="CH211" s="1474"/>
      <c r="CI211" s="933"/>
      <c r="CJ211" s="933"/>
      <c r="CK211" s="933"/>
    </row>
    <row r="212" spans="1:93" s="514" customFormat="1" ht="17.25" customHeight="1">
      <c r="A212" s="527"/>
      <c r="B212" s="1448"/>
      <c r="C212" s="3022" t="s">
        <v>259</v>
      </c>
      <c r="D212" s="3022"/>
      <c r="E212" s="3022"/>
      <c r="F212" s="3022"/>
      <c r="G212" s="3022"/>
      <c r="H212" s="3022"/>
      <c r="I212" s="3022"/>
      <c r="J212" s="3022"/>
      <c r="K212" s="3022"/>
      <c r="L212" s="3172">
        <v>0</v>
      </c>
      <c r="M212" s="3172"/>
      <c r="N212" s="3172"/>
      <c r="O212" s="3172"/>
      <c r="P212" s="3172"/>
      <c r="Q212" s="3172"/>
      <c r="R212" s="3172"/>
      <c r="S212" s="3172"/>
      <c r="T212" s="3172">
        <v>0</v>
      </c>
      <c r="U212" s="3172"/>
      <c r="V212" s="3172"/>
      <c r="W212" s="3172"/>
      <c r="X212" s="3172"/>
      <c r="Y212" s="3172"/>
      <c r="Z212" s="3172"/>
      <c r="AA212" s="3172"/>
      <c r="AB212" s="3326">
        <v>4201257663</v>
      </c>
      <c r="AC212" s="3327"/>
      <c r="AD212" s="3327"/>
      <c r="AE212" s="3327"/>
      <c r="AF212" s="3327"/>
      <c r="AG212" s="3327"/>
      <c r="AH212" s="3328"/>
      <c r="AI212" s="3290">
        <v>0</v>
      </c>
      <c r="AJ212" s="3291"/>
      <c r="AK212" s="3291"/>
      <c r="AL212" s="3291"/>
      <c r="AM212" s="3291"/>
      <c r="AN212" s="3291"/>
      <c r="AO212" s="3292"/>
      <c r="AP212" s="3325">
        <v>4201257663</v>
      </c>
      <c r="AQ212" s="3325"/>
      <c r="AR212" s="3325"/>
      <c r="AS212" s="3325"/>
      <c r="AT212" s="3325"/>
      <c r="AU212" s="3325"/>
      <c r="AV212" s="3325"/>
      <c r="AW212" s="3325"/>
      <c r="AY212" s="1448"/>
      <c r="AZ212" s="1448"/>
      <c r="BA212" s="528" t="s">
        <v>904</v>
      </c>
      <c r="BB212" s="529"/>
      <c r="BC212" s="529"/>
      <c r="BD212" s="529"/>
      <c r="BE212" s="529"/>
      <c r="BF212" s="529"/>
      <c r="BG212" s="529"/>
      <c r="BH212" s="529"/>
      <c r="BI212" s="2966">
        <v>0</v>
      </c>
      <c r="BJ212" s="2966"/>
      <c r="BK212" s="2966"/>
      <c r="BL212" s="2966"/>
      <c r="BM212" s="2966"/>
      <c r="BN212" s="2966">
        <v>0</v>
      </c>
      <c r="BO212" s="2966"/>
      <c r="BP212" s="2966"/>
      <c r="BQ212" s="2966"/>
      <c r="BR212" s="2966"/>
      <c r="BS212" s="2966">
        <v>0</v>
      </c>
      <c r="BT212" s="2966"/>
      <c r="BU212" s="2966"/>
      <c r="BV212" s="2966"/>
      <c r="BW212" s="2966"/>
      <c r="BX212" s="2966">
        <v>0</v>
      </c>
      <c r="BY212" s="2966"/>
      <c r="BZ212" s="2966"/>
      <c r="CA212" s="2966"/>
      <c r="CB212" s="2966"/>
      <c r="CC212" s="2966">
        <v>0</v>
      </c>
      <c r="CD212" s="2966"/>
      <c r="CE212" s="2966"/>
      <c r="CF212" s="2966"/>
      <c r="CG212" s="2966"/>
      <c r="CH212" s="1469"/>
      <c r="CI212" s="531"/>
      <c r="CJ212" s="531"/>
      <c r="CK212" s="531"/>
    </row>
    <row r="213" spans="1:93" s="518" customFormat="1" ht="19.5" hidden="1" customHeight="1">
      <c r="A213" s="930"/>
      <c r="B213" s="432"/>
      <c r="C213" s="2988" t="s">
        <v>786</v>
      </c>
      <c r="D213" s="2988"/>
      <c r="E213" s="2988"/>
      <c r="F213" s="2988"/>
      <c r="G213" s="2988"/>
      <c r="H213" s="2988"/>
      <c r="I213" s="2988"/>
      <c r="J213" s="2988"/>
      <c r="K213" s="2988"/>
      <c r="L213" s="3324"/>
      <c r="M213" s="3324"/>
      <c r="N213" s="3324"/>
      <c r="O213" s="3324"/>
      <c r="P213" s="3324"/>
      <c r="Q213" s="3324"/>
      <c r="R213" s="3324"/>
      <c r="S213" s="3324"/>
      <c r="T213" s="3198"/>
      <c r="U213" s="3198"/>
      <c r="V213" s="3198"/>
      <c r="W213" s="3198"/>
      <c r="X213" s="3198"/>
      <c r="Y213" s="3198"/>
      <c r="Z213" s="3198"/>
      <c r="AA213" s="3198"/>
      <c r="AB213" s="3199"/>
      <c r="AC213" s="3200"/>
      <c r="AD213" s="3200"/>
      <c r="AE213" s="3200"/>
      <c r="AF213" s="3200"/>
      <c r="AG213" s="3200"/>
      <c r="AH213" s="3201"/>
      <c r="AI213" s="3385"/>
      <c r="AJ213" s="3386"/>
      <c r="AK213" s="3386"/>
      <c r="AL213" s="3386"/>
      <c r="AM213" s="3386"/>
      <c r="AN213" s="3386"/>
      <c r="AO213" s="3387"/>
      <c r="AP213" s="3209">
        <v>0</v>
      </c>
      <c r="AQ213" s="3209"/>
      <c r="AR213" s="3209"/>
      <c r="AS213" s="3209"/>
      <c r="AT213" s="3209"/>
      <c r="AU213" s="3209"/>
      <c r="AV213" s="3209"/>
      <c r="AW213" s="3209"/>
      <c r="AY213" s="432"/>
      <c r="AZ213" s="432"/>
      <c r="BA213" s="931" t="s">
        <v>905</v>
      </c>
      <c r="BB213" s="932"/>
      <c r="BC213" s="932"/>
      <c r="BD213" s="932"/>
      <c r="BE213" s="932"/>
      <c r="BF213" s="932"/>
      <c r="BG213" s="932"/>
      <c r="BH213" s="932"/>
      <c r="BI213" s="2973"/>
      <c r="BJ213" s="2973"/>
      <c r="BK213" s="2973"/>
      <c r="BL213" s="2973"/>
      <c r="BM213" s="2973"/>
      <c r="BN213" s="2973"/>
      <c r="BO213" s="2973"/>
      <c r="BP213" s="2973"/>
      <c r="BQ213" s="2973"/>
      <c r="BR213" s="2973"/>
      <c r="BS213" s="2973"/>
      <c r="BT213" s="2973"/>
      <c r="BU213" s="2973"/>
      <c r="BV213" s="2973"/>
      <c r="BW213" s="2973"/>
      <c r="BX213" s="2973"/>
      <c r="BY213" s="2973"/>
      <c r="BZ213" s="2973"/>
      <c r="CA213" s="2973"/>
      <c r="CB213" s="2973"/>
      <c r="CC213" s="3011">
        <v>0</v>
      </c>
      <c r="CD213" s="3011"/>
      <c r="CE213" s="3011"/>
      <c r="CF213" s="3011"/>
      <c r="CG213" s="3011"/>
      <c r="CH213" s="1474"/>
      <c r="CI213" s="933"/>
      <c r="CJ213" s="3021"/>
      <c r="CK213" s="3021"/>
      <c r="CL213" s="3021"/>
      <c r="CM213" s="3021"/>
      <c r="CN213" s="3021"/>
      <c r="CO213" s="3021"/>
    </row>
    <row r="214" spans="1:93" s="518" customFormat="1" ht="18" customHeight="1">
      <c r="A214" s="930"/>
      <c r="B214" s="432"/>
      <c r="C214" s="3091" t="s">
        <v>759</v>
      </c>
      <c r="D214" s="3092"/>
      <c r="E214" s="3092"/>
      <c r="F214" s="3092"/>
      <c r="G214" s="3092"/>
      <c r="H214" s="3092"/>
      <c r="I214" s="3092"/>
      <c r="J214" s="3092"/>
      <c r="K214" s="3092"/>
      <c r="L214" s="3173"/>
      <c r="M214" s="3173"/>
      <c r="N214" s="3173"/>
      <c r="O214" s="3173"/>
      <c r="P214" s="3173"/>
      <c r="Q214" s="3173"/>
      <c r="R214" s="3173"/>
      <c r="S214" s="3173"/>
      <c r="T214" s="3198"/>
      <c r="U214" s="3198"/>
      <c r="V214" s="3198"/>
      <c r="W214" s="3198"/>
      <c r="X214" s="3198"/>
      <c r="Y214" s="3198"/>
      <c r="Z214" s="3198"/>
      <c r="AA214" s="3198"/>
      <c r="AB214" s="3205">
        <v>4201257663</v>
      </c>
      <c r="AC214" s="3206"/>
      <c r="AD214" s="3206"/>
      <c r="AE214" s="3206"/>
      <c r="AF214" s="3206"/>
      <c r="AG214" s="3206"/>
      <c r="AH214" s="3207"/>
      <c r="AI214" s="3448"/>
      <c r="AJ214" s="3449"/>
      <c r="AK214" s="3449"/>
      <c r="AL214" s="3449"/>
      <c r="AM214" s="3449"/>
      <c r="AN214" s="3449"/>
      <c r="AO214" s="3450"/>
      <c r="AP214" s="3209">
        <v>4201257663</v>
      </c>
      <c r="AQ214" s="3209"/>
      <c r="AR214" s="3209"/>
      <c r="AS214" s="3209"/>
      <c r="AT214" s="3209"/>
      <c r="AU214" s="3209"/>
      <c r="AV214" s="3209"/>
      <c r="AW214" s="3209"/>
      <c r="AY214" s="432"/>
      <c r="AZ214" s="432"/>
      <c r="BA214" s="931"/>
      <c r="BB214" s="932"/>
      <c r="BC214" s="932"/>
      <c r="BD214" s="932"/>
      <c r="BE214" s="932"/>
      <c r="BF214" s="932"/>
      <c r="BG214" s="932"/>
      <c r="BH214" s="932"/>
      <c r="BI214" s="1470"/>
      <c r="BJ214" s="1470"/>
      <c r="BK214" s="1470"/>
      <c r="BL214" s="1470"/>
      <c r="BM214" s="1470"/>
      <c r="BN214" s="1470"/>
      <c r="BO214" s="1470"/>
      <c r="BP214" s="1470"/>
      <c r="BQ214" s="1470"/>
      <c r="BR214" s="1470"/>
      <c r="BS214" s="1470"/>
      <c r="BT214" s="1470"/>
      <c r="BU214" s="1470"/>
      <c r="BV214" s="1470"/>
      <c r="BW214" s="1470"/>
      <c r="BX214" s="1470"/>
      <c r="BY214" s="1470"/>
      <c r="BZ214" s="1470"/>
      <c r="CA214" s="1470"/>
      <c r="CB214" s="1470"/>
      <c r="CC214" s="1474"/>
      <c r="CD214" s="1474"/>
      <c r="CE214" s="1474"/>
      <c r="CF214" s="1474"/>
      <c r="CG214" s="1474"/>
      <c r="CH214" s="1474"/>
      <c r="CI214" s="933"/>
      <c r="CJ214" s="933"/>
      <c r="CK214" s="933"/>
    </row>
    <row r="215" spans="1:93" s="518" customFormat="1" ht="19.5" hidden="1" customHeight="1">
      <c r="A215" s="930"/>
      <c r="B215" s="432"/>
      <c r="C215" s="2988" t="s">
        <v>718</v>
      </c>
      <c r="D215" s="2988"/>
      <c r="E215" s="2988"/>
      <c r="F215" s="2988"/>
      <c r="G215" s="2988"/>
      <c r="H215" s="2988"/>
      <c r="I215" s="2988"/>
      <c r="J215" s="2988"/>
      <c r="K215" s="2988"/>
      <c r="L215" s="3300"/>
      <c r="M215" s="3300"/>
      <c r="N215" s="3300"/>
      <c r="O215" s="3300"/>
      <c r="P215" s="3300"/>
      <c r="Q215" s="3300"/>
      <c r="R215" s="3300"/>
      <c r="S215" s="3300"/>
      <c r="T215" s="3198"/>
      <c r="U215" s="3198"/>
      <c r="V215" s="3198"/>
      <c r="W215" s="3198"/>
      <c r="X215" s="3198"/>
      <c r="Y215" s="3198"/>
      <c r="Z215" s="3198"/>
      <c r="AA215" s="3198"/>
      <c r="AB215" s="3199"/>
      <c r="AC215" s="3200"/>
      <c r="AD215" s="3200"/>
      <c r="AE215" s="3200"/>
      <c r="AF215" s="3200"/>
      <c r="AG215" s="3200"/>
      <c r="AH215" s="3201"/>
      <c r="AI215" s="3385"/>
      <c r="AJ215" s="3386"/>
      <c r="AK215" s="3386"/>
      <c r="AL215" s="3386"/>
      <c r="AM215" s="3386"/>
      <c r="AN215" s="3386"/>
      <c r="AO215" s="3387"/>
      <c r="AP215" s="3209">
        <v>0</v>
      </c>
      <c r="AQ215" s="3209"/>
      <c r="AR215" s="3209"/>
      <c r="AS215" s="3209"/>
      <c r="AT215" s="3209"/>
      <c r="AU215" s="3209"/>
      <c r="AV215" s="3209"/>
      <c r="AW215" s="3209"/>
      <c r="AY215" s="432"/>
      <c r="AZ215" s="432"/>
      <c r="BA215" s="931" t="s">
        <v>906</v>
      </c>
      <c r="BB215" s="932"/>
      <c r="BC215" s="932"/>
      <c r="BD215" s="932"/>
      <c r="BE215" s="932"/>
      <c r="BF215" s="932"/>
      <c r="BG215" s="932"/>
      <c r="BH215" s="932"/>
      <c r="BI215" s="2973"/>
      <c r="BJ215" s="2973"/>
      <c r="BK215" s="2973"/>
      <c r="BL215" s="2973"/>
      <c r="BM215" s="2973"/>
      <c r="BN215" s="2973"/>
      <c r="BO215" s="2973"/>
      <c r="BP215" s="2973"/>
      <c r="BQ215" s="2973"/>
      <c r="BR215" s="2973"/>
      <c r="BS215" s="2973"/>
      <c r="BT215" s="2973"/>
      <c r="BU215" s="2973"/>
      <c r="BV215" s="2973"/>
      <c r="BW215" s="2973"/>
      <c r="BX215" s="2973"/>
      <c r="BY215" s="2973"/>
      <c r="BZ215" s="2973"/>
      <c r="CA215" s="2973"/>
      <c r="CB215" s="2973"/>
      <c r="CC215" s="3011">
        <v>0</v>
      </c>
      <c r="CD215" s="3011"/>
      <c r="CE215" s="3011"/>
      <c r="CF215" s="3011"/>
      <c r="CG215" s="3011"/>
      <c r="CH215" s="1474"/>
      <c r="CI215" s="1591"/>
      <c r="CJ215" s="933"/>
      <c r="CK215" s="933"/>
    </row>
    <row r="216" spans="1:93" s="514" customFormat="1" ht="17.25" customHeight="1">
      <c r="A216" s="527"/>
      <c r="B216" s="1448"/>
      <c r="C216" s="3015" t="s">
        <v>266</v>
      </c>
      <c r="D216" s="3015"/>
      <c r="E216" s="3015"/>
      <c r="F216" s="3015"/>
      <c r="G216" s="3015"/>
      <c r="H216" s="3015"/>
      <c r="I216" s="3015"/>
      <c r="J216" s="3015"/>
      <c r="K216" s="3015"/>
      <c r="L216" s="3208">
        <v>137325246282</v>
      </c>
      <c r="M216" s="3208"/>
      <c r="N216" s="3208"/>
      <c r="O216" s="3208"/>
      <c r="P216" s="3208"/>
      <c r="Q216" s="3208"/>
      <c r="R216" s="3208"/>
      <c r="S216" s="3208"/>
      <c r="T216" s="3208">
        <v>6500486844</v>
      </c>
      <c r="U216" s="3208"/>
      <c r="V216" s="3208"/>
      <c r="W216" s="3208"/>
      <c r="X216" s="3208"/>
      <c r="Y216" s="3208"/>
      <c r="Z216" s="3208"/>
      <c r="AA216" s="3208"/>
      <c r="AB216" s="3405">
        <v>8693621153</v>
      </c>
      <c r="AC216" s="3406"/>
      <c r="AD216" s="3406"/>
      <c r="AE216" s="3406"/>
      <c r="AF216" s="3406"/>
      <c r="AG216" s="3406"/>
      <c r="AH216" s="3407"/>
      <c r="AI216" s="3202">
        <v>572513923</v>
      </c>
      <c r="AJ216" s="3203"/>
      <c r="AK216" s="3203"/>
      <c r="AL216" s="3203"/>
      <c r="AM216" s="3203"/>
      <c r="AN216" s="3203"/>
      <c r="AO216" s="3204"/>
      <c r="AP216" s="3175">
        <v>153091868202</v>
      </c>
      <c r="AQ216" s="3175"/>
      <c r="AR216" s="3175"/>
      <c r="AS216" s="3175"/>
      <c r="AT216" s="3175"/>
      <c r="AU216" s="3175"/>
      <c r="AV216" s="3175"/>
      <c r="AW216" s="3175"/>
      <c r="AY216" s="1448"/>
      <c r="AZ216" s="1448"/>
      <c r="BA216" s="528" t="s">
        <v>907</v>
      </c>
      <c r="BB216" s="529"/>
      <c r="BC216" s="529"/>
      <c r="BD216" s="529"/>
      <c r="BE216" s="529"/>
      <c r="BF216" s="529"/>
      <c r="BG216" s="529"/>
      <c r="BH216" s="529"/>
      <c r="BI216" s="2966">
        <v>0</v>
      </c>
      <c r="BJ216" s="2966"/>
      <c r="BK216" s="2966"/>
      <c r="BL216" s="2966"/>
      <c r="BM216" s="2966"/>
      <c r="BN216" s="2966">
        <v>0</v>
      </c>
      <c r="BO216" s="2966"/>
      <c r="BP216" s="2966"/>
      <c r="BQ216" s="2966"/>
      <c r="BR216" s="2966"/>
      <c r="BS216" s="2966">
        <v>0</v>
      </c>
      <c r="BT216" s="2966"/>
      <c r="BU216" s="2966"/>
      <c r="BV216" s="2966"/>
      <c r="BW216" s="2966"/>
      <c r="BX216" s="2966">
        <v>0</v>
      </c>
      <c r="BY216" s="2966"/>
      <c r="BZ216" s="2966"/>
      <c r="CA216" s="2966"/>
      <c r="CB216" s="2966"/>
      <c r="CC216" s="2966">
        <v>0</v>
      </c>
      <c r="CD216" s="2966"/>
      <c r="CE216" s="2966"/>
      <c r="CF216" s="2966"/>
      <c r="CG216" s="2966"/>
      <c r="CH216" s="1469"/>
      <c r="CI216" s="997">
        <v>153091868202</v>
      </c>
      <c r="CJ216" s="971">
        <v>0</v>
      </c>
      <c r="CK216" s="531"/>
    </row>
    <row r="217" spans="1:93" s="285" customFormat="1" ht="15.75" customHeight="1">
      <c r="A217" s="1489"/>
      <c r="B217" s="134"/>
      <c r="C217" s="3334" t="s">
        <v>261</v>
      </c>
      <c r="D217" s="3335"/>
      <c r="E217" s="3335"/>
      <c r="F217" s="3335"/>
      <c r="G217" s="3335"/>
      <c r="H217" s="3335"/>
      <c r="I217" s="3335"/>
      <c r="J217" s="3335"/>
      <c r="K217" s="3335"/>
      <c r="L217" s="3335"/>
      <c r="M217" s="3335"/>
      <c r="N217" s="3335"/>
      <c r="O217" s="3335"/>
      <c r="P217" s="3335"/>
      <c r="Q217" s="3335"/>
      <c r="R217" s="3335"/>
      <c r="S217" s="3335"/>
      <c r="T217" s="3335"/>
      <c r="U217" s="3335"/>
      <c r="V217" s="3335"/>
      <c r="W217" s="3335"/>
      <c r="X217" s="3335"/>
      <c r="Y217" s="3335"/>
      <c r="Z217" s="3335"/>
      <c r="AA217" s="3335"/>
      <c r="AB217" s="3335"/>
      <c r="AC217" s="3335"/>
      <c r="AD217" s="3335"/>
      <c r="AE217" s="3335"/>
      <c r="AF217" s="3335"/>
      <c r="AG217" s="3335"/>
      <c r="AH217" s="3335"/>
      <c r="AI217" s="3335"/>
      <c r="AJ217" s="3335"/>
      <c r="AK217" s="3335"/>
      <c r="AL217" s="3335"/>
      <c r="AM217" s="3335"/>
      <c r="AN217" s="3335"/>
      <c r="AO217" s="3335"/>
      <c r="AP217" s="3335"/>
      <c r="AQ217" s="3335"/>
      <c r="AR217" s="3335"/>
      <c r="AS217" s="3335"/>
      <c r="AT217" s="3335"/>
      <c r="AU217" s="3335"/>
      <c r="AV217" s="3335"/>
      <c r="AW217" s="3336"/>
      <c r="AY217" s="134"/>
      <c r="AZ217" s="134"/>
      <c r="BA217" s="1588" t="s">
        <v>908</v>
      </c>
      <c r="BB217" s="1592"/>
      <c r="BC217" s="1592"/>
      <c r="BD217" s="1592"/>
      <c r="BE217" s="1592"/>
      <c r="BF217" s="1592"/>
      <c r="BG217" s="1592"/>
      <c r="BH217" s="1592"/>
      <c r="BI217" s="1593"/>
      <c r="BJ217" s="1593"/>
      <c r="BK217" s="1593"/>
      <c r="BL217" s="1593"/>
      <c r="BM217" s="1593"/>
      <c r="BN217" s="2990"/>
      <c r="BO217" s="2990"/>
      <c r="BP217" s="2990"/>
      <c r="BQ217" s="2990"/>
      <c r="BR217" s="2990"/>
      <c r="BS217" s="2990"/>
      <c r="BT217" s="2990"/>
      <c r="BU217" s="2990"/>
      <c r="BV217" s="2990"/>
      <c r="BW217" s="2990"/>
      <c r="BX217" s="2990"/>
      <c r="BY217" s="2990"/>
      <c r="BZ217" s="2990"/>
      <c r="CA217" s="2990"/>
      <c r="CB217" s="2990"/>
      <c r="CC217" s="2991"/>
      <c r="CD217" s="2991"/>
      <c r="CE217" s="2991"/>
      <c r="CF217" s="2991"/>
      <c r="CG217" s="2991"/>
      <c r="CH217" s="1594"/>
      <c r="CI217" s="1595"/>
      <c r="CJ217" s="1595"/>
      <c r="CK217" s="1595"/>
    </row>
    <row r="218" spans="1:93" s="514" customFormat="1" ht="16.5" customHeight="1">
      <c r="A218" s="527"/>
      <c r="B218" s="1448"/>
      <c r="C218" s="3009" t="s">
        <v>792</v>
      </c>
      <c r="D218" s="3009"/>
      <c r="E218" s="3009"/>
      <c r="F218" s="3009"/>
      <c r="G218" s="3009"/>
      <c r="H218" s="3009"/>
      <c r="I218" s="3010"/>
      <c r="J218" s="3009"/>
      <c r="K218" s="3009"/>
      <c r="L218" s="2992">
        <v>20154285081</v>
      </c>
      <c r="M218" s="2992"/>
      <c r="N218" s="2993"/>
      <c r="O218" s="2992"/>
      <c r="P218" s="2992"/>
      <c r="Q218" s="2993"/>
      <c r="R218" s="2993"/>
      <c r="S218" s="2992"/>
      <c r="T218" s="2992">
        <v>5666131845</v>
      </c>
      <c r="U218" s="2992"/>
      <c r="V218" s="2993"/>
      <c r="W218" s="2992"/>
      <c r="X218" s="2993"/>
      <c r="Y218" s="2992"/>
      <c r="Z218" s="2993"/>
      <c r="AA218" s="2992"/>
      <c r="AB218" s="3166">
        <v>8066199558</v>
      </c>
      <c r="AC218" s="3167"/>
      <c r="AD218" s="3167"/>
      <c r="AE218" s="3167"/>
      <c r="AF218" s="3167"/>
      <c r="AG218" s="3167"/>
      <c r="AH218" s="3168"/>
      <c r="AI218" s="3166">
        <v>521503424</v>
      </c>
      <c r="AJ218" s="3167"/>
      <c r="AK218" s="3167"/>
      <c r="AL218" s="3167"/>
      <c r="AM218" s="3167"/>
      <c r="AN218" s="3167"/>
      <c r="AO218" s="3168"/>
      <c r="AP218" s="2687">
        <v>34408119908</v>
      </c>
      <c r="AQ218" s="2687"/>
      <c r="AR218" s="2688"/>
      <c r="AS218" s="2688"/>
      <c r="AT218" s="2688"/>
      <c r="AU218" s="2687"/>
      <c r="AV218" s="2687"/>
      <c r="AW218" s="2687"/>
      <c r="AY218" s="1448"/>
      <c r="AZ218" s="1448"/>
      <c r="BA218" s="1596" t="s">
        <v>899</v>
      </c>
      <c r="BB218" s="529"/>
      <c r="BC218" s="529"/>
      <c r="BD218" s="529"/>
      <c r="BE218" s="529"/>
      <c r="BF218" s="529"/>
      <c r="BG218" s="529"/>
      <c r="BH218" s="529"/>
      <c r="BI218" s="2966"/>
      <c r="BJ218" s="2966"/>
      <c r="BK218" s="2966"/>
      <c r="BL218" s="2966"/>
      <c r="BM218" s="2966"/>
      <c r="BN218" s="2966"/>
      <c r="BO218" s="2966"/>
      <c r="BP218" s="2966"/>
      <c r="BQ218" s="2966"/>
      <c r="BR218" s="2966"/>
      <c r="BS218" s="2966"/>
      <c r="BT218" s="2966"/>
      <c r="BU218" s="2966"/>
      <c r="BV218" s="2966"/>
      <c r="BW218" s="2966"/>
      <c r="BX218" s="2966"/>
      <c r="BY218" s="2966"/>
      <c r="BZ218" s="2966"/>
      <c r="CA218" s="2966"/>
      <c r="CB218" s="2966"/>
      <c r="CC218" s="2967">
        <v>0</v>
      </c>
      <c r="CD218" s="2967"/>
      <c r="CE218" s="2967"/>
      <c r="CF218" s="2967"/>
      <c r="CG218" s="2967"/>
      <c r="CH218" s="1475"/>
      <c r="CI218" s="496">
        <v>-34408119908</v>
      </c>
      <c r="CJ218" s="971">
        <v>0</v>
      </c>
      <c r="CK218" s="531"/>
    </row>
    <row r="219" spans="1:93" s="514" customFormat="1" ht="16.5" customHeight="1">
      <c r="A219" s="527"/>
      <c r="B219" s="1448"/>
      <c r="C219" s="3007" t="s">
        <v>258</v>
      </c>
      <c r="D219" s="3007"/>
      <c r="E219" s="3007"/>
      <c r="F219" s="3007"/>
      <c r="G219" s="3007"/>
      <c r="H219" s="3007"/>
      <c r="I219" s="3007"/>
      <c r="J219" s="3007"/>
      <c r="K219" s="3007"/>
      <c r="L219" s="2689">
        <v>2315752716</v>
      </c>
      <c r="M219" s="2689"/>
      <c r="N219" s="2689"/>
      <c r="O219" s="2689"/>
      <c r="P219" s="2689"/>
      <c r="Q219" s="2689"/>
      <c r="R219" s="2689"/>
      <c r="S219" s="2689"/>
      <c r="T219" s="2689">
        <v>139059167</v>
      </c>
      <c r="U219" s="2689"/>
      <c r="V219" s="2689"/>
      <c r="W219" s="2689"/>
      <c r="X219" s="2689"/>
      <c r="Y219" s="2689"/>
      <c r="Z219" s="2689"/>
      <c r="AA219" s="2689"/>
      <c r="AB219" s="2975">
        <v>196356003</v>
      </c>
      <c r="AC219" s="2976"/>
      <c r="AD219" s="2976"/>
      <c r="AE219" s="2976"/>
      <c r="AF219" s="2976"/>
      <c r="AG219" s="2976"/>
      <c r="AH219" s="2977"/>
      <c r="AI219" s="2975">
        <v>11951670</v>
      </c>
      <c r="AJ219" s="2976"/>
      <c r="AK219" s="2976"/>
      <c r="AL219" s="2976"/>
      <c r="AM219" s="2976"/>
      <c r="AN219" s="2976"/>
      <c r="AO219" s="2977"/>
      <c r="AP219" s="2689">
        <v>2663119556</v>
      </c>
      <c r="AQ219" s="2689"/>
      <c r="AR219" s="2689"/>
      <c r="AS219" s="2689"/>
      <c r="AT219" s="2689"/>
      <c r="AU219" s="2689"/>
      <c r="AV219" s="2689"/>
      <c r="AW219" s="2689"/>
      <c r="AY219" s="1448"/>
      <c r="AZ219" s="1448"/>
      <c r="BA219" s="1596" t="s">
        <v>909</v>
      </c>
      <c r="BB219" s="529"/>
      <c r="BC219" s="529"/>
      <c r="BD219" s="529"/>
      <c r="BE219" s="529"/>
      <c r="BF219" s="529"/>
      <c r="BG219" s="529"/>
      <c r="BH219" s="529"/>
      <c r="BI219" s="2966"/>
      <c r="BJ219" s="2966"/>
      <c r="BK219" s="2966"/>
      <c r="BL219" s="2966"/>
      <c r="BM219" s="2966"/>
      <c r="BN219" s="2966"/>
      <c r="BO219" s="2966"/>
      <c r="BP219" s="2966"/>
      <c r="BQ219" s="2966"/>
      <c r="BR219" s="2966"/>
      <c r="BS219" s="2966"/>
      <c r="BT219" s="2966"/>
      <c r="BU219" s="2966"/>
      <c r="BV219" s="2966"/>
      <c r="BW219" s="2966"/>
      <c r="BX219" s="2966"/>
      <c r="BY219" s="2966"/>
      <c r="BZ219" s="2966"/>
      <c r="CA219" s="2966"/>
      <c r="CB219" s="2966"/>
      <c r="CC219" s="2967">
        <v>0</v>
      </c>
      <c r="CD219" s="2967"/>
      <c r="CE219" s="2967"/>
      <c r="CF219" s="2967"/>
      <c r="CG219" s="2967"/>
      <c r="CH219" s="1475"/>
      <c r="CI219" s="530">
        <v>0</v>
      </c>
      <c r="CJ219" s="1597"/>
      <c r="CK219" s="530"/>
    </row>
    <row r="220" spans="1:93" s="518" customFormat="1" ht="16.5" customHeight="1">
      <c r="A220" s="930"/>
      <c r="B220" s="432"/>
      <c r="C220" s="3090" t="s">
        <v>2061</v>
      </c>
      <c r="D220" s="2988"/>
      <c r="E220" s="2988"/>
      <c r="F220" s="2988"/>
      <c r="G220" s="2988"/>
      <c r="H220" s="2988"/>
      <c r="I220" s="2988"/>
      <c r="J220" s="2988"/>
      <c r="K220" s="2988"/>
      <c r="L220" s="3084">
        <v>2315752716</v>
      </c>
      <c r="M220" s="3084"/>
      <c r="N220" s="3084"/>
      <c r="O220" s="3084"/>
      <c r="P220" s="3084"/>
      <c r="Q220" s="3084"/>
      <c r="R220" s="3084"/>
      <c r="S220" s="3084"/>
      <c r="T220" s="2690">
        <v>139059167</v>
      </c>
      <c r="U220" s="2690"/>
      <c r="V220" s="2690"/>
      <c r="W220" s="2690"/>
      <c r="X220" s="2690"/>
      <c r="Y220" s="2690"/>
      <c r="Z220" s="2690"/>
      <c r="AA220" s="2690"/>
      <c r="AB220" s="2981">
        <v>196356003</v>
      </c>
      <c r="AC220" s="2982"/>
      <c r="AD220" s="2982"/>
      <c r="AE220" s="2982"/>
      <c r="AF220" s="2982"/>
      <c r="AG220" s="2982"/>
      <c r="AH220" s="2983"/>
      <c r="AI220" s="2981">
        <v>11951670</v>
      </c>
      <c r="AJ220" s="2982"/>
      <c r="AK220" s="2982"/>
      <c r="AL220" s="2982"/>
      <c r="AM220" s="2982"/>
      <c r="AN220" s="2982"/>
      <c r="AO220" s="2983"/>
      <c r="AP220" s="2690">
        <v>2663119556</v>
      </c>
      <c r="AQ220" s="2690"/>
      <c r="AR220" s="2690"/>
      <c r="AS220" s="2690"/>
      <c r="AT220" s="2690"/>
      <c r="AU220" s="2690"/>
      <c r="AV220" s="2690"/>
      <c r="AW220" s="2690"/>
      <c r="AY220" s="432"/>
      <c r="AZ220" s="432"/>
      <c r="BA220" s="1598"/>
      <c r="BB220" s="932"/>
      <c r="BC220" s="932"/>
      <c r="BD220" s="932"/>
      <c r="BE220" s="932"/>
      <c r="BF220" s="932"/>
      <c r="BG220" s="932"/>
      <c r="BH220" s="932"/>
      <c r="BI220" s="1470"/>
      <c r="BJ220" s="1470"/>
      <c r="BK220" s="1470"/>
      <c r="BL220" s="1470"/>
      <c r="BM220" s="1470"/>
      <c r="BN220" s="1470"/>
      <c r="BO220" s="1470"/>
      <c r="BP220" s="1470"/>
      <c r="BQ220" s="1470"/>
      <c r="BR220" s="1470"/>
      <c r="BS220" s="1470"/>
      <c r="BT220" s="1470"/>
      <c r="BU220" s="1470"/>
      <c r="BV220" s="1470"/>
      <c r="BW220" s="1470"/>
      <c r="BX220" s="1470"/>
      <c r="BY220" s="1470"/>
      <c r="BZ220" s="1470"/>
      <c r="CA220" s="1470"/>
      <c r="CB220" s="1470"/>
      <c r="CC220" s="1474"/>
      <c r="CD220" s="1474"/>
      <c r="CE220" s="1474"/>
      <c r="CF220" s="1474"/>
      <c r="CG220" s="1474"/>
      <c r="CH220" s="1474"/>
      <c r="CI220" s="933"/>
      <c r="CJ220" s="1591"/>
      <c r="CK220" s="1591"/>
    </row>
    <row r="221" spans="1:93" s="514" customFormat="1" ht="19.5" hidden="1" customHeight="1">
      <c r="A221" s="527"/>
      <c r="B221" s="1448"/>
      <c r="C221" s="2988" t="s">
        <v>265</v>
      </c>
      <c r="D221" s="2988"/>
      <c r="E221" s="2988"/>
      <c r="F221" s="2988"/>
      <c r="G221" s="2988"/>
      <c r="H221" s="2988"/>
      <c r="I221" s="2988"/>
      <c r="J221" s="2988"/>
      <c r="K221" s="2988"/>
      <c r="L221" s="3084"/>
      <c r="M221" s="3084"/>
      <c r="N221" s="3084"/>
      <c r="O221" s="3084"/>
      <c r="P221" s="3084"/>
      <c r="Q221" s="3084"/>
      <c r="R221" s="3084"/>
      <c r="S221" s="3084"/>
      <c r="T221" s="2690"/>
      <c r="U221" s="2690"/>
      <c r="V221" s="2690"/>
      <c r="W221" s="2690"/>
      <c r="X221" s="2690"/>
      <c r="Y221" s="2690"/>
      <c r="Z221" s="2690"/>
      <c r="AA221" s="2690"/>
      <c r="AB221" s="2981"/>
      <c r="AC221" s="2982"/>
      <c r="AD221" s="2982"/>
      <c r="AE221" s="2982"/>
      <c r="AF221" s="2982"/>
      <c r="AG221" s="2982"/>
      <c r="AH221" s="2983"/>
      <c r="AI221" s="2981"/>
      <c r="AJ221" s="2982"/>
      <c r="AK221" s="2982"/>
      <c r="AL221" s="2982"/>
      <c r="AM221" s="2982"/>
      <c r="AN221" s="2982"/>
      <c r="AO221" s="2983"/>
      <c r="AP221" s="2690">
        <v>0</v>
      </c>
      <c r="AQ221" s="2690"/>
      <c r="AR221" s="2690"/>
      <c r="AS221" s="2690"/>
      <c r="AT221" s="2690"/>
      <c r="AU221" s="2690"/>
      <c r="AV221" s="2690"/>
      <c r="AW221" s="2690"/>
      <c r="AY221" s="1448"/>
      <c r="AZ221" s="1448"/>
      <c r="BA221" s="1596"/>
      <c r="BB221" s="529"/>
      <c r="BC221" s="529"/>
      <c r="BD221" s="529"/>
      <c r="BE221" s="529"/>
      <c r="BF221" s="529"/>
      <c r="BG221" s="529"/>
      <c r="BH221" s="529"/>
      <c r="BI221" s="1469"/>
      <c r="BJ221" s="1469"/>
      <c r="BK221" s="1469"/>
      <c r="BL221" s="1469"/>
      <c r="BM221" s="1469"/>
      <c r="BN221" s="1469"/>
      <c r="BO221" s="1469"/>
      <c r="BP221" s="1469"/>
      <c r="BQ221" s="1469"/>
      <c r="BR221" s="1469"/>
      <c r="BS221" s="1469"/>
      <c r="BT221" s="1469"/>
      <c r="BU221" s="1469"/>
      <c r="BV221" s="1469"/>
      <c r="BW221" s="1469"/>
      <c r="BX221" s="1469"/>
      <c r="BY221" s="1469"/>
      <c r="BZ221" s="1469"/>
      <c r="CA221" s="1469"/>
      <c r="CB221" s="1469"/>
      <c r="CC221" s="1475"/>
      <c r="CD221" s="1475"/>
      <c r="CE221" s="1475"/>
      <c r="CF221" s="1475"/>
      <c r="CG221" s="1475"/>
      <c r="CH221" s="1475"/>
      <c r="CI221" s="531"/>
      <c r="CJ221" s="530"/>
      <c r="CK221" s="530"/>
    </row>
    <row r="222" spans="1:93" s="514" customFormat="1" ht="17.25" customHeight="1">
      <c r="A222" s="527"/>
      <c r="B222" s="1448"/>
      <c r="C222" s="3007" t="s">
        <v>259</v>
      </c>
      <c r="D222" s="3007"/>
      <c r="E222" s="3007"/>
      <c r="F222" s="3007"/>
      <c r="G222" s="3007"/>
      <c r="H222" s="3007"/>
      <c r="I222" s="3007"/>
      <c r="J222" s="3007"/>
      <c r="K222" s="3007"/>
      <c r="L222" s="2689">
        <v>0</v>
      </c>
      <c r="M222" s="2689"/>
      <c r="N222" s="2689"/>
      <c r="O222" s="2689"/>
      <c r="P222" s="2689"/>
      <c r="Q222" s="2689"/>
      <c r="R222" s="2689"/>
      <c r="S222" s="2689"/>
      <c r="T222" s="2689">
        <v>0</v>
      </c>
      <c r="U222" s="2689"/>
      <c r="V222" s="2689"/>
      <c r="W222" s="2689"/>
      <c r="X222" s="2689"/>
      <c r="Y222" s="2689"/>
      <c r="Z222" s="2689"/>
      <c r="AA222" s="2689"/>
      <c r="AB222" s="2975">
        <v>801257663</v>
      </c>
      <c r="AC222" s="2976"/>
      <c r="AD222" s="2976"/>
      <c r="AE222" s="2976"/>
      <c r="AF222" s="2976"/>
      <c r="AG222" s="2976"/>
      <c r="AH222" s="2977"/>
      <c r="AI222" s="2975">
        <v>0</v>
      </c>
      <c r="AJ222" s="2976"/>
      <c r="AK222" s="2976"/>
      <c r="AL222" s="2976"/>
      <c r="AM222" s="2976"/>
      <c r="AN222" s="2976"/>
      <c r="AO222" s="2977"/>
      <c r="AP222" s="2689">
        <v>801257663</v>
      </c>
      <c r="AQ222" s="2689"/>
      <c r="AR222" s="2689"/>
      <c r="AS222" s="2689"/>
      <c r="AT222" s="2689"/>
      <c r="AU222" s="2689"/>
      <c r="AV222" s="2689"/>
      <c r="AW222" s="2689"/>
      <c r="AY222" s="1448"/>
      <c r="AZ222" s="1448"/>
      <c r="BA222" s="1596" t="s">
        <v>904</v>
      </c>
      <c r="BB222" s="529"/>
      <c r="BC222" s="529"/>
      <c r="BD222" s="529"/>
      <c r="BE222" s="529"/>
      <c r="BF222" s="529"/>
      <c r="BG222" s="529"/>
      <c r="BH222" s="529"/>
      <c r="BI222" s="2966">
        <v>0</v>
      </c>
      <c r="BJ222" s="2966"/>
      <c r="BK222" s="2966"/>
      <c r="BL222" s="2966"/>
      <c r="BM222" s="2966"/>
      <c r="BN222" s="2966">
        <v>0</v>
      </c>
      <c r="BO222" s="2966"/>
      <c r="BP222" s="2966"/>
      <c r="BQ222" s="2966"/>
      <c r="BR222" s="2966"/>
      <c r="BS222" s="2966">
        <v>0</v>
      </c>
      <c r="BT222" s="2966"/>
      <c r="BU222" s="2966"/>
      <c r="BV222" s="2966"/>
      <c r="BW222" s="2966"/>
      <c r="BX222" s="2966">
        <v>0</v>
      </c>
      <c r="BY222" s="2966"/>
      <c r="BZ222" s="2966"/>
      <c r="CA222" s="2966"/>
      <c r="CB222" s="2966"/>
      <c r="CC222" s="2966">
        <v>0</v>
      </c>
      <c r="CD222" s="2966"/>
      <c r="CE222" s="2966"/>
      <c r="CF222" s="2966"/>
      <c r="CG222" s="2966"/>
      <c r="CH222" s="1469"/>
      <c r="CI222" s="531"/>
      <c r="CJ222" s="531"/>
      <c r="CK222" s="530"/>
    </row>
    <row r="223" spans="1:93" s="518" customFormat="1" ht="19.5" hidden="1" customHeight="1">
      <c r="A223" s="1599"/>
      <c r="B223" s="414"/>
      <c r="C223" s="2988" t="s">
        <v>786</v>
      </c>
      <c r="D223" s="2988"/>
      <c r="E223" s="2988"/>
      <c r="F223" s="2988"/>
      <c r="G223" s="2988"/>
      <c r="H223" s="2988"/>
      <c r="I223" s="2988"/>
      <c r="J223" s="2988"/>
      <c r="K223" s="2988"/>
      <c r="L223" s="3084"/>
      <c r="M223" s="3084"/>
      <c r="N223" s="3084"/>
      <c r="O223" s="3084"/>
      <c r="P223" s="3084"/>
      <c r="Q223" s="3084"/>
      <c r="R223" s="3084"/>
      <c r="S223" s="3084"/>
      <c r="T223" s="2690"/>
      <c r="U223" s="2690"/>
      <c r="V223" s="2690"/>
      <c r="W223" s="2690"/>
      <c r="X223" s="2690"/>
      <c r="Y223" s="2690"/>
      <c r="Z223" s="2690"/>
      <c r="AA223" s="2690"/>
      <c r="AB223" s="2981"/>
      <c r="AC223" s="2982"/>
      <c r="AD223" s="2982"/>
      <c r="AE223" s="2982"/>
      <c r="AF223" s="2982"/>
      <c r="AG223" s="2982"/>
      <c r="AH223" s="2983"/>
      <c r="AI223" s="2981"/>
      <c r="AJ223" s="2982"/>
      <c r="AK223" s="2982"/>
      <c r="AL223" s="2982"/>
      <c r="AM223" s="2982"/>
      <c r="AN223" s="2982"/>
      <c r="AO223" s="2983"/>
      <c r="AP223" s="2690">
        <v>0</v>
      </c>
      <c r="AQ223" s="2690"/>
      <c r="AR223" s="2690"/>
      <c r="AS223" s="2690"/>
      <c r="AT223" s="2690"/>
      <c r="AU223" s="2690"/>
      <c r="AV223" s="2690"/>
      <c r="AW223" s="2690"/>
      <c r="AY223" s="414"/>
      <c r="AZ223" s="414"/>
      <c r="BA223" s="931" t="s">
        <v>905</v>
      </c>
      <c r="BB223" s="932"/>
      <c r="BC223" s="932"/>
      <c r="BD223" s="932"/>
      <c r="BE223" s="932"/>
      <c r="BF223" s="932"/>
      <c r="BG223" s="932"/>
      <c r="BH223" s="932"/>
      <c r="BI223" s="2973"/>
      <c r="BJ223" s="2973"/>
      <c r="BK223" s="2973"/>
      <c r="BL223" s="2973"/>
      <c r="BM223" s="2973"/>
      <c r="BN223" s="2973"/>
      <c r="BO223" s="2973"/>
      <c r="BP223" s="2973"/>
      <c r="BQ223" s="2973"/>
      <c r="BR223" s="2973"/>
      <c r="BS223" s="2973"/>
      <c r="BT223" s="2973"/>
      <c r="BU223" s="2973"/>
      <c r="BV223" s="2973"/>
      <c r="BW223" s="2973"/>
      <c r="BX223" s="2973"/>
      <c r="BY223" s="2973"/>
      <c r="BZ223" s="2973"/>
      <c r="CA223" s="2973"/>
      <c r="CB223" s="2973"/>
      <c r="CC223" s="2974"/>
      <c r="CD223" s="2974"/>
      <c r="CE223" s="2974"/>
      <c r="CF223" s="2974"/>
      <c r="CG223" s="2974"/>
      <c r="CH223" s="1600"/>
      <c r="CI223" s="933"/>
      <c r="CJ223" s="933"/>
      <c r="CK223" s="933"/>
    </row>
    <row r="224" spans="1:93" s="518" customFormat="1" ht="17.25" customHeight="1">
      <c r="A224" s="1599"/>
      <c r="B224" s="414"/>
      <c r="C224" s="3091" t="s">
        <v>759</v>
      </c>
      <c r="D224" s="3092"/>
      <c r="E224" s="3092"/>
      <c r="F224" s="3092"/>
      <c r="G224" s="3092"/>
      <c r="H224" s="3092"/>
      <c r="I224" s="3092"/>
      <c r="J224" s="3092"/>
      <c r="K224" s="3092"/>
      <c r="L224" s="3084"/>
      <c r="M224" s="3084"/>
      <c r="N224" s="3084"/>
      <c r="O224" s="3084"/>
      <c r="P224" s="3084"/>
      <c r="Q224" s="3084"/>
      <c r="R224" s="3084"/>
      <c r="S224" s="3084"/>
      <c r="T224" s="2690"/>
      <c r="U224" s="2690"/>
      <c r="V224" s="2690"/>
      <c r="W224" s="2690"/>
      <c r="X224" s="2690"/>
      <c r="Y224" s="2690"/>
      <c r="Z224" s="2690"/>
      <c r="AA224" s="2690"/>
      <c r="AB224" s="2981">
        <v>801257663</v>
      </c>
      <c r="AC224" s="2982"/>
      <c r="AD224" s="2982"/>
      <c r="AE224" s="2982"/>
      <c r="AF224" s="2982"/>
      <c r="AG224" s="2982"/>
      <c r="AH224" s="2983"/>
      <c r="AI224" s="2981"/>
      <c r="AJ224" s="2982"/>
      <c r="AK224" s="2982"/>
      <c r="AL224" s="2982"/>
      <c r="AM224" s="2982"/>
      <c r="AN224" s="2982"/>
      <c r="AO224" s="2983"/>
      <c r="AP224" s="2690">
        <v>801257663</v>
      </c>
      <c r="AQ224" s="2690"/>
      <c r="AR224" s="2690"/>
      <c r="AS224" s="2690"/>
      <c r="AT224" s="2690"/>
      <c r="AU224" s="2690"/>
      <c r="AV224" s="2690"/>
      <c r="AW224" s="2690"/>
      <c r="AY224" s="414"/>
      <c r="AZ224" s="414"/>
      <c r="BA224" s="931"/>
      <c r="BB224" s="932"/>
      <c r="BC224" s="932"/>
      <c r="BD224" s="932"/>
      <c r="BE224" s="932"/>
      <c r="BF224" s="932"/>
      <c r="BG224" s="932"/>
      <c r="BH224" s="932"/>
      <c r="BI224" s="1470"/>
      <c r="BJ224" s="1470"/>
      <c r="BK224" s="1470"/>
      <c r="BL224" s="1470"/>
      <c r="BM224" s="1470"/>
      <c r="BN224" s="1470"/>
      <c r="BO224" s="1470"/>
      <c r="BP224" s="1470"/>
      <c r="BQ224" s="1470"/>
      <c r="BR224" s="1470"/>
      <c r="BS224" s="1470"/>
      <c r="BT224" s="1470"/>
      <c r="BU224" s="1470"/>
      <c r="BV224" s="1470"/>
      <c r="BW224" s="1470"/>
      <c r="BX224" s="1470"/>
      <c r="BY224" s="1470"/>
      <c r="BZ224" s="1470"/>
      <c r="CA224" s="1470"/>
      <c r="CB224" s="1470"/>
      <c r="CC224" s="1600"/>
      <c r="CD224" s="1600"/>
      <c r="CE224" s="1600"/>
      <c r="CF224" s="1600"/>
      <c r="CG224" s="1600"/>
      <c r="CH224" s="1600"/>
      <c r="CI224" s="933"/>
      <c r="CJ224" s="1591"/>
      <c r="CK224" s="933"/>
    </row>
    <row r="225" spans="1:90" s="518" customFormat="1" ht="19.5" hidden="1" customHeight="1">
      <c r="A225" s="1599"/>
      <c r="B225" s="414"/>
      <c r="C225" s="2988" t="s">
        <v>718</v>
      </c>
      <c r="D225" s="2988"/>
      <c r="E225" s="2988"/>
      <c r="F225" s="2988"/>
      <c r="G225" s="2988"/>
      <c r="H225" s="2988"/>
      <c r="I225" s="2988"/>
      <c r="J225" s="2988"/>
      <c r="K225" s="2988"/>
      <c r="L225" s="3084"/>
      <c r="M225" s="3084"/>
      <c r="N225" s="3084"/>
      <c r="O225" s="3084"/>
      <c r="P225" s="3084"/>
      <c r="Q225" s="3084"/>
      <c r="R225" s="3084"/>
      <c r="S225" s="3084"/>
      <c r="T225" s="2690"/>
      <c r="U225" s="2690"/>
      <c r="V225" s="2690"/>
      <c r="W225" s="2690"/>
      <c r="X225" s="2690"/>
      <c r="Y225" s="2690"/>
      <c r="Z225" s="2690"/>
      <c r="AA225" s="2690"/>
      <c r="AB225" s="2981"/>
      <c r="AC225" s="2982"/>
      <c r="AD225" s="2982"/>
      <c r="AE225" s="2982"/>
      <c r="AF225" s="2982"/>
      <c r="AG225" s="2982"/>
      <c r="AH225" s="2983"/>
      <c r="AI225" s="2981"/>
      <c r="AJ225" s="2982"/>
      <c r="AK225" s="2982"/>
      <c r="AL225" s="2982"/>
      <c r="AM225" s="2982"/>
      <c r="AN225" s="2982"/>
      <c r="AO225" s="2983"/>
      <c r="AP225" s="2690">
        <v>0</v>
      </c>
      <c r="AQ225" s="2690"/>
      <c r="AR225" s="2690"/>
      <c r="AS225" s="2690"/>
      <c r="AT225" s="2690"/>
      <c r="AU225" s="2690"/>
      <c r="AV225" s="2690"/>
      <c r="AW225" s="2690"/>
      <c r="AY225" s="414"/>
      <c r="AZ225" s="414"/>
      <c r="BA225" s="931" t="s">
        <v>202</v>
      </c>
      <c r="BB225" s="932"/>
      <c r="BC225" s="932"/>
      <c r="BD225" s="932"/>
      <c r="BE225" s="932"/>
      <c r="BF225" s="932"/>
      <c r="BG225" s="932"/>
      <c r="BH225" s="932"/>
      <c r="BI225" s="2973"/>
      <c r="BJ225" s="2973"/>
      <c r="BK225" s="2973"/>
      <c r="BL225" s="2973"/>
      <c r="BM225" s="2973"/>
      <c r="BN225" s="2973"/>
      <c r="BO225" s="2973"/>
      <c r="BP225" s="2973"/>
      <c r="BQ225" s="2973"/>
      <c r="BR225" s="2973"/>
      <c r="BS225" s="2973"/>
      <c r="BT225" s="2973"/>
      <c r="BU225" s="2973"/>
      <c r="BV225" s="2973"/>
      <c r="BW225" s="2973"/>
      <c r="BX225" s="2973"/>
      <c r="BY225" s="2973"/>
      <c r="BZ225" s="2973"/>
      <c r="CA225" s="2973"/>
      <c r="CB225" s="2973"/>
      <c r="CC225" s="2974"/>
      <c r="CD225" s="2974"/>
      <c r="CE225" s="2974"/>
      <c r="CF225" s="2974"/>
      <c r="CG225" s="2974"/>
      <c r="CH225" s="1600"/>
      <c r="CI225" s="933"/>
      <c r="CJ225" s="1601"/>
      <c r="CK225" s="933"/>
    </row>
    <row r="226" spans="1:90" s="514" customFormat="1" ht="16.5" customHeight="1">
      <c r="A226" s="527"/>
      <c r="B226" s="1448"/>
      <c r="C226" s="2987" t="s">
        <v>266</v>
      </c>
      <c r="D226" s="2987"/>
      <c r="E226" s="2987"/>
      <c r="F226" s="2987"/>
      <c r="G226" s="2987"/>
      <c r="H226" s="2987"/>
      <c r="I226" s="2987"/>
      <c r="J226" s="2987"/>
      <c r="K226" s="2987"/>
      <c r="L226" s="3016">
        <v>22470037797</v>
      </c>
      <c r="M226" s="3016"/>
      <c r="N226" s="3016"/>
      <c r="O226" s="3016"/>
      <c r="P226" s="3016"/>
      <c r="Q226" s="3016"/>
      <c r="R226" s="3016"/>
      <c r="S226" s="3016"/>
      <c r="T226" s="3016">
        <v>5805191012</v>
      </c>
      <c r="U226" s="3016"/>
      <c r="V226" s="3016"/>
      <c r="W226" s="3016"/>
      <c r="X226" s="3016"/>
      <c r="Y226" s="3016"/>
      <c r="Z226" s="3016"/>
      <c r="AA226" s="3016"/>
      <c r="AB226" s="2960">
        <v>7461297898</v>
      </c>
      <c r="AC226" s="2961"/>
      <c r="AD226" s="2961"/>
      <c r="AE226" s="2961"/>
      <c r="AF226" s="2961"/>
      <c r="AG226" s="2961"/>
      <c r="AH226" s="2962"/>
      <c r="AI226" s="2960">
        <v>533455094</v>
      </c>
      <c r="AJ226" s="2961"/>
      <c r="AK226" s="2961"/>
      <c r="AL226" s="2961"/>
      <c r="AM226" s="2961"/>
      <c r="AN226" s="2961"/>
      <c r="AO226" s="2962"/>
      <c r="AP226" s="3016">
        <v>36269981801</v>
      </c>
      <c r="AQ226" s="3016"/>
      <c r="AR226" s="3016"/>
      <c r="AS226" s="3016"/>
      <c r="AT226" s="3016"/>
      <c r="AU226" s="3016"/>
      <c r="AV226" s="3016"/>
      <c r="AW226" s="3016"/>
      <c r="AY226" s="1448"/>
      <c r="AZ226" s="1448"/>
      <c r="BA226" s="1602" t="s">
        <v>907</v>
      </c>
      <c r="BB226" s="529"/>
      <c r="BC226" s="529"/>
      <c r="BD226" s="529"/>
      <c r="BE226" s="529"/>
      <c r="BF226" s="529"/>
      <c r="BG226" s="529"/>
      <c r="BH226" s="529"/>
      <c r="BI226" s="2966">
        <v>0</v>
      </c>
      <c r="BJ226" s="2966"/>
      <c r="BK226" s="2966"/>
      <c r="BL226" s="2966"/>
      <c r="BM226" s="2966"/>
      <c r="BN226" s="2966">
        <v>0</v>
      </c>
      <c r="BO226" s="2966"/>
      <c r="BP226" s="2966"/>
      <c r="BQ226" s="2966"/>
      <c r="BR226" s="2966"/>
      <c r="BS226" s="2966">
        <v>0</v>
      </c>
      <c r="BT226" s="2966"/>
      <c r="BU226" s="2966"/>
      <c r="BV226" s="2966"/>
      <c r="BW226" s="2966"/>
      <c r="BX226" s="2966">
        <v>0</v>
      </c>
      <c r="BY226" s="2966"/>
      <c r="BZ226" s="2966"/>
      <c r="CA226" s="2966"/>
      <c r="CB226" s="2966"/>
      <c r="CC226" s="2967">
        <v>0</v>
      </c>
      <c r="CD226" s="2967"/>
      <c r="CE226" s="2967"/>
      <c r="CF226" s="2967"/>
      <c r="CG226" s="2967"/>
      <c r="CH226" s="1475"/>
      <c r="CI226" s="1967">
        <v>-36269981801</v>
      </c>
      <c r="CJ226" s="971">
        <v>0</v>
      </c>
      <c r="CK226" s="1597"/>
      <c r="CL226" s="1603"/>
    </row>
    <row r="227" spans="1:90" s="285" customFormat="1" ht="15.75" customHeight="1">
      <c r="A227" s="1489"/>
      <c r="B227" s="134"/>
      <c r="C227" s="3334" t="s">
        <v>262</v>
      </c>
      <c r="D227" s="3335"/>
      <c r="E227" s="3335"/>
      <c r="F227" s="3335"/>
      <c r="G227" s="3335"/>
      <c r="H227" s="3335"/>
      <c r="I227" s="3335"/>
      <c r="J227" s="3335"/>
      <c r="K227" s="3335"/>
      <c r="L227" s="3335"/>
      <c r="M227" s="3335"/>
      <c r="N227" s="3335"/>
      <c r="O227" s="3335"/>
      <c r="P227" s="3335"/>
      <c r="Q227" s="3335"/>
      <c r="R227" s="3335"/>
      <c r="S227" s="3335"/>
      <c r="T227" s="3335"/>
      <c r="U227" s="3335"/>
      <c r="V227" s="3335"/>
      <c r="W227" s="3335"/>
      <c r="X227" s="3335"/>
      <c r="Y227" s="3335"/>
      <c r="Z227" s="3335"/>
      <c r="AA227" s="3335"/>
      <c r="AB227" s="3335"/>
      <c r="AC227" s="3335"/>
      <c r="AD227" s="3335"/>
      <c r="AE227" s="3335"/>
      <c r="AF227" s="3335"/>
      <c r="AG227" s="3335"/>
      <c r="AH227" s="3335"/>
      <c r="AI227" s="3335"/>
      <c r="AJ227" s="3335"/>
      <c r="AK227" s="3335"/>
      <c r="AL227" s="3335"/>
      <c r="AM227" s="3335"/>
      <c r="AN227" s="3335"/>
      <c r="AO227" s="3335"/>
      <c r="AP227" s="3335"/>
      <c r="AQ227" s="3335"/>
      <c r="AR227" s="3335"/>
      <c r="AS227" s="3335"/>
      <c r="AT227" s="3335"/>
      <c r="AU227" s="3335"/>
      <c r="AV227" s="3335"/>
      <c r="AW227" s="3336"/>
      <c r="AY227" s="134"/>
      <c r="AZ227" s="134"/>
      <c r="BA227" s="1588" t="s">
        <v>910</v>
      </c>
      <c r="BB227" s="1592"/>
      <c r="BC227" s="1592"/>
      <c r="BD227" s="1592"/>
      <c r="BE227" s="1592"/>
      <c r="BF227" s="1592"/>
      <c r="BG227" s="1592"/>
      <c r="BH227" s="1592"/>
      <c r="BI227" s="2990"/>
      <c r="BJ227" s="2990"/>
      <c r="BK227" s="2990"/>
      <c r="BL227" s="2990"/>
      <c r="BM227" s="2990"/>
      <c r="BN227" s="2990"/>
      <c r="BO227" s="2990"/>
      <c r="BP227" s="2990"/>
      <c r="BQ227" s="2990"/>
      <c r="BR227" s="2990"/>
      <c r="BS227" s="2990"/>
      <c r="BT227" s="2990"/>
      <c r="BU227" s="2990"/>
      <c r="BV227" s="2990"/>
      <c r="BW227" s="2990"/>
      <c r="BX227" s="2990"/>
      <c r="BY227" s="2990"/>
      <c r="BZ227" s="2990"/>
      <c r="CA227" s="2990"/>
      <c r="CB227" s="2990"/>
      <c r="CC227" s="2991"/>
      <c r="CD227" s="2991"/>
      <c r="CE227" s="2991"/>
      <c r="CF227" s="2991"/>
      <c r="CG227" s="2991"/>
      <c r="CH227" s="1594"/>
      <c r="CI227" s="144"/>
      <c r="CJ227" s="1595"/>
      <c r="CK227" s="1597"/>
    </row>
    <row r="228" spans="1:90" s="514" customFormat="1" ht="15.75" customHeight="1">
      <c r="A228" s="527"/>
      <c r="B228" s="1448"/>
      <c r="C228" s="2971" t="s">
        <v>797</v>
      </c>
      <c r="D228" s="2971"/>
      <c r="E228" s="2971"/>
      <c r="F228" s="2971"/>
      <c r="G228" s="2971"/>
      <c r="H228" s="2971"/>
      <c r="I228" s="2972"/>
      <c r="J228" s="2971"/>
      <c r="K228" s="2971"/>
      <c r="L228" s="3085">
        <v>117170961201</v>
      </c>
      <c r="M228" s="3086"/>
      <c r="N228" s="3087"/>
      <c r="O228" s="3086"/>
      <c r="P228" s="3086"/>
      <c r="Q228" s="3087"/>
      <c r="R228" s="3087"/>
      <c r="S228" s="3088"/>
      <c r="T228" s="3085">
        <v>834354999</v>
      </c>
      <c r="U228" s="3086"/>
      <c r="V228" s="3087"/>
      <c r="W228" s="3086"/>
      <c r="X228" s="3087"/>
      <c r="Y228" s="3086"/>
      <c r="Z228" s="3087"/>
      <c r="AA228" s="3088"/>
      <c r="AB228" s="2968">
        <v>1428679258</v>
      </c>
      <c r="AC228" s="2969"/>
      <c r="AD228" s="2969"/>
      <c r="AE228" s="2969"/>
      <c r="AF228" s="2969"/>
      <c r="AG228" s="2969"/>
      <c r="AH228" s="2970"/>
      <c r="AI228" s="2968">
        <v>51010499</v>
      </c>
      <c r="AJ228" s="2969"/>
      <c r="AK228" s="2969"/>
      <c r="AL228" s="2969"/>
      <c r="AM228" s="2969"/>
      <c r="AN228" s="2969"/>
      <c r="AO228" s="2970"/>
      <c r="AP228" s="3085">
        <v>119485005957</v>
      </c>
      <c r="AQ228" s="3086"/>
      <c r="AR228" s="3087"/>
      <c r="AS228" s="3087"/>
      <c r="AT228" s="3087"/>
      <c r="AU228" s="3086"/>
      <c r="AV228" s="3086"/>
      <c r="AW228" s="3088"/>
      <c r="AY228" s="1448"/>
      <c r="AZ228" s="1448"/>
      <c r="BA228" s="528" t="s">
        <v>911</v>
      </c>
      <c r="BB228" s="529"/>
      <c r="BC228" s="529"/>
      <c r="BD228" s="529"/>
      <c r="BE228" s="529"/>
      <c r="BF228" s="529"/>
      <c r="BG228" s="529"/>
      <c r="BH228" s="529"/>
      <c r="BI228" s="2966">
        <v>0</v>
      </c>
      <c r="BJ228" s="2966"/>
      <c r="BK228" s="2966"/>
      <c r="BL228" s="2966"/>
      <c r="BM228" s="2966"/>
      <c r="BN228" s="2966">
        <v>0</v>
      </c>
      <c r="BO228" s="2966"/>
      <c r="BP228" s="2966"/>
      <c r="BQ228" s="2966"/>
      <c r="BR228" s="2966"/>
      <c r="BS228" s="2966">
        <v>0</v>
      </c>
      <c r="BT228" s="2966"/>
      <c r="BU228" s="2966"/>
      <c r="BV228" s="2966"/>
      <c r="BW228" s="2966"/>
      <c r="BX228" s="2966">
        <v>0</v>
      </c>
      <c r="BY228" s="2966"/>
      <c r="BZ228" s="2966"/>
      <c r="CA228" s="2966"/>
      <c r="CB228" s="2966"/>
      <c r="CC228" s="2967">
        <v>0</v>
      </c>
      <c r="CD228" s="2967"/>
      <c r="CE228" s="2967"/>
      <c r="CF228" s="2967"/>
      <c r="CG228" s="2967"/>
      <c r="CH228" s="1475"/>
      <c r="CI228" s="384">
        <v>119485005957</v>
      </c>
      <c r="CJ228" s="971">
        <v>0</v>
      </c>
      <c r="CK228" s="1597"/>
    </row>
    <row r="229" spans="1:90" s="514" customFormat="1" ht="15.75" customHeight="1">
      <c r="A229" s="527"/>
      <c r="B229" s="1448"/>
      <c r="C229" s="3015" t="s">
        <v>263</v>
      </c>
      <c r="D229" s="3015"/>
      <c r="E229" s="3015"/>
      <c r="F229" s="3015"/>
      <c r="G229" s="3015"/>
      <c r="H229" s="3015"/>
      <c r="I229" s="3015"/>
      <c r="J229" s="3015"/>
      <c r="K229" s="3015"/>
      <c r="L229" s="3016">
        <v>114855208485</v>
      </c>
      <c r="M229" s="3016"/>
      <c r="N229" s="3016"/>
      <c r="O229" s="3016"/>
      <c r="P229" s="3016"/>
      <c r="Q229" s="3016"/>
      <c r="R229" s="3016"/>
      <c r="S229" s="3016"/>
      <c r="T229" s="3089">
        <v>695295832</v>
      </c>
      <c r="U229" s="3089"/>
      <c r="V229" s="3089"/>
      <c r="W229" s="3089"/>
      <c r="X229" s="3089"/>
      <c r="Y229" s="3089"/>
      <c r="Z229" s="3089"/>
      <c r="AA229" s="3089"/>
      <c r="AB229" s="3093">
        <v>1232323255</v>
      </c>
      <c r="AC229" s="3094"/>
      <c r="AD229" s="3094"/>
      <c r="AE229" s="3094"/>
      <c r="AF229" s="3094"/>
      <c r="AG229" s="3094"/>
      <c r="AH229" s="3095"/>
      <c r="AI229" s="2960">
        <v>39058829</v>
      </c>
      <c r="AJ229" s="2961"/>
      <c r="AK229" s="2961"/>
      <c r="AL229" s="2961"/>
      <c r="AM229" s="2961"/>
      <c r="AN229" s="2961"/>
      <c r="AO229" s="2962"/>
      <c r="AP229" s="3016">
        <v>116821886401</v>
      </c>
      <c r="AQ229" s="3016"/>
      <c r="AR229" s="3016"/>
      <c r="AS229" s="3016"/>
      <c r="AT229" s="3016"/>
      <c r="AU229" s="3016"/>
      <c r="AV229" s="3016"/>
      <c r="AW229" s="3016"/>
      <c r="AY229" s="1448"/>
      <c r="AZ229" s="1448"/>
      <c r="BA229" s="1604" t="s">
        <v>912</v>
      </c>
      <c r="BB229" s="1605"/>
      <c r="BC229" s="1605"/>
      <c r="BD229" s="1605"/>
      <c r="BE229" s="1605"/>
      <c r="BF229" s="1605"/>
      <c r="BG229" s="1605"/>
      <c r="BH229" s="1605"/>
      <c r="BI229" s="2602">
        <v>0</v>
      </c>
      <c r="BJ229" s="2602"/>
      <c r="BK229" s="2602"/>
      <c r="BL229" s="2602"/>
      <c r="BM229" s="2602"/>
      <c r="BN229" s="2602">
        <v>0</v>
      </c>
      <c r="BO229" s="2602"/>
      <c r="BP229" s="2602"/>
      <c r="BQ229" s="2602"/>
      <c r="BR229" s="2602"/>
      <c r="BS229" s="2602">
        <v>0</v>
      </c>
      <c r="BT229" s="2602"/>
      <c r="BU229" s="2602"/>
      <c r="BV229" s="2602"/>
      <c r="BW229" s="2602"/>
      <c r="BX229" s="2602">
        <v>0</v>
      </c>
      <c r="BY229" s="2602"/>
      <c r="BZ229" s="2602"/>
      <c r="CA229" s="2602"/>
      <c r="CB229" s="2602"/>
      <c r="CC229" s="2699">
        <v>0</v>
      </c>
      <c r="CD229" s="2699"/>
      <c r="CE229" s="2699"/>
      <c r="CF229" s="2699"/>
      <c r="CG229" s="2699"/>
      <c r="CH229" s="1606"/>
      <c r="CI229" s="384">
        <v>116821886401</v>
      </c>
      <c r="CJ229" s="971">
        <v>0</v>
      </c>
      <c r="CK229" s="531"/>
    </row>
    <row r="230" spans="1:90" s="514" customFormat="1" ht="8.25" customHeight="1">
      <c r="A230" s="527"/>
      <c r="B230" s="1448"/>
      <c r="C230" s="1607"/>
      <c r="D230" s="1607"/>
      <c r="E230" s="1607"/>
      <c r="F230" s="1607"/>
      <c r="G230" s="1607"/>
      <c r="H230" s="1607"/>
      <c r="I230" s="1607"/>
      <c r="J230" s="1607"/>
      <c r="K230" s="1607"/>
      <c r="L230" s="1480"/>
      <c r="M230" s="1480"/>
      <c r="N230" s="1480"/>
      <c r="O230" s="1480"/>
      <c r="P230" s="1480"/>
      <c r="Q230" s="1480"/>
      <c r="R230" s="1480"/>
      <c r="S230" s="1480"/>
      <c r="T230" s="1608"/>
      <c r="U230" s="1608"/>
      <c r="V230" s="1608"/>
      <c r="W230" s="1608"/>
      <c r="X230" s="1608"/>
      <c r="Y230" s="1608"/>
      <c r="Z230" s="1608"/>
      <c r="AA230" s="1608"/>
      <c r="AB230" s="972"/>
      <c r="AC230" s="972"/>
      <c r="AD230" s="972"/>
      <c r="AE230" s="972"/>
      <c r="AF230" s="972"/>
      <c r="AG230" s="972"/>
      <c r="AH230" s="972"/>
      <c r="AI230" s="1480"/>
      <c r="AJ230" s="1480"/>
      <c r="AK230" s="1480"/>
      <c r="AL230" s="1480"/>
      <c r="AM230" s="1480"/>
      <c r="AN230" s="1480"/>
      <c r="AO230" s="1480"/>
      <c r="AP230" s="1480"/>
      <c r="AQ230" s="1480"/>
      <c r="AR230" s="1480"/>
      <c r="AS230" s="1480"/>
      <c r="AT230" s="1480"/>
      <c r="AU230" s="1480"/>
      <c r="AV230" s="1480"/>
      <c r="AW230" s="1480"/>
      <c r="AY230" s="1448"/>
      <c r="AZ230" s="1448"/>
      <c r="BA230" s="1609"/>
      <c r="BB230" s="1610"/>
      <c r="BC230" s="1610"/>
      <c r="BD230" s="1610"/>
      <c r="BE230" s="1610"/>
      <c r="BF230" s="1610"/>
      <c r="BG230" s="1610"/>
      <c r="BH230" s="1610"/>
      <c r="BI230" s="1473"/>
      <c r="BJ230" s="1473"/>
      <c r="BK230" s="1473"/>
      <c r="BL230" s="1473"/>
      <c r="BM230" s="1473"/>
      <c r="BN230" s="1473"/>
      <c r="BO230" s="1473"/>
      <c r="BP230" s="1473"/>
      <c r="BQ230" s="1473"/>
      <c r="BR230" s="1473"/>
      <c r="BS230" s="1473"/>
      <c r="BT230" s="1473"/>
      <c r="BU230" s="1473"/>
      <c r="BV230" s="1473"/>
      <c r="BW230" s="1473"/>
      <c r="BX230" s="1473"/>
      <c r="BY230" s="1473"/>
      <c r="BZ230" s="1473"/>
      <c r="CA230" s="1473"/>
      <c r="CB230" s="1473"/>
      <c r="CC230" s="1606"/>
      <c r="CD230" s="1606"/>
      <c r="CE230" s="1606"/>
      <c r="CF230" s="1606"/>
      <c r="CG230" s="1606"/>
      <c r="CH230" s="1606"/>
      <c r="CI230" s="384"/>
      <c r="CJ230" s="971"/>
      <c r="CK230" s="531"/>
    </row>
    <row r="231" spans="1:90" s="1857" customFormat="1" ht="29.25" customHeight="1">
      <c r="A231" s="527"/>
      <c r="B231" s="1849"/>
      <c r="C231" s="3437" t="s">
        <v>2045</v>
      </c>
      <c r="D231" s="3437"/>
      <c r="E231" s="3437"/>
      <c r="F231" s="3437"/>
      <c r="G231" s="3437"/>
      <c r="H231" s="3437"/>
      <c r="I231" s="3437"/>
      <c r="J231" s="3437"/>
      <c r="K231" s="3437"/>
      <c r="L231" s="3437"/>
      <c r="M231" s="3437"/>
      <c r="N231" s="3437"/>
      <c r="O231" s="3437"/>
      <c r="P231" s="3437"/>
      <c r="Q231" s="3437"/>
      <c r="R231" s="3437"/>
      <c r="S231" s="3437"/>
      <c r="T231" s="3437"/>
      <c r="U231" s="3437"/>
      <c r="V231" s="3437"/>
      <c r="W231" s="3437"/>
      <c r="X231" s="3437"/>
      <c r="Y231" s="3437"/>
      <c r="Z231" s="3437"/>
      <c r="AA231" s="3437"/>
      <c r="AB231" s="3437"/>
      <c r="AC231" s="3437"/>
      <c r="AD231" s="3437"/>
      <c r="AE231" s="3437"/>
      <c r="AF231" s="3437"/>
      <c r="AG231" s="3437"/>
      <c r="AH231" s="3437"/>
      <c r="AI231" s="3437"/>
      <c r="AJ231" s="3437"/>
      <c r="AK231" s="3437"/>
      <c r="AL231" s="3437"/>
      <c r="AM231" s="3437"/>
      <c r="AN231" s="3437"/>
      <c r="AO231" s="3437"/>
      <c r="AP231" s="3437"/>
      <c r="AQ231" s="3437"/>
      <c r="AR231" s="3437"/>
      <c r="AS231" s="3437"/>
      <c r="AT231" s="3437"/>
      <c r="AU231" s="3437"/>
      <c r="AV231" s="3437"/>
      <c r="AW231" s="3437"/>
      <c r="AY231" s="1849"/>
      <c r="AZ231" s="1849"/>
      <c r="BA231" s="1609"/>
      <c r="BB231" s="1610"/>
      <c r="BC231" s="1610"/>
      <c r="BD231" s="1610"/>
      <c r="BE231" s="1610"/>
      <c r="BF231" s="1610"/>
      <c r="BG231" s="1610"/>
      <c r="BH231" s="1610"/>
      <c r="BI231" s="1862"/>
      <c r="BJ231" s="1862"/>
      <c r="BK231" s="1862"/>
      <c r="BL231" s="1862"/>
      <c r="BM231" s="1862"/>
      <c r="BN231" s="1862"/>
      <c r="BO231" s="1862"/>
      <c r="BP231" s="1862"/>
      <c r="BQ231" s="1862"/>
      <c r="BR231" s="1862"/>
      <c r="BS231" s="1862"/>
      <c r="BT231" s="1862"/>
      <c r="BU231" s="1862"/>
      <c r="BV231" s="1862"/>
      <c r="BW231" s="1862"/>
      <c r="BX231" s="1862"/>
      <c r="BY231" s="1862"/>
      <c r="BZ231" s="1862"/>
      <c r="CA231" s="1862"/>
      <c r="CB231" s="1862"/>
      <c r="CC231" s="1606"/>
      <c r="CD231" s="1606"/>
      <c r="CE231" s="1606"/>
      <c r="CF231" s="1606"/>
      <c r="CG231" s="1606"/>
      <c r="CH231" s="1606"/>
      <c r="CI231" s="1597"/>
      <c r="CJ231" s="971"/>
      <c r="CK231" s="531"/>
    </row>
    <row r="232" spans="1:90" s="1857" customFormat="1" ht="18" customHeight="1">
      <c r="A232" s="527"/>
      <c r="B232" s="1849"/>
      <c r="C232" s="3437" t="s">
        <v>2046</v>
      </c>
      <c r="D232" s="3438"/>
      <c r="E232" s="3438"/>
      <c r="F232" s="3438"/>
      <c r="G232" s="3438"/>
      <c r="H232" s="3438"/>
      <c r="I232" s="3438"/>
      <c r="J232" s="3438"/>
      <c r="K232" s="3438"/>
      <c r="L232" s="3438"/>
      <c r="M232" s="3438"/>
      <c r="N232" s="3438"/>
      <c r="O232" s="3438"/>
      <c r="P232" s="3438"/>
      <c r="Q232" s="3438"/>
      <c r="R232" s="3438"/>
      <c r="S232" s="3438"/>
      <c r="T232" s="3438"/>
      <c r="U232" s="3438"/>
      <c r="V232" s="3438"/>
      <c r="W232" s="3438"/>
      <c r="X232" s="3438"/>
      <c r="Y232" s="3438"/>
      <c r="Z232" s="3438"/>
      <c r="AA232" s="3438"/>
      <c r="AB232" s="3438"/>
      <c r="AC232" s="3438"/>
      <c r="AD232" s="3438"/>
      <c r="AE232" s="3438"/>
      <c r="AF232" s="3438"/>
      <c r="AG232" s="3438"/>
      <c r="AH232" s="3438"/>
      <c r="AI232" s="3438"/>
      <c r="AJ232" s="3438"/>
      <c r="AK232" s="3438"/>
      <c r="AL232" s="3438"/>
      <c r="AM232" s="3438"/>
      <c r="AN232" s="3438"/>
      <c r="AO232" s="3438"/>
      <c r="AP232" s="3438"/>
      <c r="AQ232" s="3438"/>
      <c r="AR232" s="3438"/>
      <c r="AS232" s="3438"/>
      <c r="AT232" s="3438"/>
      <c r="AU232" s="3438"/>
      <c r="AV232" s="3438"/>
      <c r="AW232" s="3438"/>
      <c r="AY232" s="1849"/>
      <c r="AZ232" s="1849"/>
      <c r="BA232" s="1609"/>
      <c r="BB232" s="1610"/>
      <c r="BC232" s="1610"/>
      <c r="BD232" s="1610"/>
      <c r="BE232" s="1610"/>
      <c r="BF232" s="1610"/>
      <c r="BG232" s="1610"/>
      <c r="BH232" s="1610"/>
      <c r="BI232" s="1862"/>
      <c r="BJ232" s="1862"/>
      <c r="BK232" s="1862"/>
      <c r="BL232" s="1862"/>
      <c r="BM232" s="1862"/>
      <c r="BN232" s="1862"/>
      <c r="BO232" s="1862"/>
      <c r="BP232" s="1862"/>
      <c r="BQ232" s="1862"/>
      <c r="BR232" s="1862"/>
      <c r="BS232" s="1862"/>
      <c r="BT232" s="1862"/>
      <c r="BU232" s="1862"/>
      <c r="BV232" s="1862"/>
      <c r="BW232" s="1862"/>
      <c r="BX232" s="1862"/>
      <c r="BY232" s="1862"/>
      <c r="BZ232" s="1862"/>
      <c r="CA232" s="1862"/>
      <c r="CB232" s="1862"/>
      <c r="CC232" s="1606"/>
      <c r="CD232" s="1606"/>
      <c r="CE232" s="1606"/>
      <c r="CF232" s="1606"/>
      <c r="CG232" s="1606"/>
      <c r="CH232" s="1606"/>
      <c r="CI232" s="1597"/>
      <c r="CJ232" s="971"/>
      <c r="CK232" s="531"/>
    </row>
    <row r="233" spans="1:90" s="1857" customFormat="1" ht="33" customHeight="1">
      <c r="A233" s="527"/>
      <c r="B233" s="1849"/>
      <c r="C233" s="3439" t="s">
        <v>2030</v>
      </c>
      <c r="D233" s="3439"/>
      <c r="E233" s="3439"/>
      <c r="F233" s="3439"/>
      <c r="G233" s="3439"/>
      <c r="H233" s="3439"/>
      <c r="I233" s="3439"/>
      <c r="J233" s="3439"/>
      <c r="K233" s="3439"/>
      <c r="L233" s="3439"/>
      <c r="M233" s="3439"/>
      <c r="N233" s="3439"/>
      <c r="O233" s="3439"/>
      <c r="P233" s="3439"/>
      <c r="Q233" s="3439"/>
      <c r="R233" s="3439"/>
      <c r="S233" s="3439"/>
      <c r="T233" s="3439"/>
      <c r="U233" s="3439"/>
      <c r="V233" s="3439"/>
      <c r="W233" s="3439"/>
      <c r="X233" s="3439"/>
      <c r="Y233" s="3439"/>
      <c r="Z233" s="3439"/>
      <c r="AA233" s="3439"/>
      <c r="AB233" s="3439"/>
      <c r="AC233" s="3439"/>
      <c r="AD233" s="3439"/>
      <c r="AE233" s="3439"/>
      <c r="AF233" s="3439"/>
      <c r="AG233" s="3439"/>
      <c r="AH233" s="3439"/>
      <c r="AI233" s="3439"/>
      <c r="AJ233" s="3439"/>
      <c r="AK233" s="3439"/>
      <c r="AL233" s="3439"/>
      <c r="AM233" s="3439"/>
      <c r="AN233" s="3439"/>
      <c r="AO233" s="3439"/>
      <c r="AP233" s="3439"/>
      <c r="AQ233" s="3439"/>
      <c r="AR233" s="3439"/>
      <c r="AS233" s="3439"/>
      <c r="AT233" s="3439"/>
      <c r="AU233" s="3439"/>
      <c r="AV233" s="3439"/>
      <c r="AW233" s="3439"/>
      <c r="AY233" s="1849"/>
      <c r="AZ233" s="1849"/>
      <c r="BA233" s="1609"/>
      <c r="BB233" s="1610"/>
      <c r="BC233" s="1610"/>
      <c r="BD233" s="1610"/>
      <c r="BE233" s="1610"/>
      <c r="BF233" s="1610"/>
      <c r="BG233" s="1610"/>
      <c r="BH233" s="1610"/>
      <c r="BI233" s="1862"/>
      <c r="BJ233" s="1862"/>
      <c r="BK233" s="1862"/>
      <c r="BL233" s="1862"/>
      <c r="BM233" s="1862"/>
      <c r="BN233" s="1862"/>
      <c r="BO233" s="1862"/>
      <c r="BP233" s="1862"/>
      <c r="BQ233" s="1862"/>
      <c r="BR233" s="1862"/>
      <c r="BS233" s="1862"/>
      <c r="BT233" s="1862"/>
      <c r="BU233" s="1862"/>
      <c r="BV233" s="1862"/>
      <c r="BW233" s="1862"/>
      <c r="BX233" s="1862"/>
      <c r="BY233" s="1862"/>
      <c r="BZ233" s="1862"/>
      <c r="CA233" s="1862"/>
      <c r="CB233" s="1862"/>
      <c r="CC233" s="1606"/>
      <c r="CD233" s="1606"/>
      <c r="CE233" s="1606"/>
      <c r="CF233" s="1606"/>
      <c r="CG233" s="1606"/>
      <c r="CH233" s="1606"/>
      <c r="CI233" s="1597"/>
      <c r="CJ233" s="971"/>
      <c r="CK233" s="531"/>
    </row>
    <row r="234" spans="1:90" s="514" customFormat="1" ht="12.75" customHeight="1">
      <c r="A234" s="527"/>
      <c r="B234" s="1448"/>
      <c r="C234" s="1611"/>
      <c r="D234" s="1609"/>
      <c r="E234" s="1609"/>
      <c r="F234" s="1609"/>
      <c r="G234" s="1609"/>
      <c r="H234" s="1609"/>
      <c r="I234" s="1609"/>
      <c r="J234" s="1609"/>
      <c r="K234" s="1609"/>
      <c r="L234" s="1485"/>
      <c r="M234" s="1485"/>
      <c r="N234" s="1485"/>
      <c r="O234" s="1485"/>
      <c r="P234" s="1485"/>
      <c r="Q234" s="1485"/>
      <c r="R234" s="1485"/>
      <c r="S234" s="1485"/>
      <c r="T234" s="534"/>
      <c r="U234" s="534"/>
      <c r="V234" s="534"/>
      <c r="W234" s="534"/>
      <c r="X234" s="534"/>
      <c r="Y234" s="534"/>
      <c r="Z234" s="534"/>
      <c r="AA234" s="534"/>
      <c r="AB234" s="1484"/>
      <c r="AC234" s="1484"/>
      <c r="AD234" s="1484"/>
      <c r="AE234" s="1484"/>
      <c r="AF234" s="1484"/>
      <c r="AG234" s="1484"/>
      <c r="AH234" s="1484"/>
      <c r="AI234" s="1484"/>
      <c r="AJ234" s="1485"/>
      <c r="AK234" s="1485"/>
      <c r="AL234" s="1485"/>
      <c r="AM234" s="1485"/>
      <c r="AN234" s="1485"/>
      <c r="AO234" s="1485"/>
      <c r="AP234" s="1485"/>
      <c r="AQ234" s="1485"/>
      <c r="AR234" s="1485"/>
      <c r="AS234" s="1485"/>
      <c r="AT234" s="1485"/>
      <c r="AU234" s="1485"/>
      <c r="AV234" s="1485"/>
      <c r="AW234" s="1485"/>
      <c r="AY234" s="1448"/>
      <c r="AZ234" s="1448"/>
      <c r="BA234" s="1609"/>
      <c r="BB234" s="1610"/>
      <c r="BC234" s="1610"/>
      <c r="BD234" s="1610"/>
      <c r="BE234" s="1610"/>
      <c r="BF234" s="1610"/>
      <c r="BG234" s="1610"/>
      <c r="BH234" s="1610"/>
      <c r="BI234" s="1473"/>
      <c r="BJ234" s="1473"/>
      <c r="BK234" s="1473"/>
      <c r="BL234" s="1473"/>
      <c r="BM234" s="1473"/>
      <c r="BN234" s="1473"/>
      <c r="BO234" s="1473"/>
      <c r="BP234" s="1473"/>
      <c r="BQ234" s="1473"/>
      <c r="BR234" s="1473"/>
      <c r="BS234" s="1473"/>
      <c r="BT234" s="1473"/>
      <c r="BU234" s="1473"/>
      <c r="BV234" s="1473"/>
      <c r="BW234" s="1473"/>
      <c r="BX234" s="1473"/>
      <c r="BY234" s="1473"/>
      <c r="BZ234" s="1473"/>
      <c r="CA234" s="1473"/>
      <c r="CB234" s="1473"/>
      <c r="CC234" s="1606"/>
      <c r="CD234" s="1606"/>
      <c r="CE234" s="1606"/>
      <c r="CF234" s="1606"/>
      <c r="CG234" s="1606"/>
      <c r="CH234" s="1606"/>
      <c r="CI234" s="1597"/>
      <c r="CJ234" s="1597"/>
      <c r="CK234" s="531"/>
    </row>
    <row r="235" spans="1:90" s="514" customFormat="1">
      <c r="A235" s="1489">
        <v>8</v>
      </c>
      <c r="B235" s="134" t="s">
        <v>537</v>
      </c>
      <c r="C235" s="1586" t="s">
        <v>947</v>
      </c>
      <c r="D235" s="377"/>
      <c r="E235" s="377"/>
      <c r="F235" s="377"/>
      <c r="G235" s="377"/>
      <c r="H235" s="377"/>
      <c r="I235" s="377"/>
      <c r="J235" s="377"/>
      <c r="K235" s="377"/>
      <c r="L235" s="377"/>
      <c r="M235" s="377"/>
      <c r="N235" s="377"/>
      <c r="O235" s="377"/>
      <c r="P235" s="377"/>
      <c r="Q235" s="377"/>
      <c r="R235" s="377"/>
      <c r="S235" s="377"/>
      <c r="T235" s="377"/>
      <c r="U235" s="377"/>
      <c r="V235" s="377"/>
      <c r="W235" s="377"/>
      <c r="X235" s="377"/>
      <c r="Y235" s="377"/>
      <c r="Z235" s="377"/>
      <c r="AA235" s="377"/>
      <c r="AB235" s="377"/>
      <c r="AC235" s="377"/>
      <c r="AD235" s="377"/>
      <c r="AE235" s="377"/>
      <c r="AF235" s="377"/>
      <c r="AG235" s="377"/>
      <c r="AH235" s="377"/>
      <c r="AI235" s="377"/>
      <c r="AJ235" s="377"/>
      <c r="AK235" s="377"/>
      <c r="AL235" s="377"/>
      <c r="AM235" s="377"/>
      <c r="AY235" s="134">
        <v>6</v>
      </c>
      <c r="AZ235" s="134" t="s">
        <v>537</v>
      </c>
      <c r="BA235" s="1586" t="s">
        <v>310</v>
      </c>
      <c r="BB235" s="377"/>
      <c r="BC235" s="377"/>
      <c r="BD235" s="377"/>
      <c r="BE235" s="377"/>
      <c r="BF235" s="377"/>
      <c r="BG235" s="377"/>
      <c r="BH235" s="377"/>
      <c r="BI235" s="377"/>
      <c r="BJ235" s="377"/>
      <c r="BK235" s="377"/>
      <c r="BL235" s="377"/>
      <c r="BM235" s="377"/>
      <c r="BN235" s="377"/>
      <c r="BO235" s="377"/>
      <c r="BP235" s="377"/>
      <c r="BQ235" s="377"/>
      <c r="BR235" s="377"/>
      <c r="BS235" s="377"/>
      <c r="BT235" s="377"/>
      <c r="BU235" s="377"/>
      <c r="BV235" s="377"/>
      <c r="BW235" s="377"/>
      <c r="BX235" s="377"/>
      <c r="BY235" s="377"/>
      <c r="BZ235" s="377"/>
      <c r="CI235" s="496"/>
      <c r="CJ235" s="936"/>
    </row>
    <row r="236" spans="1:90" s="514" customFormat="1">
      <c r="A236" s="1489"/>
      <c r="B236" s="134"/>
      <c r="C236" s="1586"/>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F236" s="377"/>
      <c r="AG236" s="377"/>
      <c r="AH236" s="377"/>
      <c r="AI236" s="377"/>
      <c r="AJ236" s="377"/>
      <c r="AK236" s="377"/>
      <c r="AL236" s="377"/>
      <c r="AM236" s="377"/>
      <c r="AO236" s="3165" t="s">
        <v>390</v>
      </c>
      <c r="AP236" s="3165"/>
      <c r="AQ236" s="3165"/>
      <c r="AR236" s="3165"/>
      <c r="AS236" s="3165"/>
      <c r="AT236" s="3165"/>
      <c r="AU236" s="3165"/>
      <c r="AV236" s="3165"/>
      <c r="AW236" s="3165"/>
      <c r="AY236" s="134"/>
      <c r="AZ236" s="134"/>
      <c r="BA236" s="1586"/>
      <c r="BB236" s="377"/>
      <c r="BC236" s="377"/>
      <c r="BD236" s="377"/>
      <c r="BE236" s="377"/>
      <c r="BF236" s="377"/>
      <c r="BG236" s="377"/>
      <c r="BH236" s="377"/>
      <c r="BI236" s="377"/>
      <c r="BJ236" s="377"/>
      <c r="BK236" s="377"/>
      <c r="BL236" s="377"/>
      <c r="BM236" s="377"/>
      <c r="BN236" s="377"/>
      <c r="BO236" s="377"/>
      <c r="BP236" s="377"/>
      <c r="BQ236" s="377"/>
      <c r="BR236" s="377"/>
      <c r="BS236" s="377"/>
      <c r="BT236" s="377"/>
      <c r="BU236" s="377"/>
      <c r="BV236" s="377"/>
      <c r="BW236" s="377"/>
      <c r="BX236" s="377"/>
      <c r="BY236" s="377"/>
      <c r="BZ236" s="377"/>
      <c r="CI236" s="496"/>
      <c r="CJ236" s="936"/>
    </row>
    <row r="237" spans="1:90" s="514" customFormat="1" ht="19.5" customHeight="1">
      <c r="A237" s="1489"/>
      <c r="B237" s="134"/>
      <c r="C237" s="2556" t="s">
        <v>720</v>
      </c>
      <c r="D237" s="2556"/>
      <c r="E237" s="2556"/>
      <c r="F237" s="2556"/>
      <c r="G237" s="2556"/>
      <c r="H237" s="2556"/>
      <c r="I237" s="2557"/>
      <c r="J237" s="2556"/>
      <c r="K237" s="2556"/>
      <c r="L237" s="3140" t="s">
        <v>945</v>
      </c>
      <c r="M237" s="3141"/>
      <c r="N237" s="3142"/>
      <c r="O237" s="3141"/>
      <c r="P237" s="3141"/>
      <c r="Q237" s="3142"/>
      <c r="R237" s="3142"/>
      <c r="S237" s="3143"/>
      <c r="T237" s="3140" t="s">
        <v>955</v>
      </c>
      <c r="U237" s="3141"/>
      <c r="V237" s="3142"/>
      <c r="W237" s="3141"/>
      <c r="X237" s="3142"/>
      <c r="Y237" s="3141"/>
      <c r="Z237" s="3142"/>
      <c r="AA237" s="3143"/>
      <c r="AB237" s="2761" t="s">
        <v>946</v>
      </c>
      <c r="AC237" s="2761"/>
      <c r="AD237" s="2761"/>
      <c r="AE237" s="2761"/>
      <c r="AF237" s="2761"/>
      <c r="AG237" s="2761"/>
      <c r="AH237" s="2761"/>
      <c r="AI237" s="3321" t="s">
        <v>956</v>
      </c>
      <c r="AJ237" s="3321"/>
      <c r="AK237" s="3321"/>
      <c r="AL237" s="3321"/>
      <c r="AM237" s="3321"/>
      <c r="AN237" s="3321"/>
      <c r="AO237" s="3322"/>
      <c r="AP237" s="3042" t="s">
        <v>580</v>
      </c>
      <c r="AQ237" s="2773"/>
      <c r="AR237" s="2774"/>
      <c r="AS237" s="2774"/>
      <c r="AT237" s="2774"/>
      <c r="AU237" s="2773"/>
      <c r="AV237" s="2773"/>
      <c r="AW237" s="3043"/>
      <c r="AY237" s="134"/>
      <c r="AZ237" s="134"/>
      <c r="BA237" s="535" t="s">
        <v>889</v>
      </c>
      <c r="BB237" s="535"/>
      <c r="BC237" s="535"/>
      <c r="BD237" s="535"/>
      <c r="BE237" s="535"/>
      <c r="BF237" s="535"/>
      <c r="BG237" s="535"/>
      <c r="BH237" s="535"/>
      <c r="BI237" s="3040" t="s">
        <v>890</v>
      </c>
      <c r="BJ237" s="3040"/>
      <c r="BK237" s="3040"/>
      <c r="BL237" s="3040"/>
      <c r="BM237" s="3040"/>
      <c r="BN237" s="3040" t="s">
        <v>891</v>
      </c>
      <c r="BO237" s="3040"/>
      <c r="BP237" s="3040"/>
      <c r="BQ237" s="3040"/>
      <c r="BR237" s="3040"/>
      <c r="BS237" s="3040" t="s">
        <v>892</v>
      </c>
      <c r="BT237" s="3040"/>
      <c r="BU237" s="3040"/>
      <c r="BV237" s="3040"/>
      <c r="BW237" s="3040"/>
      <c r="BX237" s="3040" t="s">
        <v>893</v>
      </c>
      <c r="BY237" s="3040"/>
      <c r="BZ237" s="3040"/>
      <c r="CA237" s="3040"/>
      <c r="CB237" s="3040"/>
      <c r="CC237" s="2773" t="s">
        <v>198</v>
      </c>
      <c r="CD237" s="2773"/>
      <c r="CE237" s="2773"/>
      <c r="CF237" s="2773"/>
      <c r="CG237" s="2773"/>
      <c r="CH237" s="1444"/>
    </row>
    <row r="238" spans="1:90" s="514" customFormat="1" ht="19.5" customHeight="1">
      <c r="A238" s="1489"/>
      <c r="B238" s="134"/>
      <c r="C238" s="2558"/>
      <c r="D238" s="2558"/>
      <c r="E238" s="2558"/>
      <c r="F238" s="2558"/>
      <c r="G238" s="2558"/>
      <c r="H238" s="2558"/>
      <c r="I238" s="2558"/>
      <c r="J238" s="2558"/>
      <c r="K238" s="2558"/>
      <c r="L238" s="3144"/>
      <c r="M238" s="3145"/>
      <c r="N238" s="3118"/>
      <c r="O238" s="3145"/>
      <c r="P238" s="3145"/>
      <c r="Q238" s="3118"/>
      <c r="R238" s="3118"/>
      <c r="S238" s="3119"/>
      <c r="T238" s="3144"/>
      <c r="U238" s="3145"/>
      <c r="V238" s="3118"/>
      <c r="W238" s="3145"/>
      <c r="X238" s="3118"/>
      <c r="Y238" s="3145"/>
      <c r="Z238" s="3118"/>
      <c r="AA238" s="3119"/>
      <c r="AB238" s="2761"/>
      <c r="AC238" s="2761"/>
      <c r="AD238" s="2761"/>
      <c r="AE238" s="2761"/>
      <c r="AF238" s="2761"/>
      <c r="AG238" s="2761"/>
      <c r="AH238" s="2761"/>
      <c r="AI238" s="3118"/>
      <c r="AJ238" s="3118"/>
      <c r="AK238" s="3118"/>
      <c r="AL238" s="3118"/>
      <c r="AM238" s="3118"/>
      <c r="AN238" s="3118"/>
      <c r="AO238" s="3119"/>
      <c r="AP238" s="3044"/>
      <c r="AQ238" s="3045"/>
      <c r="AR238" s="2351"/>
      <c r="AS238" s="2351"/>
      <c r="AT238" s="2351"/>
      <c r="AU238" s="3045"/>
      <c r="AV238" s="3045"/>
      <c r="AW238" s="3046"/>
      <c r="AY238" s="134"/>
      <c r="AZ238" s="134"/>
      <c r="BA238" s="536"/>
      <c r="BB238" s="537"/>
      <c r="BC238" s="537"/>
      <c r="BD238" s="537"/>
      <c r="BE238" s="537"/>
      <c r="BF238" s="537"/>
      <c r="BG238" s="537"/>
      <c r="BH238" s="537"/>
      <c r="BI238" s="3047" t="s">
        <v>894</v>
      </c>
      <c r="BJ238" s="3047"/>
      <c r="BK238" s="3047"/>
      <c r="BL238" s="3047"/>
      <c r="BM238" s="3047"/>
      <c r="BN238" s="3047" t="s">
        <v>895</v>
      </c>
      <c r="BO238" s="3047"/>
      <c r="BP238" s="3047"/>
      <c r="BQ238" s="3047"/>
      <c r="BR238" s="3047"/>
      <c r="BS238" s="3047" t="s">
        <v>896</v>
      </c>
      <c r="BT238" s="3047"/>
      <c r="BU238" s="3047"/>
      <c r="BV238" s="3047"/>
      <c r="BW238" s="3047"/>
      <c r="BX238" s="3047" t="s">
        <v>897</v>
      </c>
      <c r="BY238" s="3047"/>
      <c r="BZ238" s="3047"/>
      <c r="CA238" s="3047"/>
      <c r="CB238" s="3047"/>
      <c r="CC238" s="3041"/>
      <c r="CD238" s="3041"/>
      <c r="CE238" s="3041"/>
      <c r="CF238" s="3041"/>
      <c r="CG238" s="3041"/>
      <c r="CH238" s="1442"/>
    </row>
    <row r="239" spans="1:90" s="514" customFormat="1" ht="19.5" customHeight="1">
      <c r="A239" s="1489"/>
      <c r="B239" s="134"/>
      <c r="C239" s="3319" t="s">
        <v>260</v>
      </c>
      <c r="D239" s="3319"/>
      <c r="E239" s="3319"/>
      <c r="F239" s="3319"/>
      <c r="G239" s="3319"/>
      <c r="H239" s="3319"/>
      <c r="I239" s="3320"/>
      <c r="J239" s="3319"/>
      <c r="K239" s="3319"/>
      <c r="L239" s="2713"/>
      <c r="M239" s="2713"/>
      <c r="N239" s="2714"/>
      <c r="O239" s="2713"/>
      <c r="P239" s="2713"/>
      <c r="Q239" s="2714"/>
      <c r="R239" s="2714"/>
      <c r="S239" s="2713"/>
      <c r="T239" s="2711"/>
      <c r="U239" s="2711"/>
      <c r="V239" s="2712"/>
      <c r="W239" s="2711"/>
      <c r="X239" s="2712"/>
      <c r="Y239" s="2711"/>
      <c r="Z239" s="2712"/>
      <c r="AA239" s="2711"/>
      <c r="AB239" s="3127"/>
      <c r="AC239" s="3128"/>
      <c r="AD239" s="3128"/>
      <c r="AE239" s="3128"/>
      <c r="AF239" s="3128"/>
      <c r="AG239" s="3128"/>
      <c r="AH239" s="3129"/>
      <c r="AI239" s="3127"/>
      <c r="AJ239" s="3128"/>
      <c r="AK239" s="3128"/>
      <c r="AL239" s="3128"/>
      <c r="AM239" s="3128"/>
      <c r="AN239" s="3128"/>
      <c r="AO239" s="3129"/>
      <c r="AP239" s="2597"/>
      <c r="AQ239" s="2597"/>
      <c r="AR239" s="2598"/>
      <c r="AS239" s="2598"/>
      <c r="AT239" s="2598"/>
      <c r="AU239" s="2597"/>
      <c r="AV239" s="2597"/>
      <c r="AW239" s="2597"/>
      <c r="AY239" s="134"/>
      <c r="AZ239" s="134"/>
      <c r="BA239" s="1588" t="s">
        <v>898</v>
      </c>
      <c r="BB239" s="1589"/>
      <c r="BC239" s="1589"/>
      <c r="BD239" s="1589"/>
      <c r="BE239" s="1589"/>
      <c r="BF239" s="1589"/>
      <c r="BG239" s="1589"/>
      <c r="BH239" s="1589"/>
      <c r="BI239" s="3024"/>
      <c r="BJ239" s="3024"/>
      <c r="BK239" s="3024"/>
      <c r="BL239" s="3024"/>
      <c r="BM239" s="3024"/>
      <c r="BN239" s="3024"/>
      <c r="BO239" s="3024"/>
      <c r="BP239" s="3024"/>
      <c r="BQ239" s="3024"/>
      <c r="BR239" s="3024"/>
      <c r="BS239" s="3024"/>
      <c r="BT239" s="3024"/>
      <c r="BU239" s="3024"/>
      <c r="BV239" s="3024"/>
      <c r="BW239" s="3024"/>
      <c r="BX239" s="3024"/>
      <c r="BY239" s="3024"/>
      <c r="BZ239" s="3024"/>
      <c r="CA239" s="3024"/>
      <c r="CB239" s="3024"/>
      <c r="CC239" s="3025"/>
      <c r="CD239" s="3025"/>
      <c r="CE239" s="3025"/>
      <c r="CF239" s="3025"/>
      <c r="CG239" s="3025"/>
      <c r="CH239" s="1590"/>
      <c r="CI239" s="531"/>
      <c r="CJ239" s="531"/>
      <c r="CK239" s="531"/>
    </row>
    <row r="240" spans="1:90" s="514" customFormat="1" ht="16.5" customHeight="1">
      <c r="A240" s="527"/>
      <c r="B240" s="1448"/>
      <c r="C240" s="3103" t="s">
        <v>792</v>
      </c>
      <c r="D240" s="3103"/>
      <c r="E240" s="3103"/>
      <c r="F240" s="3103"/>
      <c r="G240" s="3103"/>
      <c r="H240" s="3103"/>
      <c r="I240" s="3104"/>
      <c r="J240" s="3103"/>
      <c r="K240" s="3103"/>
      <c r="L240" s="3101"/>
      <c r="M240" s="3101"/>
      <c r="N240" s="3102"/>
      <c r="O240" s="3101"/>
      <c r="P240" s="3101"/>
      <c r="Q240" s="3102"/>
      <c r="R240" s="3102"/>
      <c r="S240" s="3101"/>
      <c r="T240" s="3101">
        <v>3580440046</v>
      </c>
      <c r="U240" s="3101"/>
      <c r="V240" s="3102"/>
      <c r="W240" s="3101"/>
      <c r="X240" s="3102"/>
      <c r="Y240" s="3101"/>
      <c r="Z240" s="3102"/>
      <c r="AA240" s="3101"/>
      <c r="AB240" s="3073"/>
      <c r="AC240" s="3074"/>
      <c r="AD240" s="3074"/>
      <c r="AE240" s="3074"/>
      <c r="AF240" s="3074"/>
      <c r="AG240" s="3074"/>
      <c r="AH240" s="3075"/>
      <c r="AI240" s="3073"/>
      <c r="AJ240" s="3074"/>
      <c r="AK240" s="3074"/>
      <c r="AL240" s="3074"/>
      <c r="AM240" s="3074"/>
      <c r="AN240" s="3074"/>
      <c r="AO240" s="3075"/>
      <c r="AP240" s="3101">
        <v>3580440046</v>
      </c>
      <c r="AQ240" s="3101"/>
      <c r="AR240" s="3102"/>
      <c r="AS240" s="3102"/>
      <c r="AT240" s="3102"/>
      <c r="AU240" s="3101"/>
      <c r="AV240" s="3101"/>
      <c r="AW240" s="3101"/>
      <c r="AY240" s="1448"/>
      <c r="AZ240" s="1448"/>
      <c r="BA240" s="528" t="s">
        <v>899</v>
      </c>
      <c r="BB240" s="529"/>
      <c r="BC240" s="529"/>
      <c r="BD240" s="529"/>
      <c r="BE240" s="529"/>
      <c r="BF240" s="529"/>
      <c r="BG240" s="529"/>
      <c r="BH240" s="529"/>
      <c r="BI240" s="3023"/>
      <c r="BJ240" s="3023"/>
      <c r="BK240" s="3023"/>
      <c r="BL240" s="3023"/>
      <c r="BM240" s="3023"/>
      <c r="BN240" s="3023"/>
      <c r="BO240" s="3023"/>
      <c r="BP240" s="3023"/>
      <c r="BQ240" s="3023"/>
      <c r="BR240" s="3023"/>
      <c r="BS240" s="3023"/>
      <c r="BT240" s="3023"/>
      <c r="BU240" s="3023"/>
      <c r="BV240" s="3023"/>
      <c r="BW240" s="3023"/>
      <c r="BX240" s="3023"/>
      <c r="BY240" s="3023"/>
      <c r="BZ240" s="3023"/>
      <c r="CA240" s="3023"/>
      <c r="CB240" s="3023"/>
      <c r="CC240" s="2967">
        <v>0</v>
      </c>
      <c r="CD240" s="2967"/>
      <c r="CE240" s="2967"/>
      <c r="CF240" s="2967"/>
      <c r="CG240" s="2967"/>
      <c r="CH240" s="1475"/>
      <c r="CI240" s="530">
        <v>3580440046</v>
      </c>
      <c r="CJ240" s="530">
        <v>0</v>
      </c>
      <c r="CK240" s="531"/>
    </row>
    <row r="241" spans="1:93" s="514" customFormat="1" ht="16.5" customHeight="1">
      <c r="A241" s="527"/>
      <c r="B241" s="1448"/>
      <c r="C241" s="3080" t="s">
        <v>258</v>
      </c>
      <c r="D241" s="3080"/>
      <c r="E241" s="3080"/>
      <c r="F241" s="3080"/>
      <c r="G241" s="3080"/>
      <c r="H241" s="3080"/>
      <c r="I241" s="3080"/>
      <c r="J241" s="3080"/>
      <c r="K241" s="3080"/>
      <c r="L241" s="3053">
        <v>0</v>
      </c>
      <c r="M241" s="3053"/>
      <c r="N241" s="3053"/>
      <c r="O241" s="3053"/>
      <c r="P241" s="3053"/>
      <c r="Q241" s="3053"/>
      <c r="R241" s="3053"/>
      <c r="S241" s="3053"/>
      <c r="T241" s="3053">
        <v>4809745922</v>
      </c>
      <c r="U241" s="3053"/>
      <c r="V241" s="3053"/>
      <c r="W241" s="3053"/>
      <c r="X241" s="3053"/>
      <c r="Y241" s="3053"/>
      <c r="Z241" s="3053"/>
      <c r="AA241" s="3053"/>
      <c r="AB241" s="3054">
        <v>0</v>
      </c>
      <c r="AC241" s="3055"/>
      <c r="AD241" s="3055"/>
      <c r="AE241" s="3055"/>
      <c r="AF241" s="3055"/>
      <c r="AG241" s="3055"/>
      <c r="AH241" s="3056"/>
      <c r="AI241" s="3111">
        <v>0</v>
      </c>
      <c r="AJ241" s="2934"/>
      <c r="AK241" s="2934"/>
      <c r="AL241" s="2934"/>
      <c r="AM241" s="2934"/>
      <c r="AN241" s="2934"/>
      <c r="AO241" s="2935"/>
      <c r="AP241" s="3053">
        <v>4809745922</v>
      </c>
      <c r="AQ241" s="3053"/>
      <c r="AR241" s="3053"/>
      <c r="AS241" s="3053"/>
      <c r="AT241" s="3053"/>
      <c r="AU241" s="3053"/>
      <c r="AV241" s="3053"/>
      <c r="AW241" s="3053"/>
      <c r="AY241" s="1448"/>
      <c r="AZ241" s="1448"/>
      <c r="BA241" s="528" t="s">
        <v>900</v>
      </c>
      <c r="BB241" s="529"/>
      <c r="BC241" s="529"/>
      <c r="BD241" s="529"/>
      <c r="BE241" s="529"/>
      <c r="BF241" s="529"/>
      <c r="BG241" s="529"/>
      <c r="BH241" s="529"/>
      <c r="BI241" s="2966">
        <v>0</v>
      </c>
      <c r="BJ241" s="2966"/>
      <c r="BK241" s="2966"/>
      <c r="BL241" s="2966"/>
      <c r="BM241" s="2966"/>
      <c r="BN241" s="2966">
        <v>0</v>
      </c>
      <c r="BO241" s="2966"/>
      <c r="BP241" s="2966"/>
      <c r="BQ241" s="2966"/>
      <c r="BR241" s="2966"/>
      <c r="BS241" s="2966">
        <v>0</v>
      </c>
      <c r="BT241" s="2966"/>
      <c r="BU241" s="2966"/>
      <c r="BV241" s="2966"/>
      <c r="BW241" s="2966"/>
      <c r="BX241" s="2966">
        <v>0</v>
      </c>
      <c r="BY241" s="2966"/>
      <c r="BZ241" s="2966"/>
      <c r="CA241" s="2966"/>
      <c r="CB241" s="2966"/>
      <c r="CC241" s="2966">
        <v>0</v>
      </c>
      <c r="CD241" s="2966"/>
      <c r="CE241" s="2966"/>
      <c r="CF241" s="2966"/>
      <c r="CG241" s="2966"/>
      <c r="CH241" s="1469"/>
      <c r="CI241" s="531"/>
      <c r="CJ241" s="531"/>
      <c r="CK241" s="531"/>
    </row>
    <row r="242" spans="1:93" s="518" customFormat="1" ht="32.1" customHeight="1">
      <c r="A242" s="930"/>
      <c r="B242" s="432"/>
      <c r="C242" s="3314" t="s">
        <v>948</v>
      </c>
      <c r="D242" s="2379"/>
      <c r="E242" s="2379"/>
      <c r="F242" s="2379"/>
      <c r="G242" s="2379"/>
      <c r="H242" s="2379"/>
      <c r="I242" s="2379"/>
      <c r="J242" s="2379"/>
      <c r="K242" s="3315"/>
      <c r="L242" s="2559"/>
      <c r="M242" s="2559"/>
      <c r="N242" s="2559"/>
      <c r="O242" s="2559"/>
      <c r="P242" s="2559"/>
      <c r="Q242" s="2559"/>
      <c r="R242" s="2559"/>
      <c r="S242" s="2559"/>
      <c r="T242" s="3049">
        <v>4809745922</v>
      </c>
      <c r="U242" s="3049"/>
      <c r="V242" s="3049"/>
      <c r="W242" s="3049"/>
      <c r="X242" s="3049"/>
      <c r="Y242" s="3049"/>
      <c r="Z242" s="3049"/>
      <c r="AA242" s="3049"/>
      <c r="AB242" s="3060"/>
      <c r="AC242" s="3061"/>
      <c r="AD242" s="3061"/>
      <c r="AE242" s="3061"/>
      <c r="AF242" s="3061"/>
      <c r="AG242" s="3061"/>
      <c r="AH242" s="3062"/>
      <c r="AI242" s="3060"/>
      <c r="AJ242" s="3061"/>
      <c r="AK242" s="3061"/>
      <c r="AL242" s="3061"/>
      <c r="AM242" s="3061"/>
      <c r="AN242" s="3061"/>
      <c r="AO242" s="3062"/>
      <c r="AP242" s="3079">
        <v>4809745922</v>
      </c>
      <c r="AQ242" s="3079"/>
      <c r="AR242" s="3079"/>
      <c r="AS242" s="3079"/>
      <c r="AT242" s="3079"/>
      <c r="AU242" s="3079"/>
      <c r="AV242" s="3079"/>
      <c r="AW242" s="3079"/>
      <c r="AY242" s="432"/>
      <c r="AZ242" s="432"/>
      <c r="BA242" s="931" t="s">
        <v>901</v>
      </c>
      <c r="BB242" s="932"/>
      <c r="BC242" s="932"/>
      <c r="BD242" s="932"/>
      <c r="BE242" s="932"/>
      <c r="BF242" s="932"/>
      <c r="BG242" s="932"/>
      <c r="BH242" s="932"/>
      <c r="BI242" s="2973"/>
      <c r="BJ242" s="2973"/>
      <c r="BK242" s="2973"/>
      <c r="BL242" s="2973"/>
      <c r="BM242" s="2973"/>
      <c r="BN242" s="2973"/>
      <c r="BO242" s="2973"/>
      <c r="BP242" s="2973"/>
      <c r="BQ242" s="2973"/>
      <c r="BR242" s="2973"/>
      <c r="BS242" s="2973"/>
      <c r="BT242" s="2973"/>
      <c r="BU242" s="2973"/>
      <c r="BV242" s="2973"/>
      <c r="BW242" s="2973"/>
      <c r="BX242" s="2973"/>
      <c r="BY242" s="2973"/>
      <c r="BZ242" s="2973"/>
      <c r="CA242" s="2973"/>
      <c r="CB242" s="2973"/>
      <c r="CC242" s="3011">
        <v>0</v>
      </c>
      <c r="CD242" s="3011"/>
      <c r="CE242" s="3011"/>
      <c r="CF242" s="3011"/>
      <c r="CG242" s="3011"/>
      <c r="CH242" s="1474"/>
      <c r="CI242" s="933"/>
      <c r="CJ242" s="933"/>
      <c r="CK242" s="933"/>
    </row>
    <row r="243" spans="1:93" s="518" customFormat="1" ht="16.5" hidden="1" customHeight="1">
      <c r="A243" s="930"/>
      <c r="B243" s="432"/>
      <c r="C243" s="3059" t="s">
        <v>949</v>
      </c>
      <c r="D243" s="3059"/>
      <c r="E243" s="3059"/>
      <c r="F243" s="3059"/>
      <c r="G243" s="3059"/>
      <c r="H243" s="3059"/>
      <c r="I243" s="3059"/>
      <c r="J243" s="3059"/>
      <c r="K243" s="3059"/>
      <c r="L243" s="2559"/>
      <c r="M243" s="2559"/>
      <c r="N243" s="2559"/>
      <c r="O243" s="2559"/>
      <c r="P243" s="2559"/>
      <c r="Q243" s="2559"/>
      <c r="R243" s="2559"/>
      <c r="S243" s="2559"/>
      <c r="T243" s="3049"/>
      <c r="U243" s="3049"/>
      <c r="V243" s="3049"/>
      <c r="W243" s="3049"/>
      <c r="X243" s="3049"/>
      <c r="Y243" s="3049"/>
      <c r="Z243" s="3049"/>
      <c r="AA243" s="3049"/>
      <c r="AB243" s="3060"/>
      <c r="AC243" s="3061"/>
      <c r="AD243" s="3061"/>
      <c r="AE243" s="3061"/>
      <c r="AF243" s="3061"/>
      <c r="AG243" s="3061"/>
      <c r="AH243" s="3062"/>
      <c r="AI243" s="3060"/>
      <c r="AJ243" s="3061"/>
      <c r="AK243" s="3061"/>
      <c r="AL243" s="3061"/>
      <c r="AM243" s="3061"/>
      <c r="AN243" s="3061"/>
      <c r="AO243" s="3062"/>
      <c r="AP243" s="3079">
        <v>0</v>
      </c>
      <c r="AQ243" s="3079"/>
      <c r="AR243" s="3079"/>
      <c r="AS243" s="3079"/>
      <c r="AT243" s="3079"/>
      <c r="AU243" s="3079"/>
      <c r="AV243" s="3079"/>
      <c r="AW243" s="3079"/>
      <c r="AY243" s="432"/>
      <c r="AZ243" s="432"/>
      <c r="BA243" s="931" t="s">
        <v>902</v>
      </c>
      <c r="BB243" s="932"/>
      <c r="BC243" s="932"/>
      <c r="BD243" s="932"/>
      <c r="BE243" s="932"/>
      <c r="BF243" s="932"/>
      <c r="BG243" s="932"/>
      <c r="BH243" s="932"/>
      <c r="BI243" s="2973"/>
      <c r="BJ243" s="2973"/>
      <c r="BK243" s="2973"/>
      <c r="BL243" s="2973"/>
      <c r="BM243" s="2973"/>
      <c r="BN243" s="2973"/>
      <c r="BO243" s="2973"/>
      <c r="BP243" s="2973"/>
      <c r="BQ243" s="2973"/>
      <c r="BR243" s="2973"/>
      <c r="BS243" s="2973"/>
      <c r="BT243" s="2973"/>
      <c r="BU243" s="2973"/>
      <c r="BV243" s="2973"/>
      <c r="BW243" s="2973"/>
      <c r="BX243" s="2973"/>
      <c r="BY243" s="2973"/>
      <c r="BZ243" s="2973"/>
      <c r="CA243" s="2973"/>
      <c r="CB243" s="2973"/>
      <c r="CC243" s="3011">
        <v>0</v>
      </c>
      <c r="CD243" s="3011"/>
      <c r="CE243" s="3011"/>
      <c r="CF243" s="3011"/>
      <c r="CG243" s="3011"/>
      <c r="CH243" s="1474"/>
      <c r="CI243" s="933"/>
      <c r="CJ243" s="933"/>
      <c r="CK243" s="933"/>
    </row>
    <row r="244" spans="1:93" s="518" customFormat="1" ht="16.5" hidden="1" customHeight="1">
      <c r="A244" s="930"/>
      <c r="B244" s="432"/>
      <c r="C244" s="3059" t="s">
        <v>600</v>
      </c>
      <c r="D244" s="3059"/>
      <c r="E244" s="3059"/>
      <c r="F244" s="3059"/>
      <c r="G244" s="3059"/>
      <c r="H244" s="3059"/>
      <c r="I244" s="3059"/>
      <c r="J244" s="3059"/>
      <c r="K244" s="3059"/>
      <c r="L244" s="2559"/>
      <c r="M244" s="2559"/>
      <c r="N244" s="2559"/>
      <c r="O244" s="2559"/>
      <c r="P244" s="2559"/>
      <c r="Q244" s="2559"/>
      <c r="R244" s="2559"/>
      <c r="S244" s="2559"/>
      <c r="T244" s="3049"/>
      <c r="U244" s="3049"/>
      <c r="V244" s="3049"/>
      <c r="W244" s="3049"/>
      <c r="X244" s="3049"/>
      <c r="Y244" s="3049"/>
      <c r="Z244" s="3049"/>
      <c r="AA244" s="3049"/>
      <c r="AB244" s="3060"/>
      <c r="AC244" s="3061"/>
      <c r="AD244" s="3061"/>
      <c r="AE244" s="3061"/>
      <c r="AF244" s="3061"/>
      <c r="AG244" s="3061"/>
      <c r="AH244" s="3062"/>
      <c r="AI244" s="3060"/>
      <c r="AJ244" s="3061"/>
      <c r="AK244" s="3061"/>
      <c r="AL244" s="3061"/>
      <c r="AM244" s="3061"/>
      <c r="AN244" s="3061"/>
      <c r="AO244" s="3062"/>
      <c r="AP244" s="3079">
        <v>0</v>
      </c>
      <c r="AQ244" s="3079"/>
      <c r="AR244" s="3079"/>
      <c r="AS244" s="3079"/>
      <c r="AT244" s="3079"/>
      <c r="AU244" s="3079"/>
      <c r="AV244" s="3079"/>
      <c r="AW244" s="3079"/>
      <c r="AY244" s="432"/>
      <c r="AZ244" s="432"/>
      <c r="BA244" s="931" t="s">
        <v>903</v>
      </c>
      <c r="BB244" s="932"/>
      <c r="BC244" s="932"/>
      <c r="BD244" s="932"/>
      <c r="BE244" s="932"/>
      <c r="BF244" s="932"/>
      <c r="BG244" s="932"/>
      <c r="BH244" s="932"/>
      <c r="BI244" s="2973"/>
      <c r="BJ244" s="2973"/>
      <c r="BK244" s="2973"/>
      <c r="BL244" s="2973"/>
      <c r="BM244" s="2973"/>
      <c r="BN244" s="2973"/>
      <c r="BO244" s="2973"/>
      <c r="BP244" s="2973"/>
      <c r="BQ244" s="2973"/>
      <c r="BR244" s="2973"/>
      <c r="BS244" s="2973"/>
      <c r="BT244" s="2973"/>
      <c r="BU244" s="2973"/>
      <c r="BV244" s="2973"/>
      <c r="BW244" s="2973"/>
      <c r="BX244" s="2973"/>
      <c r="BY244" s="2973"/>
      <c r="BZ244" s="2973"/>
      <c r="CA244" s="2973"/>
      <c r="CB244" s="2973"/>
      <c r="CC244" s="3011">
        <v>0</v>
      </c>
      <c r="CD244" s="3011"/>
      <c r="CE244" s="3011"/>
      <c r="CF244" s="3011"/>
      <c r="CG244" s="3011"/>
      <c r="CH244" s="1474"/>
      <c r="CI244" s="933"/>
      <c r="CJ244" s="933"/>
      <c r="CK244" s="933"/>
    </row>
    <row r="245" spans="1:93" s="514" customFormat="1" ht="16.5" customHeight="1">
      <c r="A245" s="527"/>
      <c r="B245" s="1448"/>
      <c r="C245" s="3080" t="s">
        <v>259</v>
      </c>
      <c r="D245" s="3080"/>
      <c r="E245" s="3080"/>
      <c r="F245" s="3080"/>
      <c r="G245" s="3080"/>
      <c r="H245" s="3080"/>
      <c r="I245" s="3080"/>
      <c r="J245" s="3080"/>
      <c r="K245" s="3080"/>
      <c r="L245" s="3053">
        <v>0</v>
      </c>
      <c r="M245" s="3053"/>
      <c r="N245" s="3053"/>
      <c r="O245" s="3053"/>
      <c r="P245" s="3053"/>
      <c r="Q245" s="3053"/>
      <c r="R245" s="3053"/>
      <c r="S245" s="3053"/>
      <c r="T245" s="3053">
        <v>0</v>
      </c>
      <c r="U245" s="3053"/>
      <c r="V245" s="3053"/>
      <c r="W245" s="3053"/>
      <c r="X245" s="3053"/>
      <c r="Y245" s="3053"/>
      <c r="Z245" s="3053"/>
      <c r="AA245" s="3053"/>
      <c r="AB245" s="3054">
        <v>0</v>
      </c>
      <c r="AC245" s="3055"/>
      <c r="AD245" s="3055"/>
      <c r="AE245" s="3055"/>
      <c r="AF245" s="3055"/>
      <c r="AG245" s="3055"/>
      <c r="AH245" s="3056"/>
      <c r="AI245" s="3054">
        <v>0</v>
      </c>
      <c r="AJ245" s="3055"/>
      <c r="AK245" s="3055"/>
      <c r="AL245" s="3055"/>
      <c r="AM245" s="3055"/>
      <c r="AN245" s="3055"/>
      <c r="AO245" s="3056"/>
      <c r="AP245" s="3053">
        <v>0</v>
      </c>
      <c r="AQ245" s="3053"/>
      <c r="AR245" s="3053"/>
      <c r="AS245" s="3053"/>
      <c r="AT245" s="3053"/>
      <c r="AU245" s="3053"/>
      <c r="AV245" s="3053"/>
      <c r="AW245" s="3053"/>
      <c r="AY245" s="1448"/>
      <c r="AZ245" s="1448"/>
      <c r="BA245" s="528" t="s">
        <v>904</v>
      </c>
      <c r="BB245" s="529"/>
      <c r="BC245" s="529"/>
      <c r="BD245" s="529"/>
      <c r="BE245" s="529"/>
      <c r="BF245" s="529"/>
      <c r="BG245" s="529"/>
      <c r="BH245" s="529"/>
      <c r="BI245" s="2966">
        <v>0</v>
      </c>
      <c r="BJ245" s="2966"/>
      <c r="BK245" s="2966"/>
      <c r="BL245" s="2966"/>
      <c r="BM245" s="2966"/>
      <c r="BN245" s="2966">
        <v>0</v>
      </c>
      <c r="BO245" s="2966"/>
      <c r="BP245" s="2966"/>
      <c r="BQ245" s="2966"/>
      <c r="BR245" s="2966"/>
      <c r="BS245" s="2966">
        <v>0</v>
      </c>
      <c r="BT245" s="2966"/>
      <c r="BU245" s="2966"/>
      <c r="BV245" s="2966"/>
      <c r="BW245" s="2966"/>
      <c r="BX245" s="2966">
        <v>0</v>
      </c>
      <c r="BY245" s="2966"/>
      <c r="BZ245" s="2966"/>
      <c r="CA245" s="2966"/>
      <c r="CB245" s="2966"/>
      <c r="CC245" s="2966">
        <v>0</v>
      </c>
      <c r="CD245" s="2966"/>
      <c r="CE245" s="2966"/>
      <c r="CF245" s="2966"/>
      <c r="CG245" s="2966"/>
      <c r="CH245" s="1469"/>
      <c r="CI245" s="531"/>
      <c r="CJ245" s="531"/>
      <c r="CK245" s="531"/>
    </row>
    <row r="246" spans="1:93" s="518" customFormat="1" ht="16.5" hidden="1" customHeight="1">
      <c r="A246" s="930"/>
      <c r="B246" s="432"/>
      <c r="C246" s="3059" t="s">
        <v>950</v>
      </c>
      <c r="D246" s="3059"/>
      <c r="E246" s="3059"/>
      <c r="F246" s="3059"/>
      <c r="G246" s="3059"/>
      <c r="H246" s="3059"/>
      <c r="I246" s="3059"/>
      <c r="J246" s="3059"/>
      <c r="K246" s="3059"/>
      <c r="L246" s="2559"/>
      <c r="M246" s="2559"/>
      <c r="N246" s="2559"/>
      <c r="O246" s="2559"/>
      <c r="P246" s="2559"/>
      <c r="Q246" s="2559"/>
      <c r="R246" s="2559"/>
      <c r="S246" s="2559"/>
      <c r="T246" s="2559"/>
      <c r="U246" s="2559"/>
      <c r="V246" s="2559"/>
      <c r="W246" s="2559"/>
      <c r="X246" s="2559"/>
      <c r="Y246" s="2559"/>
      <c r="Z246" s="2559"/>
      <c r="AA246" s="2559"/>
      <c r="AB246" s="3081"/>
      <c r="AC246" s="3082"/>
      <c r="AD246" s="3082"/>
      <c r="AE246" s="3082"/>
      <c r="AF246" s="3082"/>
      <c r="AG246" s="3082"/>
      <c r="AH246" s="3083"/>
      <c r="AI246" s="3081"/>
      <c r="AJ246" s="3082"/>
      <c r="AK246" s="3082"/>
      <c r="AL246" s="3082"/>
      <c r="AM246" s="3082"/>
      <c r="AN246" s="3082"/>
      <c r="AO246" s="3083"/>
      <c r="AP246" s="3079">
        <v>0</v>
      </c>
      <c r="AQ246" s="3079"/>
      <c r="AR246" s="3079"/>
      <c r="AS246" s="3079"/>
      <c r="AT246" s="3079"/>
      <c r="AU246" s="3079"/>
      <c r="AV246" s="3079"/>
      <c r="AW246" s="3079"/>
      <c r="AY246" s="432"/>
      <c r="AZ246" s="432"/>
      <c r="BA246" s="931" t="s">
        <v>905</v>
      </c>
      <c r="BB246" s="932"/>
      <c r="BC246" s="932"/>
      <c r="BD246" s="932"/>
      <c r="BE246" s="932"/>
      <c r="BF246" s="932"/>
      <c r="BG246" s="932"/>
      <c r="BH246" s="932"/>
      <c r="BI246" s="2973"/>
      <c r="BJ246" s="2973"/>
      <c r="BK246" s="2973"/>
      <c r="BL246" s="2973"/>
      <c r="BM246" s="2973"/>
      <c r="BN246" s="2973"/>
      <c r="BO246" s="2973"/>
      <c r="BP246" s="2973"/>
      <c r="BQ246" s="2973"/>
      <c r="BR246" s="2973"/>
      <c r="BS246" s="2973"/>
      <c r="BT246" s="2973"/>
      <c r="BU246" s="2973"/>
      <c r="BV246" s="2973"/>
      <c r="BW246" s="2973"/>
      <c r="BX246" s="2973"/>
      <c r="BY246" s="2973"/>
      <c r="BZ246" s="2973"/>
      <c r="CA246" s="2973"/>
      <c r="CB246" s="2973"/>
      <c r="CC246" s="3011">
        <v>0</v>
      </c>
      <c r="CD246" s="3011"/>
      <c r="CE246" s="3011"/>
      <c r="CF246" s="3011"/>
      <c r="CG246" s="3011"/>
      <c r="CH246" s="1474"/>
      <c r="CI246" s="933"/>
      <c r="CJ246" s="3021"/>
      <c r="CK246" s="3021"/>
      <c r="CL246" s="3021"/>
      <c r="CM246" s="3021"/>
      <c r="CN246" s="3021"/>
      <c r="CO246" s="3021"/>
    </row>
    <row r="247" spans="1:93" s="518" customFormat="1" ht="16.5" hidden="1" customHeight="1">
      <c r="A247" s="930"/>
      <c r="B247" s="432"/>
      <c r="C247" s="3059" t="s">
        <v>718</v>
      </c>
      <c r="D247" s="3059"/>
      <c r="E247" s="3059"/>
      <c r="F247" s="3059"/>
      <c r="G247" s="3059"/>
      <c r="H247" s="3059"/>
      <c r="I247" s="3059"/>
      <c r="J247" s="3059"/>
      <c r="K247" s="3059"/>
      <c r="L247" s="2559"/>
      <c r="M247" s="2559"/>
      <c r="N247" s="2559"/>
      <c r="O247" s="2559"/>
      <c r="P247" s="2559"/>
      <c r="Q247" s="2559"/>
      <c r="R247" s="2559"/>
      <c r="S247" s="2559"/>
      <c r="T247" s="2559"/>
      <c r="U247" s="2559"/>
      <c r="V247" s="2559"/>
      <c r="W247" s="2559"/>
      <c r="X247" s="2559"/>
      <c r="Y247" s="2559"/>
      <c r="Z247" s="2559"/>
      <c r="AA247" s="2559"/>
      <c r="AB247" s="3081"/>
      <c r="AC247" s="3082"/>
      <c r="AD247" s="3082"/>
      <c r="AE247" s="3082"/>
      <c r="AF247" s="3082"/>
      <c r="AG247" s="3082"/>
      <c r="AH247" s="3083"/>
      <c r="AI247" s="3081"/>
      <c r="AJ247" s="3082"/>
      <c r="AK247" s="3082"/>
      <c r="AL247" s="3082"/>
      <c r="AM247" s="3082"/>
      <c r="AN247" s="3082"/>
      <c r="AO247" s="3083"/>
      <c r="AP247" s="3079">
        <v>0</v>
      </c>
      <c r="AQ247" s="3079"/>
      <c r="AR247" s="3079"/>
      <c r="AS247" s="3079"/>
      <c r="AT247" s="3079"/>
      <c r="AU247" s="3079"/>
      <c r="AV247" s="3079"/>
      <c r="AW247" s="3079"/>
      <c r="AY247" s="432"/>
      <c r="AZ247" s="432"/>
      <c r="BA247" s="931" t="s">
        <v>906</v>
      </c>
      <c r="BB247" s="932"/>
      <c r="BC247" s="932"/>
      <c r="BD247" s="932"/>
      <c r="BE247" s="932"/>
      <c r="BF247" s="932"/>
      <c r="BG247" s="932"/>
      <c r="BH247" s="932"/>
      <c r="BI247" s="2973"/>
      <c r="BJ247" s="2973"/>
      <c r="BK247" s="2973"/>
      <c r="BL247" s="2973"/>
      <c r="BM247" s="2973"/>
      <c r="BN247" s="2973"/>
      <c r="BO247" s="2973"/>
      <c r="BP247" s="2973"/>
      <c r="BQ247" s="2973"/>
      <c r="BR247" s="2973"/>
      <c r="BS247" s="2973"/>
      <c r="BT247" s="2973"/>
      <c r="BU247" s="2973"/>
      <c r="BV247" s="2973"/>
      <c r="BW247" s="2973"/>
      <c r="BX247" s="2973"/>
      <c r="BY247" s="2973"/>
      <c r="BZ247" s="2973"/>
      <c r="CA247" s="2973"/>
      <c r="CB247" s="2973"/>
      <c r="CC247" s="3011">
        <v>0</v>
      </c>
      <c r="CD247" s="3011"/>
      <c r="CE247" s="3011"/>
      <c r="CF247" s="3011"/>
      <c r="CG247" s="3011"/>
      <c r="CH247" s="1474"/>
      <c r="CI247" s="1591"/>
      <c r="CJ247" s="933"/>
      <c r="CK247" s="933"/>
    </row>
    <row r="248" spans="1:93" s="514" customFormat="1" ht="16.5" customHeight="1">
      <c r="A248" s="527"/>
      <c r="B248" s="1448"/>
      <c r="C248" s="3072" t="s">
        <v>266</v>
      </c>
      <c r="D248" s="3072"/>
      <c r="E248" s="3072"/>
      <c r="F248" s="3072"/>
      <c r="G248" s="3072"/>
      <c r="H248" s="3072"/>
      <c r="I248" s="3072"/>
      <c r="J248" s="3072"/>
      <c r="K248" s="3072"/>
      <c r="L248" s="3027">
        <v>0</v>
      </c>
      <c r="M248" s="3027"/>
      <c r="N248" s="3027"/>
      <c r="O248" s="3027"/>
      <c r="P248" s="3027"/>
      <c r="Q248" s="3027"/>
      <c r="R248" s="3027"/>
      <c r="S248" s="3027"/>
      <c r="T248" s="3027">
        <v>8390185968</v>
      </c>
      <c r="U248" s="3027"/>
      <c r="V248" s="3027"/>
      <c r="W248" s="3027"/>
      <c r="X248" s="3027"/>
      <c r="Y248" s="3027"/>
      <c r="Z248" s="3027"/>
      <c r="AA248" s="3027"/>
      <c r="AB248" s="3028">
        <v>0</v>
      </c>
      <c r="AC248" s="3029"/>
      <c r="AD248" s="3029"/>
      <c r="AE248" s="3029"/>
      <c r="AF248" s="3029"/>
      <c r="AG248" s="3029"/>
      <c r="AH248" s="3030"/>
      <c r="AI248" s="3108">
        <v>0</v>
      </c>
      <c r="AJ248" s="3109"/>
      <c r="AK248" s="3109"/>
      <c r="AL248" s="3109"/>
      <c r="AM248" s="3109"/>
      <c r="AN248" s="3109"/>
      <c r="AO248" s="3110"/>
      <c r="AP248" s="3157">
        <v>8390185968</v>
      </c>
      <c r="AQ248" s="3157"/>
      <c r="AR248" s="3157"/>
      <c r="AS248" s="3157"/>
      <c r="AT248" s="3157"/>
      <c r="AU248" s="3157"/>
      <c r="AV248" s="3157"/>
      <c r="AW248" s="3157"/>
      <c r="AY248" s="1448"/>
      <c r="AZ248" s="1448"/>
      <c r="BA248" s="528" t="s">
        <v>907</v>
      </c>
      <c r="BB248" s="529"/>
      <c r="BC248" s="529"/>
      <c r="BD248" s="529"/>
      <c r="BE248" s="529"/>
      <c r="BF248" s="529"/>
      <c r="BG248" s="529"/>
      <c r="BH248" s="529"/>
      <c r="BI248" s="2966">
        <v>0</v>
      </c>
      <c r="BJ248" s="2966"/>
      <c r="BK248" s="2966"/>
      <c r="BL248" s="2966"/>
      <c r="BM248" s="2966"/>
      <c r="BN248" s="2966">
        <v>0</v>
      </c>
      <c r="BO248" s="2966"/>
      <c r="BP248" s="2966"/>
      <c r="BQ248" s="2966"/>
      <c r="BR248" s="2966"/>
      <c r="BS248" s="2966">
        <v>0</v>
      </c>
      <c r="BT248" s="2966"/>
      <c r="BU248" s="2966"/>
      <c r="BV248" s="2966"/>
      <c r="BW248" s="2966"/>
      <c r="BX248" s="2966">
        <v>0</v>
      </c>
      <c r="BY248" s="2966"/>
      <c r="BZ248" s="2966"/>
      <c r="CA248" s="2966"/>
      <c r="CB248" s="2966"/>
      <c r="CC248" s="2966">
        <v>0</v>
      </c>
      <c r="CD248" s="2966"/>
      <c r="CE248" s="2966"/>
      <c r="CF248" s="2966"/>
      <c r="CG248" s="2966"/>
      <c r="CH248" s="1469"/>
      <c r="CI248" s="530">
        <v>8390185968</v>
      </c>
      <c r="CJ248" s="530">
        <v>0</v>
      </c>
      <c r="CK248" s="531"/>
    </row>
    <row r="249" spans="1:93" s="285" customFormat="1" ht="30" customHeight="1">
      <c r="A249" s="1489"/>
      <c r="B249" s="134"/>
      <c r="C249" s="3066" t="s">
        <v>261</v>
      </c>
      <c r="D249" s="3066"/>
      <c r="E249" s="3066"/>
      <c r="F249" s="3066"/>
      <c r="G249" s="3066"/>
      <c r="H249" s="3066"/>
      <c r="I249" s="3067"/>
      <c r="J249" s="3066"/>
      <c r="K249" s="3066"/>
      <c r="L249" s="3068"/>
      <c r="M249" s="3068"/>
      <c r="N249" s="3069"/>
      <c r="O249" s="3068"/>
      <c r="P249" s="3068"/>
      <c r="Q249" s="3069"/>
      <c r="R249" s="3069"/>
      <c r="S249" s="3068"/>
      <c r="T249" s="3070"/>
      <c r="U249" s="3070"/>
      <c r="V249" s="3071"/>
      <c r="W249" s="3070"/>
      <c r="X249" s="3071"/>
      <c r="Y249" s="3070"/>
      <c r="Z249" s="3071"/>
      <c r="AA249" s="3070"/>
      <c r="AB249" s="3105"/>
      <c r="AC249" s="3106"/>
      <c r="AD249" s="3106"/>
      <c r="AE249" s="3106"/>
      <c r="AF249" s="3106"/>
      <c r="AG249" s="3106"/>
      <c r="AH249" s="3107"/>
      <c r="AI249" s="3105"/>
      <c r="AJ249" s="3106"/>
      <c r="AK249" s="3106"/>
      <c r="AL249" s="3106"/>
      <c r="AM249" s="3106"/>
      <c r="AN249" s="3106"/>
      <c r="AO249" s="3107"/>
      <c r="AP249" s="3076"/>
      <c r="AQ249" s="3076"/>
      <c r="AR249" s="3077"/>
      <c r="AS249" s="3077"/>
      <c r="AT249" s="3077"/>
      <c r="AU249" s="3076"/>
      <c r="AV249" s="3076"/>
      <c r="AW249" s="3076"/>
      <c r="AY249" s="134"/>
      <c r="AZ249" s="134"/>
      <c r="BA249" s="1588" t="s">
        <v>908</v>
      </c>
      <c r="BB249" s="1592"/>
      <c r="BC249" s="1592"/>
      <c r="BD249" s="1592"/>
      <c r="BE249" s="1592"/>
      <c r="BF249" s="1592"/>
      <c r="BG249" s="1592"/>
      <c r="BH249" s="1592"/>
      <c r="BI249" s="1593"/>
      <c r="BJ249" s="1593"/>
      <c r="BK249" s="1593"/>
      <c r="BL249" s="1593"/>
      <c r="BM249" s="1593"/>
      <c r="BN249" s="2990"/>
      <c r="BO249" s="2990"/>
      <c r="BP249" s="2990"/>
      <c r="BQ249" s="2990"/>
      <c r="BR249" s="2990"/>
      <c r="BS249" s="2990"/>
      <c r="BT249" s="2990"/>
      <c r="BU249" s="2990"/>
      <c r="BV249" s="2990"/>
      <c r="BW249" s="2990"/>
      <c r="BX249" s="2990"/>
      <c r="BY249" s="2990"/>
      <c r="BZ249" s="2990"/>
      <c r="CA249" s="2990"/>
      <c r="CB249" s="2990"/>
      <c r="CC249" s="2991"/>
      <c r="CD249" s="2991"/>
      <c r="CE249" s="2991"/>
      <c r="CF249" s="2991"/>
      <c r="CG249" s="2991"/>
      <c r="CH249" s="1594"/>
      <c r="CI249" s="1595"/>
      <c r="CJ249" s="1595"/>
      <c r="CK249" s="1595"/>
    </row>
    <row r="250" spans="1:93" s="514" customFormat="1" ht="15.75" customHeight="1">
      <c r="A250" s="527"/>
      <c r="B250" s="1448"/>
      <c r="C250" s="3112" t="s">
        <v>792</v>
      </c>
      <c r="D250" s="3112"/>
      <c r="E250" s="3112"/>
      <c r="F250" s="3112"/>
      <c r="G250" s="3112"/>
      <c r="H250" s="3112"/>
      <c r="I250" s="3113"/>
      <c r="J250" s="3112"/>
      <c r="K250" s="3112"/>
      <c r="L250" s="3101"/>
      <c r="M250" s="3101"/>
      <c r="N250" s="3102"/>
      <c r="O250" s="3101"/>
      <c r="P250" s="3101"/>
      <c r="Q250" s="3102"/>
      <c r="R250" s="3102"/>
      <c r="S250" s="3101"/>
      <c r="T250" s="3101">
        <v>1133806019</v>
      </c>
      <c r="U250" s="3101"/>
      <c r="V250" s="3102"/>
      <c r="W250" s="3101"/>
      <c r="X250" s="3102"/>
      <c r="Y250" s="3101"/>
      <c r="Z250" s="3102"/>
      <c r="AA250" s="3101"/>
      <c r="AB250" s="3073"/>
      <c r="AC250" s="3074"/>
      <c r="AD250" s="3074"/>
      <c r="AE250" s="3074"/>
      <c r="AF250" s="3074"/>
      <c r="AG250" s="3074"/>
      <c r="AH250" s="3075"/>
      <c r="AI250" s="3073"/>
      <c r="AJ250" s="3074"/>
      <c r="AK250" s="3074"/>
      <c r="AL250" s="3074"/>
      <c r="AM250" s="3074"/>
      <c r="AN250" s="3074"/>
      <c r="AO250" s="3075"/>
      <c r="AP250" s="3114">
        <v>1133806019</v>
      </c>
      <c r="AQ250" s="3114"/>
      <c r="AR250" s="3115"/>
      <c r="AS250" s="3115"/>
      <c r="AT250" s="3115"/>
      <c r="AU250" s="3114"/>
      <c r="AV250" s="3114"/>
      <c r="AW250" s="3114"/>
      <c r="AY250" s="1448"/>
      <c r="AZ250" s="1448"/>
      <c r="BA250" s="1596" t="s">
        <v>899</v>
      </c>
      <c r="BB250" s="529"/>
      <c r="BC250" s="529"/>
      <c r="BD250" s="529"/>
      <c r="BE250" s="529"/>
      <c r="BF250" s="529"/>
      <c r="BG250" s="529"/>
      <c r="BH250" s="529"/>
      <c r="BI250" s="2966"/>
      <c r="BJ250" s="2966"/>
      <c r="BK250" s="2966"/>
      <c r="BL250" s="2966"/>
      <c r="BM250" s="2966"/>
      <c r="BN250" s="2966"/>
      <c r="BO250" s="2966"/>
      <c r="BP250" s="2966"/>
      <c r="BQ250" s="2966"/>
      <c r="BR250" s="2966"/>
      <c r="BS250" s="2966"/>
      <c r="BT250" s="2966"/>
      <c r="BU250" s="2966"/>
      <c r="BV250" s="2966"/>
      <c r="BW250" s="2966"/>
      <c r="BX250" s="2966"/>
      <c r="BY250" s="2966"/>
      <c r="BZ250" s="2966"/>
      <c r="CA250" s="2966"/>
      <c r="CB250" s="2966"/>
      <c r="CC250" s="2967">
        <v>0</v>
      </c>
      <c r="CD250" s="2967"/>
      <c r="CE250" s="2967"/>
      <c r="CF250" s="2967"/>
      <c r="CG250" s="2967"/>
      <c r="CH250" s="1475"/>
      <c r="CI250" s="971">
        <v>-1133806019</v>
      </c>
      <c r="CJ250" s="1597">
        <v>0</v>
      </c>
      <c r="CK250" s="531"/>
    </row>
    <row r="251" spans="1:93" s="514" customFormat="1" ht="15.75" customHeight="1">
      <c r="A251" s="527"/>
      <c r="B251" s="1448"/>
      <c r="C251" s="3057" t="s">
        <v>258</v>
      </c>
      <c r="D251" s="3057"/>
      <c r="E251" s="3057"/>
      <c r="F251" s="3057"/>
      <c r="G251" s="3057"/>
      <c r="H251" s="3057"/>
      <c r="I251" s="3057"/>
      <c r="J251" s="3057"/>
      <c r="K251" s="3057"/>
      <c r="L251" s="3058">
        <v>0</v>
      </c>
      <c r="M251" s="3058"/>
      <c r="N251" s="3058"/>
      <c r="O251" s="3058"/>
      <c r="P251" s="3058"/>
      <c r="Q251" s="3058"/>
      <c r="R251" s="3058"/>
      <c r="S251" s="3058"/>
      <c r="T251" s="3058">
        <v>414223817</v>
      </c>
      <c r="U251" s="3058"/>
      <c r="V251" s="3058"/>
      <c r="W251" s="3058"/>
      <c r="X251" s="3058"/>
      <c r="Y251" s="3058"/>
      <c r="Z251" s="3058"/>
      <c r="AA251" s="3058"/>
      <c r="AB251" s="3063">
        <v>0</v>
      </c>
      <c r="AC251" s="3064"/>
      <c r="AD251" s="3064"/>
      <c r="AE251" s="3064"/>
      <c r="AF251" s="3064"/>
      <c r="AG251" s="3064"/>
      <c r="AH251" s="3065"/>
      <c r="AI251" s="3054">
        <v>0</v>
      </c>
      <c r="AJ251" s="3055"/>
      <c r="AK251" s="3055"/>
      <c r="AL251" s="3055"/>
      <c r="AM251" s="3055"/>
      <c r="AN251" s="3055"/>
      <c r="AO251" s="3056"/>
      <c r="AP251" s="3058">
        <v>414223817</v>
      </c>
      <c r="AQ251" s="3058"/>
      <c r="AR251" s="3058"/>
      <c r="AS251" s="3058"/>
      <c r="AT251" s="3058"/>
      <c r="AU251" s="3058"/>
      <c r="AV251" s="3058"/>
      <c r="AW251" s="3058"/>
      <c r="AY251" s="1448"/>
      <c r="AZ251" s="1448"/>
      <c r="BA251" s="1596" t="s">
        <v>909</v>
      </c>
      <c r="BB251" s="529"/>
      <c r="BC251" s="529"/>
      <c r="BD251" s="529"/>
      <c r="BE251" s="529"/>
      <c r="BF251" s="529"/>
      <c r="BG251" s="529"/>
      <c r="BH251" s="529"/>
      <c r="BI251" s="2966"/>
      <c r="BJ251" s="2966"/>
      <c r="BK251" s="2966"/>
      <c r="BL251" s="2966"/>
      <c r="BM251" s="2966"/>
      <c r="BN251" s="2966"/>
      <c r="BO251" s="2966"/>
      <c r="BP251" s="2966"/>
      <c r="BQ251" s="2966"/>
      <c r="BR251" s="2966"/>
      <c r="BS251" s="2966"/>
      <c r="BT251" s="2966"/>
      <c r="BU251" s="2966"/>
      <c r="BV251" s="2966"/>
      <c r="BW251" s="2966"/>
      <c r="BX251" s="2966"/>
      <c r="BY251" s="2966"/>
      <c r="BZ251" s="2966"/>
      <c r="CA251" s="2966"/>
      <c r="CB251" s="2966"/>
      <c r="CC251" s="2967">
        <v>0</v>
      </c>
      <c r="CD251" s="2967"/>
      <c r="CE251" s="2967"/>
      <c r="CF251" s="2967"/>
      <c r="CG251" s="2967"/>
      <c r="CH251" s="1475"/>
      <c r="CI251" s="530"/>
      <c r="CJ251" s="1597"/>
      <c r="CK251" s="530"/>
    </row>
    <row r="252" spans="1:93" s="518" customFormat="1" ht="33.75" customHeight="1">
      <c r="A252" s="930"/>
      <c r="B252" s="432"/>
      <c r="C252" s="3078" t="s">
        <v>264</v>
      </c>
      <c r="D252" s="3078"/>
      <c r="E252" s="3078"/>
      <c r="F252" s="3078"/>
      <c r="G252" s="3078"/>
      <c r="H252" s="3078"/>
      <c r="I252" s="3078"/>
      <c r="J252" s="3078"/>
      <c r="K252" s="3078"/>
      <c r="L252" s="3049"/>
      <c r="M252" s="3049"/>
      <c r="N252" s="3049"/>
      <c r="O252" s="3049"/>
      <c r="P252" s="3049"/>
      <c r="Q252" s="3049"/>
      <c r="R252" s="3049"/>
      <c r="S252" s="3049"/>
      <c r="T252" s="3048">
        <v>414223817</v>
      </c>
      <c r="U252" s="3048"/>
      <c r="V252" s="3048"/>
      <c r="W252" s="3048"/>
      <c r="X252" s="3048"/>
      <c r="Y252" s="3048"/>
      <c r="Z252" s="3048"/>
      <c r="AA252" s="3048"/>
      <c r="AB252" s="3060"/>
      <c r="AC252" s="3061"/>
      <c r="AD252" s="3061"/>
      <c r="AE252" s="3061"/>
      <c r="AF252" s="3061"/>
      <c r="AG252" s="3061"/>
      <c r="AH252" s="3062"/>
      <c r="AI252" s="3060"/>
      <c r="AJ252" s="3061"/>
      <c r="AK252" s="3061"/>
      <c r="AL252" s="3061"/>
      <c r="AM252" s="3061"/>
      <c r="AN252" s="3061"/>
      <c r="AO252" s="3062"/>
      <c r="AP252" s="3049">
        <v>414223817</v>
      </c>
      <c r="AQ252" s="3049"/>
      <c r="AR252" s="3049"/>
      <c r="AS252" s="3049"/>
      <c r="AT252" s="3049"/>
      <c r="AU252" s="3049"/>
      <c r="AV252" s="3049"/>
      <c r="AW252" s="3049"/>
      <c r="AY252" s="432"/>
      <c r="AZ252" s="432"/>
      <c r="BA252" s="1598"/>
      <c r="BB252" s="932"/>
      <c r="BC252" s="932"/>
      <c r="BD252" s="932"/>
      <c r="BE252" s="932"/>
      <c r="BF252" s="932"/>
      <c r="BG252" s="932"/>
      <c r="BH252" s="932"/>
      <c r="BI252" s="1470"/>
      <c r="BJ252" s="1470"/>
      <c r="BK252" s="1470"/>
      <c r="BL252" s="1470"/>
      <c r="BM252" s="1470"/>
      <c r="BN252" s="1470"/>
      <c r="BO252" s="1470"/>
      <c r="BP252" s="1470"/>
      <c r="BQ252" s="1470"/>
      <c r="BR252" s="1470"/>
      <c r="BS252" s="1470"/>
      <c r="BT252" s="1470"/>
      <c r="BU252" s="1470"/>
      <c r="BV252" s="1470"/>
      <c r="BW252" s="1470"/>
      <c r="BX252" s="1470"/>
      <c r="BY252" s="1470"/>
      <c r="BZ252" s="1470"/>
      <c r="CA252" s="1470"/>
      <c r="CB252" s="1470"/>
      <c r="CC252" s="1474"/>
      <c r="CD252" s="1474"/>
      <c r="CE252" s="1474"/>
      <c r="CF252" s="1474"/>
      <c r="CG252" s="1474"/>
      <c r="CH252" s="1474"/>
      <c r="CI252" s="933"/>
      <c r="CJ252" s="1591"/>
      <c r="CK252" s="1591"/>
    </row>
    <row r="253" spans="1:93" s="518" customFormat="1" ht="15.75" hidden="1" customHeight="1">
      <c r="A253" s="930"/>
      <c r="B253" s="432"/>
      <c r="C253" s="3059" t="s">
        <v>952</v>
      </c>
      <c r="D253" s="3059"/>
      <c r="E253" s="3059"/>
      <c r="F253" s="3059"/>
      <c r="G253" s="3059"/>
      <c r="H253" s="3059"/>
      <c r="I253" s="3059"/>
      <c r="J253" s="3059"/>
      <c r="K253" s="3059"/>
      <c r="L253" s="3049"/>
      <c r="M253" s="3049"/>
      <c r="N253" s="3049"/>
      <c r="O253" s="3049"/>
      <c r="P253" s="3049"/>
      <c r="Q253" s="3049"/>
      <c r="R253" s="3049"/>
      <c r="S253" s="3049"/>
      <c r="T253" s="3048"/>
      <c r="U253" s="3048"/>
      <c r="V253" s="3048"/>
      <c r="W253" s="3048"/>
      <c r="X253" s="3048"/>
      <c r="Y253" s="3048"/>
      <c r="Z253" s="3048"/>
      <c r="AA253" s="3048"/>
      <c r="AB253" s="3060"/>
      <c r="AC253" s="3061"/>
      <c r="AD253" s="3061"/>
      <c r="AE253" s="3061"/>
      <c r="AF253" s="3061"/>
      <c r="AG253" s="3061"/>
      <c r="AH253" s="3062"/>
      <c r="AI253" s="3060"/>
      <c r="AJ253" s="3061"/>
      <c r="AK253" s="3061"/>
      <c r="AL253" s="3061"/>
      <c r="AM253" s="3061"/>
      <c r="AN253" s="3061"/>
      <c r="AO253" s="3062"/>
      <c r="AP253" s="3049">
        <v>0</v>
      </c>
      <c r="AQ253" s="3049"/>
      <c r="AR253" s="3049"/>
      <c r="AS253" s="3049"/>
      <c r="AT253" s="3049"/>
      <c r="AU253" s="3049"/>
      <c r="AV253" s="3049"/>
      <c r="AW253" s="3049"/>
      <c r="AY253" s="432"/>
      <c r="AZ253" s="432"/>
      <c r="BA253" s="1598"/>
      <c r="BB253" s="932"/>
      <c r="BC253" s="932"/>
      <c r="BD253" s="932"/>
      <c r="BE253" s="932"/>
      <c r="BF253" s="932"/>
      <c r="BG253" s="932"/>
      <c r="BH253" s="932"/>
      <c r="BI253" s="1470"/>
      <c r="BJ253" s="1470"/>
      <c r="BK253" s="1470"/>
      <c r="BL253" s="1470"/>
      <c r="BM253" s="1470"/>
      <c r="BN253" s="1470"/>
      <c r="BO253" s="1470"/>
      <c r="BP253" s="1470"/>
      <c r="BQ253" s="1470"/>
      <c r="BR253" s="1470"/>
      <c r="BS253" s="1470"/>
      <c r="BT253" s="1470"/>
      <c r="BU253" s="1470"/>
      <c r="BV253" s="1470"/>
      <c r="BW253" s="1470"/>
      <c r="BX253" s="1470"/>
      <c r="BY253" s="1470"/>
      <c r="BZ253" s="1470"/>
      <c r="CA253" s="1470"/>
      <c r="CB253" s="1470"/>
      <c r="CC253" s="1474"/>
      <c r="CD253" s="1474"/>
      <c r="CE253" s="1474"/>
      <c r="CF253" s="1474"/>
      <c r="CG253" s="1474"/>
      <c r="CH253" s="1474"/>
      <c r="CI253" s="933"/>
      <c r="CJ253" s="1591"/>
      <c r="CK253" s="1591"/>
    </row>
    <row r="254" spans="1:93" s="514" customFormat="1" ht="15.75" hidden="1" customHeight="1">
      <c r="A254" s="527"/>
      <c r="B254" s="1448"/>
      <c r="C254" s="3059" t="s">
        <v>265</v>
      </c>
      <c r="D254" s="3059"/>
      <c r="E254" s="3059"/>
      <c r="F254" s="3059"/>
      <c r="G254" s="3059"/>
      <c r="H254" s="3059"/>
      <c r="I254" s="3059"/>
      <c r="J254" s="3059"/>
      <c r="K254" s="3059"/>
      <c r="L254" s="3049"/>
      <c r="M254" s="3049"/>
      <c r="N254" s="3049"/>
      <c r="O254" s="3049"/>
      <c r="P254" s="3049"/>
      <c r="Q254" s="3049"/>
      <c r="R254" s="3049"/>
      <c r="S254" s="3049"/>
      <c r="T254" s="3048"/>
      <c r="U254" s="3048"/>
      <c r="V254" s="3048"/>
      <c r="W254" s="3048"/>
      <c r="X254" s="3048"/>
      <c r="Y254" s="3048"/>
      <c r="Z254" s="3048"/>
      <c r="AA254" s="3048"/>
      <c r="AB254" s="3060"/>
      <c r="AC254" s="3061"/>
      <c r="AD254" s="3061"/>
      <c r="AE254" s="3061"/>
      <c r="AF254" s="3061"/>
      <c r="AG254" s="3061"/>
      <c r="AH254" s="3062"/>
      <c r="AI254" s="3060"/>
      <c r="AJ254" s="3061"/>
      <c r="AK254" s="3061"/>
      <c r="AL254" s="3061"/>
      <c r="AM254" s="3061"/>
      <c r="AN254" s="3061"/>
      <c r="AO254" s="3062"/>
      <c r="AP254" s="3049">
        <v>0</v>
      </c>
      <c r="AQ254" s="3049"/>
      <c r="AR254" s="3049"/>
      <c r="AS254" s="3049"/>
      <c r="AT254" s="3049"/>
      <c r="AU254" s="3049"/>
      <c r="AV254" s="3049"/>
      <c r="AW254" s="3049"/>
      <c r="AY254" s="1448"/>
      <c r="AZ254" s="1448"/>
      <c r="BA254" s="1596"/>
      <c r="BB254" s="529"/>
      <c r="BC254" s="529"/>
      <c r="BD254" s="529"/>
      <c r="BE254" s="529"/>
      <c r="BF254" s="529"/>
      <c r="BG254" s="529"/>
      <c r="BH254" s="529"/>
      <c r="BI254" s="1469"/>
      <c r="BJ254" s="1469"/>
      <c r="BK254" s="1469"/>
      <c r="BL254" s="1469"/>
      <c r="BM254" s="1469"/>
      <c r="BN254" s="1469"/>
      <c r="BO254" s="1469"/>
      <c r="BP254" s="1469"/>
      <c r="BQ254" s="1469"/>
      <c r="BR254" s="1469"/>
      <c r="BS254" s="1469"/>
      <c r="BT254" s="1469"/>
      <c r="BU254" s="1469"/>
      <c r="BV254" s="1469"/>
      <c r="BW254" s="1469"/>
      <c r="BX254" s="1469"/>
      <c r="BY254" s="1469"/>
      <c r="BZ254" s="1469"/>
      <c r="CA254" s="1469"/>
      <c r="CB254" s="1469"/>
      <c r="CC254" s="1475"/>
      <c r="CD254" s="1475"/>
      <c r="CE254" s="1475"/>
      <c r="CF254" s="1475"/>
      <c r="CG254" s="1475"/>
      <c r="CH254" s="1475"/>
      <c r="CI254" s="531"/>
      <c r="CJ254" s="530"/>
      <c r="CK254" s="530"/>
    </row>
    <row r="255" spans="1:93" s="514" customFormat="1" ht="15.75" customHeight="1">
      <c r="A255" s="527"/>
      <c r="B255" s="1448"/>
      <c r="C255" s="3057" t="s">
        <v>259</v>
      </c>
      <c r="D255" s="3057"/>
      <c r="E255" s="3057"/>
      <c r="F255" s="3057"/>
      <c r="G255" s="3057"/>
      <c r="H255" s="3057"/>
      <c r="I255" s="3057"/>
      <c r="J255" s="3057"/>
      <c r="K255" s="3057"/>
      <c r="L255" s="3053">
        <v>0</v>
      </c>
      <c r="M255" s="3053"/>
      <c r="N255" s="3053"/>
      <c r="O255" s="3053"/>
      <c r="P255" s="3053"/>
      <c r="Q255" s="3053"/>
      <c r="R255" s="3053"/>
      <c r="S255" s="3053"/>
      <c r="T255" s="3338">
        <v>0</v>
      </c>
      <c r="U255" s="3338"/>
      <c r="V255" s="3338"/>
      <c r="W255" s="3338"/>
      <c r="X255" s="3338"/>
      <c r="Y255" s="3338"/>
      <c r="Z255" s="3338"/>
      <c r="AA255" s="3338"/>
      <c r="AB255" s="3054">
        <v>0</v>
      </c>
      <c r="AC255" s="3055"/>
      <c r="AD255" s="3055"/>
      <c r="AE255" s="3055"/>
      <c r="AF255" s="3055"/>
      <c r="AG255" s="3055"/>
      <c r="AH255" s="3056"/>
      <c r="AI255" s="3054">
        <v>0</v>
      </c>
      <c r="AJ255" s="3055"/>
      <c r="AK255" s="3055"/>
      <c r="AL255" s="3055"/>
      <c r="AM255" s="3055"/>
      <c r="AN255" s="3055"/>
      <c r="AO255" s="3056"/>
      <c r="AP255" s="3053">
        <v>0</v>
      </c>
      <c r="AQ255" s="3053"/>
      <c r="AR255" s="3053"/>
      <c r="AS255" s="3053"/>
      <c r="AT255" s="3053"/>
      <c r="AU255" s="3053"/>
      <c r="AV255" s="3053"/>
      <c r="AW255" s="3053"/>
      <c r="AY255" s="1448"/>
      <c r="AZ255" s="1448"/>
      <c r="BA255" s="1596" t="s">
        <v>904</v>
      </c>
      <c r="BB255" s="529"/>
      <c r="BC255" s="529"/>
      <c r="BD255" s="529"/>
      <c r="BE255" s="529"/>
      <c r="BF255" s="529"/>
      <c r="BG255" s="529"/>
      <c r="BH255" s="529"/>
      <c r="BI255" s="2966">
        <v>0</v>
      </c>
      <c r="BJ255" s="2966"/>
      <c r="BK255" s="2966"/>
      <c r="BL255" s="2966"/>
      <c r="BM255" s="2966"/>
      <c r="BN255" s="2966">
        <v>0</v>
      </c>
      <c r="BO255" s="2966"/>
      <c r="BP255" s="2966"/>
      <c r="BQ255" s="2966"/>
      <c r="BR255" s="2966"/>
      <c r="BS255" s="2966">
        <v>0</v>
      </c>
      <c r="BT255" s="2966"/>
      <c r="BU255" s="2966"/>
      <c r="BV255" s="2966"/>
      <c r="BW255" s="2966"/>
      <c r="BX255" s="2966">
        <v>0</v>
      </c>
      <c r="BY255" s="2966"/>
      <c r="BZ255" s="2966"/>
      <c r="CA255" s="2966"/>
      <c r="CB255" s="2966"/>
      <c r="CC255" s="2966">
        <v>0</v>
      </c>
      <c r="CD255" s="2966"/>
      <c r="CE255" s="2966"/>
      <c r="CF255" s="2966"/>
      <c r="CG255" s="2966"/>
      <c r="CH255" s="1469"/>
      <c r="CI255" s="531"/>
      <c r="CJ255" s="531"/>
      <c r="CK255" s="530"/>
    </row>
    <row r="256" spans="1:93" s="518" customFormat="1" ht="15.75" hidden="1" customHeight="1">
      <c r="A256" s="1599"/>
      <c r="B256" s="414"/>
      <c r="C256" s="3059" t="s">
        <v>950</v>
      </c>
      <c r="D256" s="3059"/>
      <c r="E256" s="3059"/>
      <c r="F256" s="3059"/>
      <c r="G256" s="3059"/>
      <c r="H256" s="3059"/>
      <c r="I256" s="3059"/>
      <c r="J256" s="3059"/>
      <c r="K256" s="3059"/>
      <c r="L256" s="3049"/>
      <c r="M256" s="3049"/>
      <c r="N256" s="3049"/>
      <c r="O256" s="3049"/>
      <c r="P256" s="3049"/>
      <c r="Q256" s="3049"/>
      <c r="R256" s="3049"/>
      <c r="S256" s="3049"/>
      <c r="T256" s="3048"/>
      <c r="U256" s="3048"/>
      <c r="V256" s="3048"/>
      <c r="W256" s="3048"/>
      <c r="X256" s="3048"/>
      <c r="Y256" s="3048"/>
      <c r="Z256" s="3048"/>
      <c r="AA256" s="3048"/>
      <c r="AB256" s="3050"/>
      <c r="AC256" s="3051"/>
      <c r="AD256" s="3051"/>
      <c r="AE256" s="3051"/>
      <c r="AF256" s="3051"/>
      <c r="AG256" s="3051"/>
      <c r="AH256" s="3052"/>
      <c r="AI256" s="3050"/>
      <c r="AJ256" s="3051"/>
      <c r="AK256" s="3051"/>
      <c r="AL256" s="3051"/>
      <c r="AM256" s="3051"/>
      <c r="AN256" s="3051"/>
      <c r="AO256" s="3052"/>
      <c r="AP256" s="3049">
        <v>0</v>
      </c>
      <c r="AQ256" s="3049"/>
      <c r="AR256" s="3049"/>
      <c r="AS256" s="3049"/>
      <c r="AT256" s="3049"/>
      <c r="AU256" s="3049"/>
      <c r="AV256" s="3049"/>
      <c r="AW256" s="3049"/>
      <c r="AY256" s="414"/>
      <c r="AZ256" s="414"/>
      <c r="BA256" s="931" t="s">
        <v>905</v>
      </c>
      <c r="BB256" s="932"/>
      <c r="BC256" s="932"/>
      <c r="BD256" s="932"/>
      <c r="BE256" s="932"/>
      <c r="BF256" s="932"/>
      <c r="BG256" s="932"/>
      <c r="BH256" s="932"/>
      <c r="BI256" s="2973"/>
      <c r="BJ256" s="2973"/>
      <c r="BK256" s="2973"/>
      <c r="BL256" s="2973"/>
      <c r="BM256" s="2973"/>
      <c r="BN256" s="2973"/>
      <c r="BO256" s="2973"/>
      <c r="BP256" s="2973"/>
      <c r="BQ256" s="2973"/>
      <c r="BR256" s="2973"/>
      <c r="BS256" s="2973"/>
      <c r="BT256" s="2973"/>
      <c r="BU256" s="2973"/>
      <c r="BV256" s="2973"/>
      <c r="BW256" s="2973"/>
      <c r="BX256" s="2973"/>
      <c r="BY256" s="2973"/>
      <c r="BZ256" s="2973"/>
      <c r="CA256" s="2973"/>
      <c r="CB256" s="2973"/>
      <c r="CC256" s="2974"/>
      <c r="CD256" s="2974"/>
      <c r="CE256" s="2974"/>
      <c r="CF256" s="2974"/>
      <c r="CG256" s="2974"/>
      <c r="CH256" s="1600"/>
      <c r="CI256" s="933"/>
      <c r="CJ256" s="933"/>
      <c r="CK256" s="933"/>
    </row>
    <row r="257" spans="1:90" s="518" customFormat="1" ht="15.75" hidden="1" customHeight="1">
      <c r="A257" s="1599"/>
      <c r="B257" s="414"/>
      <c r="C257" s="3059" t="s">
        <v>718</v>
      </c>
      <c r="D257" s="3059"/>
      <c r="E257" s="3059"/>
      <c r="F257" s="3059"/>
      <c r="G257" s="3059"/>
      <c r="H257" s="3059"/>
      <c r="I257" s="3059"/>
      <c r="J257" s="3059"/>
      <c r="K257" s="3059"/>
      <c r="L257" s="3049"/>
      <c r="M257" s="3049"/>
      <c r="N257" s="3049"/>
      <c r="O257" s="3049"/>
      <c r="P257" s="3049"/>
      <c r="Q257" s="3049"/>
      <c r="R257" s="3049"/>
      <c r="S257" s="3049"/>
      <c r="T257" s="3048"/>
      <c r="U257" s="3048"/>
      <c r="V257" s="3048"/>
      <c r="W257" s="3048"/>
      <c r="X257" s="3048"/>
      <c r="Y257" s="3048"/>
      <c r="Z257" s="3048"/>
      <c r="AA257" s="3048"/>
      <c r="AB257" s="3050"/>
      <c r="AC257" s="3051"/>
      <c r="AD257" s="3051"/>
      <c r="AE257" s="3051"/>
      <c r="AF257" s="3051"/>
      <c r="AG257" s="3051"/>
      <c r="AH257" s="3052"/>
      <c r="AI257" s="3050"/>
      <c r="AJ257" s="3051"/>
      <c r="AK257" s="3051"/>
      <c r="AL257" s="3051"/>
      <c r="AM257" s="3051"/>
      <c r="AN257" s="3051"/>
      <c r="AO257" s="3052"/>
      <c r="AP257" s="3049">
        <v>0</v>
      </c>
      <c r="AQ257" s="3049"/>
      <c r="AR257" s="3049"/>
      <c r="AS257" s="3049"/>
      <c r="AT257" s="3049"/>
      <c r="AU257" s="3049"/>
      <c r="AV257" s="3049"/>
      <c r="AW257" s="3049"/>
      <c r="AY257" s="414"/>
      <c r="AZ257" s="414"/>
      <c r="BA257" s="931" t="s">
        <v>202</v>
      </c>
      <c r="BB257" s="932"/>
      <c r="BC257" s="932"/>
      <c r="BD257" s="932"/>
      <c r="BE257" s="932"/>
      <c r="BF257" s="932"/>
      <c r="BG257" s="932"/>
      <c r="BH257" s="932"/>
      <c r="BI257" s="2973"/>
      <c r="BJ257" s="2973"/>
      <c r="BK257" s="2973"/>
      <c r="BL257" s="2973"/>
      <c r="BM257" s="2973"/>
      <c r="BN257" s="2973"/>
      <c r="BO257" s="2973"/>
      <c r="BP257" s="2973"/>
      <c r="BQ257" s="2973"/>
      <c r="BR257" s="2973"/>
      <c r="BS257" s="2973"/>
      <c r="BT257" s="2973"/>
      <c r="BU257" s="2973"/>
      <c r="BV257" s="2973"/>
      <c r="BW257" s="2973"/>
      <c r="BX257" s="2973"/>
      <c r="BY257" s="2973"/>
      <c r="BZ257" s="2973"/>
      <c r="CA257" s="2973"/>
      <c r="CB257" s="2973"/>
      <c r="CC257" s="2974"/>
      <c r="CD257" s="2974"/>
      <c r="CE257" s="2974"/>
      <c r="CF257" s="2974"/>
      <c r="CG257" s="2974"/>
      <c r="CH257" s="1600"/>
      <c r="CI257" s="933"/>
      <c r="CJ257" s="1601"/>
      <c r="CK257" s="933"/>
    </row>
    <row r="258" spans="1:90" s="514" customFormat="1" ht="15.75" customHeight="1">
      <c r="A258" s="527"/>
      <c r="B258" s="1448"/>
      <c r="C258" s="3440" t="s">
        <v>266</v>
      </c>
      <c r="D258" s="3440"/>
      <c r="E258" s="3440"/>
      <c r="F258" s="3440"/>
      <c r="G258" s="3440"/>
      <c r="H258" s="3440"/>
      <c r="I258" s="3440"/>
      <c r="J258" s="3440"/>
      <c r="K258" s="3440"/>
      <c r="L258" s="3027">
        <v>0</v>
      </c>
      <c r="M258" s="3027"/>
      <c r="N258" s="3027"/>
      <c r="O258" s="3027"/>
      <c r="P258" s="3027"/>
      <c r="Q258" s="3027"/>
      <c r="R258" s="3027"/>
      <c r="S258" s="3027"/>
      <c r="T258" s="3026">
        <v>1548029836</v>
      </c>
      <c r="U258" s="3026"/>
      <c r="V258" s="3026"/>
      <c r="W258" s="3026"/>
      <c r="X258" s="3026"/>
      <c r="Y258" s="3026"/>
      <c r="Z258" s="3026"/>
      <c r="AA258" s="3026"/>
      <c r="AB258" s="3028">
        <v>0</v>
      </c>
      <c r="AC258" s="3029"/>
      <c r="AD258" s="3029"/>
      <c r="AE258" s="3029"/>
      <c r="AF258" s="3029"/>
      <c r="AG258" s="3029"/>
      <c r="AH258" s="3030"/>
      <c r="AI258" s="3028">
        <v>0</v>
      </c>
      <c r="AJ258" s="3029"/>
      <c r="AK258" s="3029"/>
      <c r="AL258" s="3029"/>
      <c r="AM258" s="3029"/>
      <c r="AN258" s="3029"/>
      <c r="AO258" s="3030"/>
      <c r="AP258" s="3027">
        <v>1548029836</v>
      </c>
      <c r="AQ258" s="3027"/>
      <c r="AR258" s="3027"/>
      <c r="AS258" s="3027"/>
      <c r="AT258" s="3027"/>
      <c r="AU258" s="3027"/>
      <c r="AV258" s="3027"/>
      <c r="AW258" s="3027"/>
      <c r="AY258" s="1448"/>
      <c r="AZ258" s="1448"/>
      <c r="BA258" s="1602" t="s">
        <v>907</v>
      </c>
      <c r="BB258" s="529"/>
      <c r="BC258" s="529"/>
      <c r="BD258" s="529"/>
      <c r="BE258" s="529"/>
      <c r="BF258" s="529"/>
      <c r="BG258" s="529"/>
      <c r="BH258" s="529"/>
      <c r="BI258" s="2966">
        <v>0</v>
      </c>
      <c r="BJ258" s="2966"/>
      <c r="BK258" s="2966"/>
      <c r="BL258" s="2966"/>
      <c r="BM258" s="2966"/>
      <c r="BN258" s="2966">
        <v>0</v>
      </c>
      <c r="BO258" s="2966"/>
      <c r="BP258" s="2966"/>
      <c r="BQ258" s="2966"/>
      <c r="BR258" s="2966"/>
      <c r="BS258" s="2966">
        <v>0</v>
      </c>
      <c r="BT258" s="2966"/>
      <c r="BU258" s="2966"/>
      <c r="BV258" s="2966"/>
      <c r="BW258" s="2966"/>
      <c r="BX258" s="2966">
        <v>0</v>
      </c>
      <c r="BY258" s="2966"/>
      <c r="BZ258" s="2966"/>
      <c r="CA258" s="2966"/>
      <c r="CB258" s="2966"/>
      <c r="CC258" s="2967">
        <v>0</v>
      </c>
      <c r="CD258" s="2967"/>
      <c r="CE258" s="2967"/>
      <c r="CF258" s="2967"/>
      <c r="CG258" s="2967"/>
      <c r="CH258" s="1475"/>
      <c r="CI258" s="971">
        <v>-1548029836</v>
      </c>
      <c r="CJ258" s="1597">
        <v>0</v>
      </c>
      <c r="CK258" s="1597">
        <v>0</v>
      </c>
      <c r="CL258" s="1603"/>
    </row>
    <row r="259" spans="1:90" s="285" customFormat="1" ht="19.5" customHeight="1">
      <c r="A259" s="1489"/>
      <c r="B259" s="134"/>
      <c r="C259" s="3319" t="s">
        <v>262</v>
      </c>
      <c r="D259" s="3319"/>
      <c r="E259" s="3319"/>
      <c r="F259" s="3319"/>
      <c r="G259" s="3319"/>
      <c r="H259" s="3319"/>
      <c r="I259" s="3320"/>
      <c r="J259" s="3319"/>
      <c r="K259" s="3319"/>
      <c r="L259" s="3068"/>
      <c r="M259" s="3068"/>
      <c r="N259" s="3069"/>
      <c r="O259" s="3068"/>
      <c r="P259" s="3068"/>
      <c r="Q259" s="3069"/>
      <c r="R259" s="3069"/>
      <c r="S259" s="3068"/>
      <c r="T259" s="3037"/>
      <c r="U259" s="3037"/>
      <c r="V259" s="3038"/>
      <c r="W259" s="3037"/>
      <c r="X259" s="3038"/>
      <c r="Y259" s="3037"/>
      <c r="Z259" s="3038"/>
      <c r="AA259" s="3037"/>
      <c r="AB259" s="3031"/>
      <c r="AC259" s="3032"/>
      <c r="AD259" s="3032"/>
      <c r="AE259" s="3032"/>
      <c r="AF259" s="3032"/>
      <c r="AG259" s="3032"/>
      <c r="AH259" s="3033"/>
      <c r="AI259" s="3031"/>
      <c r="AJ259" s="3032"/>
      <c r="AK259" s="3032"/>
      <c r="AL259" s="3032"/>
      <c r="AM259" s="3032"/>
      <c r="AN259" s="3032"/>
      <c r="AO259" s="3033"/>
      <c r="AP259" s="2685"/>
      <c r="AQ259" s="2685"/>
      <c r="AR259" s="2686"/>
      <c r="AS259" s="2686"/>
      <c r="AT259" s="2686"/>
      <c r="AU259" s="2685"/>
      <c r="AV259" s="2685"/>
      <c r="AW259" s="2685"/>
      <c r="AY259" s="134"/>
      <c r="AZ259" s="134"/>
      <c r="BA259" s="1588" t="s">
        <v>910</v>
      </c>
      <c r="BB259" s="1592"/>
      <c r="BC259" s="1592"/>
      <c r="BD259" s="1592"/>
      <c r="BE259" s="1592"/>
      <c r="BF259" s="1592"/>
      <c r="BG259" s="1592"/>
      <c r="BH259" s="1592"/>
      <c r="BI259" s="2990"/>
      <c r="BJ259" s="2990"/>
      <c r="BK259" s="2990"/>
      <c r="BL259" s="2990"/>
      <c r="BM259" s="2990"/>
      <c r="BN259" s="2990"/>
      <c r="BO259" s="2990"/>
      <c r="BP259" s="2990"/>
      <c r="BQ259" s="2990"/>
      <c r="BR259" s="2990"/>
      <c r="BS259" s="2990"/>
      <c r="BT259" s="2990"/>
      <c r="BU259" s="2990"/>
      <c r="BV259" s="2990"/>
      <c r="BW259" s="2990"/>
      <c r="BX259" s="2990"/>
      <c r="BY259" s="2990"/>
      <c r="BZ259" s="2990"/>
      <c r="CA259" s="2990"/>
      <c r="CB259" s="2990"/>
      <c r="CC259" s="2991"/>
      <c r="CD259" s="2991"/>
      <c r="CE259" s="2991"/>
      <c r="CF259" s="2991"/>
      <c r="CG259" s="2991"/>
      <c r="CH259" s="1594"/>
      <c r="CI259" s="1612"/>
      <c r="CJ259" s="1595"/>
      <c r="CK259" s="1597"/>
    </row>
    <row r="260" spans="1:90" s="514" customFormat="1" ht="16.5" customHeight="1">
      <c r="A260" s="527"/>
      <c r="B260" s="1448"/>
      <c r="C260" s="3103" t="s">
        <v>797</v>
      </c>
      <c r="D260" s="3103"/>
      <c r="E260" s="3103"/>
      <c r="F260" s="3103"/>
      <c r="G260" s="3103"/>
      <c r="H260" s="3103"/>
      <c r="I260" s="3104"/>
      <c r="J260" s="3103"/>
      <c r="K260" s="3103"/>
      <c r="L260" s="3158">
        <v>0</v>
      </c>
      <c r="M260" s="3159"/>
      <c r="N260" s="3160"/>
      <c r="O260" s="3159"/>
      <c r="P260" s="3159"/>
      <c r="Q260" s="3160"/>
      <c r="R260" s="3160"/>
      <c r="S260" s="3161"/>
      <c r="T260" s="3310">
        <v>2446634027</v>
      </c>
      <c r="U260" s="3311"/>
      <c r="V260" s="3312"/>
      <c r="W260" s="3311"/>
      <c r="X260" s="3312"/>
      <c r="Y260" s="3311"/>
      <c r="Z260" s="3312"/>
      <c r="AA260" s="3313"/>
      <c r="AB260" s="3034">
        <v>0</v>
      </c>
      <c r="AC260" s="3035"/>
      <c r="AD260" s="3035"/>
      <c r="AE260" s="3035"/>
      <c r="AF260" s="3035"/>
      <c r="AG260" s="3035"/>
      <c r="AH260" s="3036"/>
      <c r="AI260" s="3034">
        <v>0</v>
      </c>
      <c r="AJ260" s="3035"/>
      <c r="AK260" s="3035"/>
      <c r="AL260" s="3035"/>
      <c r="AM260" s="3035"/>
      <c r="AN260" s="3035"/>
      <c r="AO260" s="3036"/>
      <c r="AP260" s="3158">
        <v>2446634027</v>
      </c>
      <c r="AQ260" s="3159"/>
      <c r="AR260" s="3160"/>
      <c r="AS260" s="3160"/>
      <c r="AT260" s="3160"/>
      <c r="AU260" s="3159"/>
      <c r="AV260" s="3159"/>
      <c r="AW260" s="3161"/>
      <c r="AY260" s="1448"/>
      <c r="AZ260" s="1448"/>
      <c r="BA260" s="528" t="s">
        <v>911</v>
      </c>
      <c r="BB260" s="529"/>
      <c r="BC260" s="529"/>
      <c r="BD260" s="529"/>
      <c r="BE260" s="529"/>
      <c r="BF260" s="529"/>
      <c r="BG260" s="529"/>
      <c r="BH260" s="529"/>
      <c r="BI260" s="2966">
        <v>0</v>
      </c>
      <c r="BJ260" s="2966"/>
      <c r="BK260" s="2966"/>
      <c r="BL260" s="2966"/>
      <c r="BM260" s="2966"/>
      <c r="BN260" s="2966">
        <v>0</v>
      </c>
      <c r="BO260" s="2966"/>
      <c r="BP260" s="2966"/>
      <c r="BQ260" s="2966"/>
      <c r="BR260" s="2966"/>
      <c r="BS260" s="2966">
        <v>0</v>
      </c>
      <c r="BT260" s="2966"/>
      <c r="BU260" s="2966"/>
      <c r="BV260" s="2966"/>
      <c r="BW260" s="2966"/>
      <c r="BX260" s="2966">
        <v>0</v>
      </c>
      <c r="BY260" s="2966"/>
      <c r="BZ260" s="2966"/>
      <c r="CA260" s="2966"/>
      <c r="CB260" s="2966"/>
      <c r="CC260" s="2967">
        <v>0</v>
      </c>
      <c r="CD260" s="2967"/>
      <c r="CE260" s="2967"/>
      <c r="CF260" s="2967"/>
      <c r="CG260" s="2967"/>
      <c r="CH260" s="1475"/>
      <c r="CI260" s="1597">
        <v>2446634027</v>
      </c>
      <c r="CJ260" s="1597">
        <v>0</v>
      </c>
      <c r="CK260" s="1597"/>
    </row>
    <row r="261" spans="1:90" s="514" customFormat="1" ht="16.5" customHeight="1">
      <c r="A261" s="527"/>
      <c r="B261" s="1448"/>
      <c r="C261" s="3072" t="s">
        <v>263</v>
      </c>
      <c r="D261" s="3072"/>
      <c r="E261" s="3072"/>
      <c r="F261" s="3072"/>
      <c r="G261" s="3072"/>
      <c r="H261" s="3072"/>
      <c r="I261" s="3072"/>
      <c r="J261" s="3072"/>
      <c r="K261" s="3072"/>
      <c r="L261" s="3027">
        <v>0</v>
      </c>
      <c r="M261" s="3027"/>
      <c r="N261" s="3027"/>
      <c r="O261" s="3027"/>
      <c r="P261" s="3027"/>
      <c r="Q261" s="3027"/>
      <c r="R261" s="3027"/>
      <c r="S261" s="3027"/>
      <c r="T261" s="3039">
        <v>6842156132</v>
      </c>
      <c r="U261" s="3039"/>
      <c r="V261" s="3039"/>
      <c r="W261" s="3039"/>
      <c r="X261" s="3039"/>
      <c r="Y261" s="3039"/>
      <c r="Z261" s="3039"/>
      <c r="AA261" s="3039"/>
      <c r="AB261" s="3162">
        <v>0</v>
      </c>
      <c r="AC261" s="3163"/>
      <c r="AD261" s="3163"/>
      <c r="AE261" s="3163"/>
      <c r="AF261" s="3163"/>
      <c r="AG261" s="3163"/>
      <c r="AH261" s="3164"/>
      <c r="AI261" s="3028">
        <v>0</v>
      </c>
      <c r="AJ261" s="3029"/>
      <c r="AK261" s="3029"/>
      <c r="AL261" s="3029"/>
      <c r="AM261" s="3029"/>
      <c r="AN261" s="3029"/>
      <c r="AO261" s="3030"/>
      <c r="AP261" s="3027">
        <v>6842156132</v>
      </c>
      <c r="AQ261" s="3027"/>
      <c r="AR261" s="3027"/>
      <c r="AS261" s="3027"/>
      <c r="AT261" s="3027"/>
      <c r="AU261" s="3027"/>
      <c r="AV261" s="3027"/>
      <c r="AW261" s="3027"/>
      <c r="AY261" s="1448"/>
      <c r="AZ261" s="1448"/>
      <c r="BA261" s="1604" t="s">
        <v>912</v>
      </c>
      <c r="BB261" s="1605"/>
      <c r="BC261" s="1605"/>
      <c r="BD261" s="1605"/>
      <c r="BE261" s="1605"/>
      <c r="BF261" s="1605"/>
      <c r="BG261" s="1605"/>
      <c r="BH261" s="1605"/>
      <c r="BI261" s="2602">
        <v>0</v>
      </c>
      <c r="BJ261" s="2602"/>
      <c r="BK261" s="2602"/>
      <c r="BL261" s="2602"/>
      <c r="BM261" s="2602"/>
      <c r="BN261" s="2602">
        <v>0</v>
      </c>
      <c r="BO261" s="2602"/>
      <c r="BP261" s="2602"/>
      <c r="BQ261" s="2602"/>
      <c r="BR261" s="2602"/>
      <c r="BS261" s="2602">
        <v>0</v>
      </c>
      <c r="BT261" s="2602"/>
      <c r="BU261" s="2602"/>
      <c r="BV261" s="2602"/>
      <c r="BW261" s="2602"/>
      <c r="BX261" s="2602">
        <v>0</v>
      </c>
      <c r="BY261" s="2602"/>
      <c r="BZ261" s="2602"/>
      <c r="CA261" s="2602"/>
      <c r="CB261" s="2602"/>
      <c r="CC261" s="2699">
        <v>0</v>
      </c>
      <c r="CD261" s="2699"/>
      <c r="CE261" s="2699"/>
      <c r="CF261" s="2699"/>
      <c r="CG261" s="2699"/>
      <c r="CH261" s="1606"/>
      <c r="CI261" s="1597">
        <v>6842156132</v>
      </c>
      <c r="CJ261" s="1597">
        <v>0</v>
      </c>
      <c r="CK261" s="531"/>
    </row>
    <row r="262" spans="1:90" s="2150" customFormat="1" ht="21.75" customHeight="1">
      <c r="A262" s="527"/>
      <c r="B262" s="2143"/>
      <c r="C262" s="2040" t="s">
        <v>2038</v>
      </c>
      <c r="D262" s="1609"/>
      <c r="E262" s="1609"/>
      <c r="F262" s="1609"/>
      <c r="G262" s="1609"/>
      <c r="H262" s="1609"/>
      <c r="I262" s="1609"/>
      <c r="J262" s="1609"/>
      <c r="K262" s="1609"/>
      <c r="L262" s="1485"/>
      <c r="M262" s="1485"/>
      <c r="N262" s="1485"/>
      <c r="O262" s="1485"/>
      <c r="P262" s="1485"/>
      <c r="Q262" s="1485"/>
      <c r="R262" s="1485"/>
      <c r="S262" s="1485"/>
      <c r="T262" s="534"/>
      <c r="U262" s="534"/>
      <c r="V262" s="534"/>
      <c r="W262" s="534"/>
      <c r="X262" s="534"/>
      <c r="Y262" s="534"/>
      <c r="Z262" s="534"/>
      <c r="AA262" s="534"/>
      <c r="AB262" s="1484"/>
      <c r="AC262" s="1484"/>
      <c r="AD262" s="1484"/>
      <c r="AE262" s="1484"/>
      <c r="AF262" s="1484"/>
      <c r="AG262" s="1484"/>
      <c r="AH262" s="1484"/>
      <c r="AI262" s="1484"/>
      <c r="AJ262" s="1485"/>
      <c r="AK262" s="1485"/>
      <c r="AL262" s="1485"/>
      <c r="AM262" s="1485"/>
      <c r="AN262" s="1485"/>
      <c r="AO262" s="1485"/>
      <c r="AP262" s="1485"/>
      <c r="AQ262" s="1485"/>
      <c r="AR262" s="1485"/>
      <c r="AS262" s="1485"/>
      <c r="AT262" s="1485"/>
      <c r="AU262" s="1485"/>
      <c r="AV262" s="1485"/>
      <c r="AW262" s="1485"/>
      <c r="AY262" s="2143"/>
      <c r="AZ262" s="2143"/>
      <c r="BA262" s="1609"/>
      <c r="BB262" s="1610"/>
      <c r="BC262" s="1610"/>
      <c r="BD262" s="1610"/>
      <c r="BE262" s="1610"/>
      <c r="BF262" s="1610"/>
      <c r="BG262" s="1610"/>
      <c r="BH262" s="1610"/>
      <c r="BI262" s="2156"/>
      <c r="BJ262" s="2156"/>
      <c r="BK262" s="2156"/>
      <c r="BL262" s="2156"/>
      <c r="BM262" s="2156"/>
      <c r="BN262" s="2156"/>
      <c r="BO262" s="2156"/>
      <c r="BP262" s="2156"/>
      <c r="BQ262" s="2156"/>
      <c r="BR262" s="2156"/>
      <c r="BS262" s="2156"/>
      <c r="BT262" s="2156"/>
      <c r="BU262" s="2156"/>
      <c r="BV262" s="2156"/>
      <c r="BW262" s="2156"/>
      <c r="BX262" s="2156"/>
      <c r="BY262" s="2156"/>
      <c r="BZ262" s="2156"/>
      <c r="CA262" s="2156"/>
      <c r="CB262" s="2156"/>
      <c r="CC262" s="1606"/>
      <c r="CD262" s="1606"/>
      <c r="CE262" s="1606"/>
      <c r="CF262" s="1606"/>
      <c r="CG262" s="1606"/>
      <c r="CH262" s="1606"/>
      <c r="CI262" s="1597"/>
      <c r="CJ262" s="1597"/>
      <c r="CK262" s="531"/>
    </row>
    <row r="263" spans="1:90" s="2150" customFormat="1" ht="17.25" customHeight="1">
      <c r="A263" s="527"/>
      <c r="B263" s="2143"/>
      <c r="C263" s="3437" t="s">
        <v>2039</v>
      </c>
      <c r="D263" s="3438"/>
      <c r="E263" s="3438"/>
      <c r="F263" s="3438"/>
      <c r="G263" s="3438"/>
      <c r="H263" s="3438"/>
      <c r="I263" s="3438"/>
      <c r="J263" s="3438"/>
      <c r="K263" s="3438"/>
      <c r="L263" s="3438"/>
      <c r="M263" s="3438"/>
      <c r="N263" s="3438"/>
      <c r="O263" s="3438"/>
      <c r="P263" s="3438"/>
      <c r="Q263" s="3438"/>
      <c r="R263" s="3438"/>
      <c r="S263" s="3438"/>
      <c r="T263" s="3438"/>
      <c r="U263" s="3438"/>
      <c r="V263" s="3438"/>
      <c r="W263" s="3438"/>
      <c r="X263" s="3438"/>
      <c r="Y263" s="3438"/>
      <c r="Z263" s="3438"/>
      <c r="AA263" s="3438"/>
      <c r="AB263" s="3438"/>
      <c r="AC263" s="3438"/>
      <c r="AD263" s="3438"/>
      <c r="AE263" s="3438"/>
      <c r="AF263" s="3438"/>
      <c r="AG263" s="3438"/>
      <c r="AH263" s="3438"/>
      <c r="AI263" s="3438"/>
      <c r="AJ263" s="3438"/>
      <c r="AK263" s="3438"/>
      <c r="AL263" s="3438"/>
      <c r="AM263" s="3438"/>
      <c r="AN263" s="3438"/>
      <c r="AO263" s="3438"/>
      <c r="AP263" s="3438"/>
      <c r="AQ263" s="3438"/>
      <c r="AR263" s="3438"/>
      <c r="AS263" s="3438"/>
      <c r="AT263" s="3438"/>
      <c r="AU263" s="3438"/>
      <c r="AV263" s="3438"/>
      <c r="AW263" s="3438"/>
      <c r="AY263" s="2143"/>
      <c r="AZ263" s="2143"/>
      <c r="BA263" s="1609"/>
      <c r="BB263" s="1610"/>
      <c r="BC263" s="1610"/>
      <c r="BD263" s="1610"/>
      <c r="BE263" s="1610"/>
      <c r="BF263" s="1610"/>
      <c r="BG263" s="1610"/>
      <c r="BH263" s="1610"/>
      <c r="BI263" s="2156"/>
      <c r="BJ263" s="2156"/>
      <c r="BK263" s="2156"/>
      <c r="BL263" s="2156"/>
      <c r="BM263" s="2156"/>
      <c r="BN263" s="2156"/>
      <c r="BO263" s="2156"/>
      <c r="BP263" s="2156"/>
      <c r="BQ263" s="2156"/>
      <c r="BR263" s="2156"/>
      <c r="BS263" s="2156"/>
      <c r="BT263" s="2156"/>
      <c r="BU263" s="2156"/>
      <c r="BV263" s="2156"/>
      <c r="BW263" s="2156"/>
      <c r="BX263" s="2156"/>
      <c r="BY263" s="2156"/>
      <c r="BZ263" s="2156"/>
      <c r="CA263" s="2156"/>
      <c r="CB263" s="2156"/>
      <c r="CC263" s="1606"/>
      <c r="CD263" s="1606"/>
      <c r="CE263" s="1606"/>
      <c r="CF263" s="1606"/>
      <c r="CG263" s="1606"/>
      <c r="CH263" s="1606"/>
      <c r="CI263" s="1597"/>
      <c r="CJ263" s="1597"/>
      <c r="CK263" s="531"/>
    </row>
    <row r="264" spans="1:90" s="1857" customFormat="1" ht="17.25" customHeight="1">
      <c r="A264" s="527"/>
      <c r="B264" s="1849"/>
      <c r="C264" s="1609"/>
      <c r="D264" s="1609"/>
      <c r="E264" s="1609"/>
      <c r="F264" s="1609"/>
      <c r="G264" s="1609"/>
      <c r="H264" s="1609"/>
      <c r="I264" s="1609"/>
      <c r="J264" s="1609"/>
      <c r="K264" s="1609"/>
      <c r="L264" s="1485"/>
      <c r="M264" s="1485"/>
      <c r="N264" s="1485"/>
      <c r="O264" s="1485"/>
      <c r="P264" s="1485"/>
      <c r="Q264" s="1485"/>
      <c r="R264" s="1485"/>
      <c r="S264" s="1485"/>
      <c r="T264" s="534"/>
      <c r="U264" s="534"/>
      <c r="V264" s="534"/>
      <c r="W264" s="534"/>
      <c r="X264" s="534"/>
      <c r="Y264" s="534"/>
      <c r="Z264" s="534"/>
      <c r="AA264" s="534"/>
      <c r="AB264" s="1484"/>
      <c r="AC264" s="1484"/>
      <c r="AD264" s="1484"/>
      <c r="AE264" s="1484"/>
      <c r="AF264" s="1484"/>
      <c r="AG264" s="1484"/>
      <c r="AH264" s="1484"/>
      <c r="AI264" s="1484"/>
      <c r="AJ264" s="1485"/>
      <c r="AK264" s="1485"/>
      <c r="AL264" s="1485"/>
      <c r="AM264" s="1485"/>
      <c r="AN264" s="1485"/>
      <c r="AO264" s="1485"/>
      <c r="AP264" s="1485"/>
      <c r="AQ264" s="1485"/>
      <c r="AR264" s="1485"/>
      <c r="AS264" s="1485"/>
      <c r="AT264" s="1485"/>
      <c r="AU264" s="1485"/>
      <c r="AV264" s="1485"/>
      <c r="AW264" s="1485"/>
      <c r="AY264" s="1849"/>
      <c r="AZ264" s="1849"/>
      <c r="BA264" s="1609"/>
      <c r="BB264" s="1610"/>
      <c r="BC264" s="1610"/>
      <c r="BD264" s="1610"/>
      <c r="BE264" s="1610"/>
      <c r="BF264" s="1610"/>
      <c r="BG264" s="1610"/>
      <c r="BH264" s="1610"/>
      <c r="BI264" s="1862"/>
      <c r="BJ264" s="1862"/>
      <c r="BK264" s="1862"/>
      <c r="BL264" s="1862"/>
      <c r="BM264" s="1862"/>
      <c r="BN264" s="1862"/>
      <c r="BO264" s="1862"/>
      <c r="BP264" s="1862"/>
      <c r="BQ264" s="1862"/>
      <c r="BR264" s="1862"/>
      <c r="BS264" s="1862"/>
      <c r="BT264" s="1862"/>
      <c r="BU264" s="1862"/>
      <c r="BV264" s="1862"/>
      <c r="BW264" s="1862"/>
      <c r="BX264" s="1862"/>
      <c r="BY264" s="1862"/>
      <c r="BZ264" s="1862"/>
      <c r="CA264" s="1862"/>
      <c r="CB264" s="1862"/>
      <c r="CC264" s="1606"/>
      <c r="CD264" s="1606"/>
      <c r="CE264" s="1606"/>
      <c r="CF264" s="1606"/>
      <c r="CG264" s="1606"/>
      <c r="CH264" s="1606"/>
      <c r="CI264" s="1597"/>
      <c r="CJ264" s="1597"/>
      <c r="CK264" s="531"/>
    </row>
    <row r="265" spans="1:90" s="514" customFormat="1">
      <c r="A265" s="1017">
        <v>9</v>
      </c>
      <c r="B265" s="1062" t="s">
        <v>537</v>
      </c>
      <c r="C265" s="1585" t="s">
        <v>953</v>
      </c>
      <c r="D265" s="377"/>
      <c r="E265" s="377"/>
      <c r="F265" s="377"/>
      <c r="G265" s="377"/>
      <c r="H265" s="377"/>
      <c r="I265" s="377"/>
      <c r="J265" s="377"/>
      <c r="K265" s="377"/>
      <c r="L265" s="377"/>
      <c r="M265" s="377"/>
      <c r="N265" s="377"/>
      <c r="O265" s="377"/>
      <c r="P265" s="377"/>
      <c r="Q265" s="377"/>
      <c r="R265" s="377"/>
      <c r="S265" s="377"/>
      <c r="T265" s="377"/>
      <c r="U265" s="377"/>
      <c r="V265" s="377"/>
      <c r="W265" s="377"/>
      <c r="X265" s="377"/>
      <c r="Y265" s="377"/>
      <c r="Z265" s="377"/>
      <c r="AA265" s="377"/>
      <c r="AB265" s="377"/>
      <c r="AC265" s="377"/>
      <c r="AD265" s="377"/>
      <c r="AE265" s="377"/>
      <c r="AF265" s="377"/>
      <c r="AG265" s="377"/>
      <c r="AH265" s="377"/>
      <c r="AI265" s="377"/>
      <c r="AJ265" s="377"/>
      <c r="AK265" s="377"/>
      <c r="AL265" s="377"/>
      <c r="AM265" s="377"/>
      <c r="AY265" s="134">
        <v>6</v>
      </c>
      <c r="AZ265" s="134" t="s">
        <v>537</v>
      </c>
      <c r="BA265" s="1586" t="s">
        <v>310</v>
      </c>
      <c r="BB265" s="377"/>
      <c r="BC265" s="377"/>
      <c r="BD265" s="377"/>
      <c r="BE265" s="377"/>
      <c r="BF265" s="377"/>
      <c r="BG265" s="377"/>
      <c r="BH265" s="377"/>
      <c r="BI265" s="377"/>
      <c r="BJ265" s="377"/>
      <c r="BK265" s="377"/>
      <c r="BL265" s="377"/>
      <c r="BM265" s="377"/>
      <c r="BN265" s="377"/>
      <c r="BO265" s="377"/>
      <c r="BP265" s="377"/>
      <c r="BQ265" s="377"/>
      <c r="BR265" s="377"/>
      <c r="BS265" s="377"/>
      <c r="BT265" s="377"/>
      <c r="BU265" s="377"/>
      <c r="BV265" s="377"/>
      <c r="BW265" s="377"/>
      <c r="BX265" s="377"/>
      <c r="BY265" s="377"/>
      <c r="BZ265" s="377"/>
      <c r="CI265" s="496"/>
      <c r="CJ265" s="936"/>
    </row>
    <row r="266" spans="1:90" s="514" customFormat="1">
      <c r="A266" s="1489"/>
      <c r="B266" s="134"/>
      <c r="C266" s="1586"/>
      <c r="D266" s="377"/>
      <c r="E266" s="377"/>
      <c r="F266" s="377"/>
      <c r="G266" s="377"/>
      <c r="H266" s="377"/>
      <c r="I266" s="377"/>
      <c r="J266" s="377"/>
      <c r="K266" s="377"/>
      <c r="L266" s="377"/>
      <c r="M266" s="377"/>
      <c r="N266" s="377"/>
      <c r="O266" s="377"/>
      <c r="P266" s="377"/>
      <c r="Q266" s="377"/>
      <c r="R266" s="377"/>
      <c r="S266" s="377"/>
      <c r="T266" s="377"/>
      <c r="U266" s="377"/>
      <c r="V266" s="377"/>
      <c r="W266" s="377"/>
      <c r="X266" s="377"/>
      <c r="Y266" s="377"/>
      <c r="Z266" s="377"/>
      <c r="AA266" s="377"/>
      <c r="AB266" s="377"/>
      <c r="AC266" s="377"/>
      <c r="AD266" s="377"/>
      <c r="AE266" s="377"/>
      <c r="AF266" s="377"/>
      <c r="AG266" s="377"/>
      <c r="AH266" s="377"/>
      <c r="AI266" s="377"/>
      <c r="AJ266" s="377"/>
      <c r="AK266" s="377"/>
      <c r="AL266" s="377"/>
      <c r="AM266" s="377"/>
      <c r="AO266" s="3316" t="s">
        <v>390</v>
      </c>
      <c r="AP266" s="3316"/>
      <c r="AQ266" s="3316"/>
      <c r="AR266" s="3165"/>
      <c r="AS266" s="3165"/>
      <c r="AT266" s="3165"/>
      <c r="AU266" s="3316"/>
      <c r="AV266" s="3316"/>
      <c r="AW266" s="3316"/>
      <c r="AY266" s="134"/>
      <c r="AZ266" s="134"/>
      <c r="BA266" s="1586"/>
      <c r="BB266" s="377"/>
      <c r="BC266" s="377"/>
      <c r="BD266" s="377"/>
      <c r="BE266" s="377"/>
      <c r="BF266" s="377"/>
      <c r="BG266" s="377"/>
      <c r="BH266" s="377"/>
      <c r="BI266" s="377"/>
      <c r="BJ266" s="377"/>
      <c r="BK266" s="377"/>
      <c r="BL266" s="377"/>
      <c r="BM266" s="377"/>
      <c r="BN266" s="377"/>
      <c r="BO266" s="377"/>
      <c r="BP266" s="377"/>
      <c r="BQ266" s="377"/>
      <c r="BR266" s="377"/>
      <c r="BS266" s="377"/>
      <c r="BT266" s="377"/>
      <c r="BU266" s="377"/>
      <c r="BV266" s="377"/>
      <c r="BW266" s="377"/>
      <c r="BX266" s="377"/>
      <c r="BY266" s="377"/>
      <c r="BZ266" s="377"/>
      <c r="CI266" s="496"/>
      <c r="CJ266" s="936"/>
    </row>
    <row r="267" spans="1:90" s="514" customFormat="1" ht="17.25" customHeight="1">
      <c r="A267" s="1489"/>
      <c r="B267" s="134"/>
      <c r="C267" s="2556" t="s">
        <v>720</v>
      </c>
      <c r="D267" s="2556"/>
      <c r="E267" s="2556"/>
      <c r="F267" s="2556"/>
      <c r="G267" s="2556"/>
      <c r="H267" s="2556"/>
      <c r="I267" s="2557"/>
      <c r="J267" s="2556"/>
      <c r="K267" s="2556"/>
      <c r="L267" s="2770" t="s">
        <v>954</v>
      </c>
      <c r="M267" s="2770"/>
      <c r="N267" s="2771"/>
      <c r="O267" s="2770"/>
      <c r="P267" s="2770"/>
      <c r="Q267" s="2771"/>
      <c r="R267" s="2771"/>
      <c r="S267" s="2770"/>
      <c r="T267" s="2770" t="s">
        <v>957</v>
      </c>
      <c r="U267" s="2770"/>
      <c r="V267" s="2771"/>
      <c r="W267" s="2770"/>
      <c r="X267" s="2771"/>
      <c r="Y267" s="2770"/>
      <c r="Z267" s="2771"/>
      <c r="AA267" s="2770"/>
      <c r="AB267" s="2761" t="s">
        <v>1705</v>
      </c>
      <c r="AC267" s="2761"/>
      <c r="AD267" s="2761"/>
      <c r="AE267" s="2761"/>
      <c r="AF267" s="2761"/>
      <c r="AG267" s="2761"/>
      <c r="AH267" s="2761"/>
      <c r="AI267" s="3116"/>
      <c r="AJ267" s="3116"/>
      <c r="AK267" s="3116"/>
      <c r="AL267" s="3116"/>
      <c r="AM267" s="3116"/>
      <c r="AN267" s="3116"/>
      <c r="AO267" s="3117"/>
      <c r="AP267" s="3042" t="s">
        <v>580</v>
      </c>
      <c r="AQ267" s="2773"/>
      <c r="AR267" s="2774"/>
      <c r="AS267" s="2774"/>
      <c r="AT267" s="2774"/>
      <c r="AU267" s="2773"/>
      <c r="AV267" s="2773"/>
      <c r="AW267" s="3043"/>
      <c r="AY267" s="134"/>
      <c r="AZ267" s="134"/>
      <c r="BA267" s="535" t="s">
        <v>889</v>
      </c>
      <c r="BB267" s="535"/>
      <c r="BC267" s="535"/>
      <c r="BD267" s="535"/>
      <c r="BE267" s="535"/>
      <c r="BF267" s="535"/>
      <c r="BG267" s="535"/>
      <c r="BH267" s="535"/>
      <c r="BI267" s="3040" t="s">
        <v>890</v>
      </c>
      <c r="BJ267" s="3040"/>
      <c r="BK267" s="3040"/>
      <c r="BL267" s="3040"/>
      <c r="BM267" s="3040"/>
      <c r="BN267" s="3040" t="s">
        <v>891</v>
      </c>
      <c r="BO267" s="3040"/>
      <c r="BP267" s="3040"/>
      <c r="BQ267" s="3040"/>
      <c r="BR267" s="3040"/>
      <c r="BS267" s="3040" t="s">
        <v>892</v>
      </c>
      <c r="BT267" s="3040"/>
      <c r="BU267" s="3040"/>
      <c r="BV267" s="3040"/>
      <c r="BW267" s="3040"/>
      <c r="BX267" s="3040" t="s">
        <v>893</v>
      </c>
      <c r="BY267" s="3040"/>
      <c r="BZ267" s="3040"/>
      <c r="CA267" s="3040"/>
      <c r="CB267" s="3040"/>
      <c r="CC267" s="2773" t="s">
        <v>198</v>
      </c>
      <c r="CD267" s="2773"/>
      <c r="CE267" s="2773"/>
      <c r="CF267" s="2773"/>
      <c r="CG267" s="2773"/>
      <c r="CH267" s="1444"/>
    </row>
    <row r="268" spans="1:90" s="514" customFormat="1" ht="15" customHeight="1">
      <c r="A268" s="1489"/>
      <c r="B268" s="134"/>
      <c r="C268" s="2558"/>
      <c r="D268" s="2558"/>
      <c r="E268" s="2558"/>
      <c r="F268" s="2558"/>
      <c r="G268" s="2558"/>
      <c r="H268" s="2558"/>
      <c r="I268" s="2558"/>
      <c r="J268" s="2558"/>
      <c r="K268" s="2558"/>
      <c r="L268" s="2772"/>
      <c r="M268" s="2772"/>
      <c r="N268" s="2772"/>
      <c r="O268" s="2772"/>
      <c r="P268" s="2772"/>
      <c r="Q268" s="2772"/>
      <c r="R268" s="2772"/>
      <c r="S268" s="2772"/>
      <c r="T268" s="2772"/>
      <c r="U268" s="2772"/>
      <c r="V268" s="2772"/>
      <c r="W268" s="2772"/>
      <c r="X268" s="2772"/>
      <c r="Y268" s="2772"/>
      <c r="Z268" s="2772"/>
      <c r="AA268" s="2772"/>
      <c r="AB268" s="2761"/>
      <c r="AC268" s="2761"/>
      <c r="AD268" s="2761"/>
      <c r="AE268" s="2761"/>
      <c r="AF268" s="2761"/>
      <c r="AG268" s="2761"/>
      <c r="AH268" s="2761"/>
      <c r="AI268" s="3118"/>
      <c r="AJ268" s="3118"/>
      <c r="AK268" s="3118"/>
      <c r="AL268" s="3118"/>
      <c r="AM268" s="3118"/>
      <c r="AN268" s="3118"/>
      <c r="AO268" s="3119"/>
      <c r="AP268" s="3044"/>
      <c r="AQ268" s="3045"/>
      <c r="AR268" s="2351"/>
      <c r="AS268" s="2351"/>
      <c r="AT268" s="2351"/>
      <c r="AU268" s="3045"/>
      <c r="AV268" s="3045"/>
      <c r="AW268" s="3046"/>
      <c r="AY268" s="134"/>
      <c r="AZ268" s="134"/>
      <c r="BA268" s="536"/>
      <c r="BB268" s="537"/>
      <c r="BC268" s="537"/>
      <c r="BD268" s="537"/>
      <c r="BE268" s="537"/>
      <c r="BF268" s="537"/>
      <c r="BG268" s="537"/>
      <c r="BH268" s="537"/>
      <c r="BI268" s="3047" t="s">
        <v>894</v>
      </c>
      <c r="BJ268" s="3047"/>
      <c r="BK268" s="3047"/>
      <c r="BL268" s="3047"/>
      <c r="BM268" s="3047"/>
      <c r="BN268" s="3047" t="s">
        <v>895</v>
      </c>
      <c r="BO268" s="3047"/>
      <c r="BP268" s="3047"/>
      <c r="BQ268" s="3047"/>
      <c r="BR268" s="3047"/>
      <c r="BS268" s="3047" t="s">
        <v>896</v>
      </c>
      <c r="BT268" s="3047"/>
      <c r="BU268" s="3047"/>
      <c r="BV268" s="3047"/>
      <c r="BW268" s="3047"/>
      <c r="BX268" s="3047" t="s">
        <v>897</v>
      </c>
      <c r="BY268" s="3047"/>
      <c r="BZ268" s="3047"/>
      <c r="CA268" s="3047"/>
      <c r="CB268" s="3047"/>
      <c r="CC268" s="3041"/>
      <c r="CD268" s="3041"/>
      <c r="CE268" s="3041"/>
      <c r="CF268" s="3041"/>
      <c r="CG268" s="3041"/>
      <c r="CH268" s="1442"/>
    </row>
    <row r="269" spans="1:90" s="514" customFormat="1" ht="16.5" customHeight="1">
      <c r="A269" s="1489"/>
      <c r="B269" s="134"/>
      <c r="C269" s="3147" t="s">
        <v>260</v>
      </c>
      <c r="D269" s="3147"/>
      <c r="E269" s="3147"/>
      <c r="F269" s="3147"/>
      <c r="G269" s="3147"/>
      <c r="H269" s="3147"/>
      <c r="I269" s="3148"/>
      <c r="J269" s="3147"/>
      <c r="K269" s="3147"/>
      <c r="L269" s="3317"/>
      <c r="M269" s="3317"/>
      <c r="N269" s="3318"/>
      <c r="O269" s="3317"/>
      <c r="P269" s="3317"/>
      <c r="Q269" s="3318"/>
      <c r="R269" s="3318"/>
      <c r="S269" s="3317"/>
      <c r="T269" s="3123"/>
      <c r="U269" s="3123"/>
      <c r="V269" s="3124"/>
      <c r="W269" s="3123"/>
      <c r="X269" s="3124"/>
      <c r="Y269" s="3123"/>
      <c r="Z269" s="3124"/>
      <c r="AA269" s="3123"/>
      <c r="AB269" s="3120"/>
      <c r="AC269" s="3121"/>
      <c r="AD269" s="3121"/>
      <c r="AE269" s="3121"/>
      <c r="AF269" s="3121"/>
      <c r="AG269" s="3121"/>
      <c r="AH269" s="3122"/>
      <c r="AI269" s="3120"/>
      <c r="AJ269" s="3121"/>
      <c r="AK269" s="3121"/>
      <c r="AL269" s="3121"/>
      <c r="AM269" s="3121"/>
      <c r="AN269" s="3121"/>
      <c r="AO269" s="3122"/>
      <c r="AP269" s="3125"/>
      <c r="AQ269" s="3125"/>
      <c r="AR269" s="3126"/>
      <c r="AS269" s="3126"/>
      <c r="AT269" s="3126"/>
      <c r="AU269" s="3125"/>
      <c r="AV269" s="3125"/>
      <c r="AW269" s="3125"/>
      <c r="AY269" s="134"/>
      <c r="AZ269" s="134"/>
      <c r="BA269" s="1588" t="s">
        <v>898</v>
      </c>
      <c r="BB269" s="1589"/>
      <c r="BC269" s="1589"/>
      <c r="BD269" s="1589"/>
      <c r="BE269" s="1589"/>
      <c r="BF269" s="1589"/>
      <c r="BG269" s="1589"/>
      <c r="BH269" s="1589"/>
      <c r="BI269" s="3024"/>
      <c r="BJ269" s="3024"/>
      <c r="BK269" s="3024"/>
      <c r="BL269" s="3024"/>
      <c r="BM269" s="3024"/>
      <c r="BN269" s="3024"/>
      <c r="BO269" s="3024"/>
      <c r="BP269" s="3024"/>
      <c r="BQ269" s="3024"/>
      <c r="BR269" s="3024"/>
      <c r="BS269" s="3024"/>
      <c r="BT269" s="3024"/>
      <c r="BU269" s="3024"/>
      <c r="BV269" s="3024"/>
      <c r="BW269" s="3024"/>
      <c r="BX269" s="3024"/>
      <c r="BY269" s="3024"/>
      <c r="BZ269" s="3024"/>
      <c r="CA269" s="3024"/>
      <c r="CB269" s="3024"/>
      <c r="CC269" s="3025"/>
      <c r="CD269" s="3025"/>
      <c r="CE269" s="3025"/>
      <c r="CF269" s="3025"/>
      <c r="CG269" s="3025"/>
      <c r="CH269" s="1590"/>
      <c r="CJ269" s="531"/>
      <c r="CK269" s="531"/>
    </row>
    <row r="270" spans="1:90" s="514" customFormat="1">
      <c r="A270" s="527"/>
      <c r="B270" s="1448"/>
      <c r="C270" s="2971" t="s">
        <v>792</v>
      </c>
      <c r="D270" s="2971"/>
      <c r="E270" s="2971"/>
      <c r="F270" s="2971"/>
      <c r="G270" s="2971"/>
      <c r="H270" s="2971"/>
      <c r="I270" s="2972"/>
      <c r="J270" s="2971"/>
      <c r="K270" s="2971"/>
      <c r="L270" s="2992"/>
      <c r="M270" s="2992"/>
      <c r="N270" s="2993"/>
      <c r="O270" s="2992"/>
      <c r="P270" s="2992"/>
      <c r="Q270" s="2993"/>
      <c r="R270" s="2993"/>
      <c r="S270" s="2992"/>
      <c r="T270" s="2992">
        <v>152500000</v>
      </c>
      <c r="U270" s="2992"/>
      <c r="V270" s="2993"/>
      <c r="W270" s="2992"/>
      <c r="X270" s="2993"/>
      <c r="Y270" s="2992"/>
      <c r="Z270" s="2993"/>
      <c r="AA270" s="2992"/>
      <c r="AB270" s="2994"/>
      <c r="AC270" s="2995"/>
      <c r="AD270" s="2995"/>
      <c r="AE270" s="2995"/>
      <c r="AF270" s="2995"/>
      <c r="AG270" s="2995"/>
      <c r="AH270" s="2996"/>
      <c r="AI270" s="2994"/>
      <c r="AJ270" s="2995"/>
      <c r="AK270" s="2995"/>
      <c r="AL270" s="2995"/>
      <c r="AM270" s="2995"/>
      <c r="AN270" s="2995"/>
      <c r="AO270" s="2996"/>
      <c r="AP270" s="2992">
        <v>152500000</v>
      </c>
      <c r="AQ270" s="2992"/>
      <c r="AR270" s="2993"/>
      <c r="AS270" s="2993"/>
      <c r="AT270" s="2993"/>
      <c r="AU270" s="2992"/>
      <c r="AV270" s="2992"/>
      <c r="AW270" s="2992"/>
      <c r="AY270" s="1448"/>
      <c r="AZ270" s="1448"/>
      <c r="BA270" s="528" t="s">
        <v>899</v>
      </c>
      <c r="BB270" s="529"/>
      <c r="BC270" s="529"/>
      <c r="BD270" s="529"/>
      <c r="BE270" s="529"/>
      <c r="BF270" s="529"/>
      <c r="BG270" s="529"/>
      <c r="BH270" s="529"/>
      <c r="BI270" s="3023"/>
      <c r="BJ270" s="3023"/>
      <c r="BK270" s="3023"/>
      <c r="BL270" s="3023"/>
      <c r="BM270" s="3023"/>
      <c r="BN270" s="3023"/>
      <c r="BO270" s="3023"/>
      <c r="BP270" s="3023"/>
      <c r="BQ270" s="3023"/>
      <c r="BR270" s="3023"/>
      <c r="BS270" s="3023"/>
      <c r="BT270" s="3023"/>
      <c r="BU270" s="3023"/>
      <c r="BV270" s="3023"/>
      <c r="BW270" s="3023"/>
      <c r="BX270" s="3023"/>
      <c r="BY270" s="3023"/>
      <c r="BZ270" s="3023"/>
      <c r="CA270" s="3023"/>
      <c r="CB270" s="3023"/>
      <c r="CC270" s="2967">
        <v>0</v>
      </c>
      <c r="CD270" s="2967"/>
      <c r="CE270" s="2967"/>
      <c r="CF270" s="2967"/>
      <c r="CG270" s="2967"/>
      <c r="CH270" s="1475"/>
      <c r="CI270" s="997">
        <v>152500000</v>
      </c>
      <c r="CJ270" s="998">
        <v>0</v>
      </c>
      <c r="CK270" s="531"/>
    </row>
    <row r="271" spans="1:90" s="514" customFormat="1">
      <c r="A271" s="527"/>
      <c r="B271" s="1448"/>
      <c r="C271" s="3022" t="s">
        <v>258</v>
      </c>
      <c r="D271" s="3022"/>
      <c r="E271" s="3022"/>
      <c r="F271" s="3022"/>
      <c r="G271" s="3022"/>
      <c r="H271" s="3022"/>
      <c r="I271" s="3022"/>
      <c r="J271" s="3022"/>
      <c r="K271" s="3022"/>
      <c r="L271" s="3008">
        <v>0</v>
      </c>
      <c r="M271" s="3008"/>
      <c r="N271" s="3008"/>
      <c r="O271" s="3008"/>
      <c r="P271" s="3008"/>
      <c r="Q271" s="3008"/>
      <c r="R271" s="3008"/>
      <c r="S271" s="3008"/>
      <c r="T271" s="3008">
        <v>0</v>
      </c>
      <c r="U271" s="3008"/>
      <c r="V271" s="3008"/>
      <c r="W271" s="3008"/>
      <c r="X271" s="3008"/>
      <c r="Y271" s="3008"/>
      <c r="Z271" s="3008"/>
      <c r="AA271" s="3008"/>
      <c r="AB271" s="2978">
        <v>0</v>
      </c>
      <c r="AC271" s="2979"/>
      <c r="AD271" s="2979"/>
      <c r="AE271" s="2979"/>
      <c r="AF271" s="2979"/>
      <c r="AG271" s="2979"/>
      <c r="AH271" s="2980"/>
      <c r="AI271" s="3098">
        <v>0</v>
      </c>
      <c r="AJ271" s="3099"/>
      <c r="AK271" s="3099"/>
      <c r="AL271" s="3099"/>
      <c r="AM271" s="3099"/>
      <c r="AN271" s="3099"/>
      <c r="AO271" s="3100"/>
      <c r="AP271" s="3008">
        <v>0</v>
      </c>
      <c r="AQ271" s="3008"/>
      <c r="AR271" s="3008"/>
      <c r="AS271" s="3008"/>
      <c r="AT271" s="3008"/>
      <c r="AU271" s="3008"/>
      <c r="AV271" s="3008"/>
      <c r="AW271" s="3008"/>
      <c r="AY271" s="1448"/>
      <c r="AZ271" s="1448"/>
      <c r="BA271" s="528" t="s">
        <v>900</v>
      </c>
      <c r="BB271" s="529"/>
      <c r="BC271" s="529"/>
      <c r="BD271" s="529"/>
      <c r="BE271" s="529"/>
      <c r="BF271" s="529"/>
      <c r="BG271" s="529"/>
      <c r="BH271" s="529"/>
      <c r="BI271" s="2966">
        <v>0</v>
      </c>
      <c r="BJ271" s="2966"/>
      <c r="BK271" s="2966"/>
      <c r="BL271" s="2966"/>
      <c r="BM271" s="2966"/>
      <c r="BN271" s="2966">
        <v>0</v>
      </c>
      <c r="BO271" s="2966"/>
      <c r="BP271" s="2966"/>
      <c r="BQ271" s="2966"/>
      <c r="BR271" s="2966"/>
      <c r="BS271" s="2966">
        <v>0</v>
      </c>
      <c r="BT271" s="2966"/>
      <c r="BU271" s="2966"/>
      <c r="BV271" s="2966"/>
      <c r="BW271" s="2966"/>
      <c r="BX271" s="2966">
        <v>0</v>
      </c>
      <c r="BY271" s="2966"/>
      <c r="BZ271" s="2966"/>
      <c r="CA271" s="2966"/>
      <c r="CB271" s="2966"/>
      <c r="CC271" s="2966">
        <v>0</v>
      </c>
      <c r="CD271" s="2966"/>
      <c r="CE271" s="2966"/>
      <c r="CF271" s="2966"/>
      <c r="CG271" s="2966"/>
      <c r="CH271" s="1469"/>
      <c r="CJ271" s="531"/>
      <c r="CK271" s="531"/>
    </row>
    <row r="272" spans="1:90" s="518" customFormat="1" ht="19.5" hidden="1" customHeight="1">
      <c r="A272" s="930"/>
      <c r="B272" s="432"/>
      <c r="C272" s="2988" t="s">
        <v>951</v>
      </c>
      <c r="D272" s="2988"/>
      <c r="E272" s="2988"/>
      <c r="F272" s="2988"/>
      <c r="G272" s="2988"/>
      <c r="H272" s="2988"/>
      <c r="I272" s="2988"/>
      <c r="J272" s="2988"/>
      <c r="K272" s="2988"/>
      <c r="L272" s="2989"/>
      <c r="M272" s="2989"/>
      <c r="N272" s="2989"/>
      <c r="O272" s="2989"/>
      <c r="P272" s="2989"/>
      <c r="Q272" s="2989"/>
      <c r="R272" s="2989"/>
      <c r="S272" s="2989"/>
      <c r="T272" s="2690"/>
      <c r="U272" s="2690"/>
      <c r="V272" s="2690"/>
      <c r="W272" s="2690"/>
      <c r="X272" s="2690"/>
      <c r="Y272" s="2690"/>
      <c r="Z272" s="2690"/>
      <c r="AA272" s="2690"/>
      <c r="AB272" s="3004"/>
      <c r="AC272" s="3005"/>
      <c r="AD272" s="3005"/>
      <c r="AE272" s="3005"/>
      <c r="AF272" s="3005"/>
      <c r="AG272" s="3005"/>
      <c r="AH272" s="3006"/>
      <c r="AI272" s="2981"/>
      <c r="AJ272" s="2982"/>
      <c r="AK272" s="2982"/>
      <c r="AL272" s="2982"/>
      <c r="AM272" s="2982"/>
      <c r="AN272" s="2982"/>
      <c r="AO272" s="2983"/>
      <c r="AP272" s="3020">
        <v>0</v>
      </c>
      <c r="AQ272" s="3020"/>
      <c r="AR272" s="3020"/>
      <c r="AS272" s="3020"/>
      <c r="AT272" s="3020"/>
      <c r="AU272" s="3020"/>
      <c r="AV272" s="3020"/>
      <c r="AW272" s="3020"/>
      <c r="AY272" s="432"/>
      <c r="AZ272" s="432"/>
      <c r="BA272" s="931" t="s">
        <v>901</v>
      </c>
      <c r="BB272" s="932"/>
      <c r="BC272" s="932"/>
      <c r="BD272" s="932"/>
      <c r="BE272" s="932"/>
      <c r="BF272" s="932"/>
      <c r="BG272" s="932"/>
      <c r="BH272" s="932"/>
      <c r="BI272" s="2973"/>
      <c r="BJ272" s="2973"/>
      <c r="BK272" s="2973"/>
      <c r="BL272" s="2973"/>
      <c r="BM272" s="2973"/>
      <c r="BN272" s="2973"/>
      <c r="BO272" s="2973"/>
      <c r="BP272" s="2973"/>
      <c r="BQ272" s="2973"/>
      <c r="BR272" s="2973"/>
      <c r="BS272" s="2973"/>
      <c r="BT272" s="2973"/>
      <c r="BU272" s="2973"/>
      <c r="BV272" s="2973"/>
      <c r="BW272" s="2973"/>
      <c r="BX272" s="2973"/>
      <c r="BY272" s="2973"/>
      <c r="BZ272" s="2973"/>
      <c r="CA272" s="2973"/>
      <c r="CB272" s="2973"/>
      <c r="CC272" s="3011">
        <v>0</v>
      </c>
      <c r="CD272" s="3011"/>
      <c r="CE272" s="3011"/>
      <c r="CF272" s="3011"/>
      <c r="CG272" s="3011"/>
      <c r="CH272" s="1474"/>
      <c r="CJ272" s="933"/>
      <c r="CK272" s="933"/>
    </row>
    <row r="273" spans="1:93" s="518" customFormat="1" ht="19.5" hidden="1" customHeight="1">
      <c r="A273" s="930"/>
      <c r="B273" s="432"/>
      <c r="C273" s="2988" t="s">
        <v>958</v>
      </c>
      <c r="D273" s="2988"/>
      <c r="E273" s="2988"/>
      <c r="F273" s="2988"/>
      <c r="G273" s="2988"/>
      <c r="H273" s="2988"/>
      <c r="I273" s="2988"/>
      <c r="J273" s="2988"/>
      <c r="K273" s="2988"/>
      <c r="L273" s="2989"/>
      <c r="M273" s="2989"/>
      <c r="N273" s="2989"/>
      <c r="O273" s="2989"/>
      <c r="P273" s="2989"/>
      <c r="Q273" s="2989"/>
      <c r="R273" s="2989"/>
      <c r="S273" s="2989"/>
      <c r="T273" s="2690"/>
      <c r="U273" s="2690"/>
      <c r="V273" s="2690"/>
      <c r="W273" s="2690"/>
      <c r="X273" s="2690"/>
      <c r="Y273" s="2690"/>
      <c r="Z273" s="2690"/>
      <c r="AA273" s="2690"/>
      <c r="AB273" s="3004"/>
      <c r="AC273" s="3005"/>
      <c r="AD273" s="3005"/>
      <c r="AE273" s="3005"/>
      <c r="AF273" s="3005"/>
      <c r="AG273" s="3005"/>
      <c r="AH273" s="3006"/>
      <c r="AI273" s="3004"/>
      <c r="AJ273" s="3005"/>
      <c r="AK273" s="3005"/>
      <c r="AL273" s="3005"/>
      <c r="AM273" s="3005"/>
      <c r="AN273" s="3005"/>
      <c r="AO273" s="3006"/>
      <c r="AP273" s="3020">
        <v>0</v>
      </c>
      <c r="AQ273" s="3020"/>
      <c r="AR273" s="3020"/>
      <c r="AS273" s="3020"/>
      <c r="AT273" s="3020"/>
      <c r="AU273" s="3020"/>
      <c r="AV273" s="3020"/>
      <c r="AW273" s="3020"/>
      <c r="AY273" s="432"/>
      <c r="AZ273" s="432"/>
      <c r="BA273" s="931" t="s">
        <v>902</v>
      </c>
      <c r="BB273" s="932"/>
      <c r="BC273" s="932"/>
      <c r="BD273" s="932"/>
      <c r="BE273" s="932"/>
      <c r="BF273" s="932"/>
      <c r="BG273" s="932"/>
      <c r="BH273" s="932"/>
      <c r="BI273" s="2973"/>
      <c r="BJ273" s="2973"/>
      <c r="BK273" s="2973"/>
      <c r="BL273" s="2973"/>
      <c r="BM273" s="2973"/>
      <c r="BN273" s="2973"/>
      <c r="BO273" s="2973"/>
      <c r="BP273" s="2973"/>
      <c r="BQ273" s="2973"/>
      <c r="BR273" s="2973"/>
      <c r="BS273" s="2973"/>
      <c r="BT273" s="2973"/>
      <c r="BU273" s="2973"/>
      <c r="BV273" s="2973"/>
      <c r="BW273" s="2973"/>
      <c r="BX273" s="2973"/>
      <c r="BY273" s="2973"/>
      <c r="BZ273" s="2973"/>
      <c r="CA273" s="2973"/>
      <c r="CB273" s="2973"/>
      <c r="CC273" s="3011">
        <v>0</v>
      </c>
      <c r="CD273" s="3011"/>
      <c r="CE273" s="3011"/>
      <c r="CF273" s="3011"/>
      <c r="CG273" s="3011"/>
      <c r="CH273" s="1474"/>
      <c r="CJ273" s="933"/>
      <c r="CK273" s="933"/>
    </row>
    <row r="274" spans="1:93" s="518" customFormat="1" ht="19.5" hidden="1" customHeight="1">
      <c r="A274" s="930"/>
      <c r="B274" s="432"/>
      <c r="C274" s="2988" t="s">
        <v>600</v>
      </c>
      <c r="D274" s="2988"/>
      <c r="E274" s="2988"/>
      <c r="F274" s="2988"/>
      <c r="G274" s="2988"/>
      <c r="H274" s="2988"/>
      <c r="I274" s="2988"/>
      <c r="J274" s="2988"/>
      <c r="K274" s="2988"/>
      <c r="L274" s="2989"/>
      <c r="M274" s="2989"/>
      <c r="N274" s="2989"/>
      <c r="O274" s="2989"/>
      <c r="P274" s="2989"/>
      <c r="Q274" s="2989"/>
      <c r="R274" s="2989"/>
      <c r="S274" s="2989"/>
      <c r="T274" s="2690"/>
      <c r="U274" s="2690"/>
      <c r="V274" s="2690"/>
      <c r="W274" s="2690"/>
      <c r="X274" s="2690"/>
      <c r="Y274" s="2690"/>
      <c r="Z274" s="2690"/>
      <c r="AA274" s="2690"/>
      <c r="AB274" s="3004"/>
      <c r="AC274" s="3005"/>
      <c r="AD274" s="3005"/>
      <c r="AE274" s="3005"/>
      <c r="AF274" s="3005"/>
      <c r="AG274" s="3005"/>
      <c r="AH274" s="3006"/>
      <c r="AI274" s="3004"/>
      <c r="AJ274" s="3005"/>
      <c r="AK274" s="3005"/>
      <c r="AL274" s="3005"/>
      <c r="AM274" s="3005"/>
      <c r="AN274" s="3005"/>
      <c r="AO274" s="3006"/>
      <c r="AP274" s="3020">
        <v>0</v>
      </c>
      <c r="AQ274" s="3020"/>
      <c r="AR274" s="3020"/>
      <c r="AS274" s="3020"/>
      <c r="AT274" s="3020"/>
      <c r="AU274" s="3020"/>
      <c r="AV274" s="3020"/>
      <c r="AW274" s="3020"/>
      <c r="AY274" s="432"/>
      <c r="AZ274" s="432"/>
      <c r="BA274" s="931" t="s">
        <v>903</v>
      </c>
      <c r="BB274" s="932"/>
      <c r="BC274" s="932"/>
      <c r="BD274" s="932"/>
      <c r="BE274" s="932"/>
      <c r="BF274" s="932"/>
      <c r="BG274" s="932"/>
      <c r="BH274" s="932"/>
      <c r="BI274" s="2973"/>
      <c r="BJ274" s="2973"/>
      <c r="BK274" s="2973"/>
      <c r="BL274" s="2973"/>
      <c r="BM274" s="2973"/>
      <c r="BN274" s="2973"/>
      <c r="BO274" s="2973"/>
      <c r="BP274" s="2973"/>
      <c r="BQ274" s="2973"/>
      <c r="BR274" s="2973"/>
      <c r="BS274" s="2973"/>
      <c r="BT274" s="2973"/>
      <c r="BU274" s="2973"/>
      <c r="BV274" s="2973"/>
      <c r="BW274" s="2973"/>
      <c r="BX274" s="2973"/>
      <c r="BY274" s="2973"/>
      <c r="BZ274" s="2973"/>
      <c r="CA274" s="2973"/>
      <c r="CB274" s="2973"/>
      <c r="CC274" s="3011">
        <v>0</v>
      </c>
      <c r="CD274" s="3011"/>
      <c r="CE274" s="3011"/>
      <c r="CF274" s="3011"/>
      <c r="CG274" s="3011"/>
      <c r="CH274" s="1474"/>
      <c r="CJ274" s="933"/>
      <c r="CK274" s="933"/>
    </row>
    <row r="275" spans="1:93" s="514" customFormat="1">
      <c r="A275" s="527"/>
      <c r="B275" s="1448"/>
      <c r="C275" s="3022" t="s">
        <v>259</v>
      </c>
      <c r="D275" s="3022"/>
      <c r="E275" s="3022"/>
      <c r="F275" s="3022"/>
      <c r="G275" s="3022"/>
      <c r="H275" s="3022"/>
      <c r="I275" s="3022"/>
      <c r="J275" s="3022"/>
      <c r="K275" s="3022"/>
      <c r="L275" s="3008">
        <v>0</v>
      </c>
      <c r="M275" s="3008"/>
      <c r="N275" s="3008"/>
      <c r="O275" s="3008"/>
      <c r="P275" s="3008"/>
      <c r="Q275" s="3008"/>
      <c r="R275" s="3008"/>
      <c r="S275" s="3008"/>
      <c r="T275" s="3008">
        <v>0</v>
      </c>
      <c r="U275" s="3008"/>
      <c r="V275" s="3008"/>
      <c r="W275" s="3008"/>
      <c r="X275" s="3008"/>
      <c r="Y275" s="3008"/>
      <c r="Z275" s="3008"/>
      <c r="AA275" s="3008"/>
      <c r="AB275" s="2978">
        <v>0</v>
      </c>
      <c r="AC275" s="2979"/>
      <c r="AD275" s="2979"/>
      <c r="AE275" s="2979"/>
      <c r="AF275" s="2979"/>
      <c r="AG275" s="2979"/>
      <c r="AH275" s="2980"/>
      <c r="AI275" s="2975">
        <v>0</v>
      </c>
      <c r="AJ275" s="2976"/>
      <c r="AK275" s="2976"/>
      <c r="AL275" s="2976"/>
      <c r="AM275" s="2976"/>
      <c r="AN275" s="2976"/>
      <c r="AO275" s="2977"/>
      <c r="AP275" s="3008">
        <v>0</v>
      </c>
      <c r="AQ275" s="3008"/>
      <c r="AR275" s="3008"/>
      <c r="AS275" s="3008"/>
      <c r="AT275" s="3008"/>
      <c r="AU275" s="3008"/>
      <c r="AV275" s="3008"/>
      <c r="AW275" s="3008"/>
      <c r="AY275" s="1448"/>
      <c r="AZ275" s="1448"/>
      <c r="BA275" s="528" t="s">
        <v>904</v>
      </c>
      <c r="BB275" s="529"/>
      <c r="BC275" s="529"/>
      <c r="BD275" s="529"/>
      <c r="BE275" s="529"/>
      <c r="BF275" s="529"/>
      <c r="BG275" s="529"/>
      <c r="BH275" s="529"/>
      <c r="BI275" s="2966">
        <v>0</v>
      </c>
      <c r="BJ275" s="2966"/>
      <c r="BK275" s="2966"/>
      <c r="BL275" s="2966"/>
      <c r="BM275" s="2966"/>
      <c r="BN275" s="2966">
        <v>0</v>
      </c>
      <c r="BO275" s="2966"/>
      <c r="BP275" s="2966"/>
      <c r="BQ275" s="2966"/>
      <c r="BR275" s="2966"/>
      <c r="BS275" s="2966">
        <v>0</v>
      </c>
      <c r="BT275" s="2966"/>
      <c r="BU275" s="2966"/>
      <c r="BV275" s="2966"/>
      <c r="BW275" s="2966"/>
      <c r="BX275" s="2966">
        <v>0</v>
      </c>
      <c r="BY275" s="2966"/>
      <c r="BZ275" s="2966"/>
      <c r="CA275" s="2966"/>
      <c r="CB275" s="2966"/>
      <c r="CC275" s="2966">
        <v>0</v>
      </c>
      <c r="CD275" s="2966"/>
      <c r="CE275" s="2966"/>
      <c r="CF275" s="2966"/>
      <c r="CG275" s="2966"/>
      <c r="CH275" s="1469"/>
      <c r="CJ275" s="531"/>
      <c r="CK275" s="531"/>
    </row>
    <row r="276" spans="1:93" s="518" customFormat="1" ht="19.5" hidden="1" customHeight="1">
      <c r="A276" s="930"/>
      <c r="B276" s="432"/>
      <c r="C276" s="2988" t="s">
        <v>723</v>
      </c>
      <c r="D276" s="2988"/>
      <c r="E276" s="2988"/>
      <c r="F276" s="2988"/>
      <c r="G276" s="2988"/>
      <c r="H276" s="2988"/>
      <c r="I276" s="2988"/>
      <c r="J276" s="2988"/>
      <c r="K276" s="2988"/>
      <c r="L276" s="2989"/>
      <c r="M276" s="2989"/>
      <c r="N276" s="2989"/>
      <c r="O276" s="2989"/>
      <c r="P276" s="2989"/>
      <c r="Q276" s="2989"/>
      <c r="R276" s="2989"/>
      <c r="S276" s="2989"/>
      <c r="T276" s="2690"/>
      <c r="U276" s="2690"/>
      <c r="V276" s="2690"/>
      <c r="W276" s="2690"/>
      <c r="X276" s="2690"/>
      <c r="Y276" s="2690"/>
      <c r="Z276" s="2690"/>
      <c r="AA276" s="2690"/>
      <c r="AB276" s="3012"/>
      <c r="AC276" s="3013"/>
      <c r="AD276" s="3013"/>
      <c r="AE276" s="3013"/>
      <c r="AF276" s="3013"/>
      <c r="AG276" s="3013"/>
      <c r="AH276" s="3014"/>
      <c r="AI276" s="3012"/>
      <c r="AJ276" s="3013"/>
      <c r="AK276" s="3013"/>
      <c r="AL276" s="3013"/>
      <c r="AM276" s="3013"/>
      <c r="AN276" s="3013"/>
      <c r="AO276" s="3014"/>
      <c r="AP276" s="3020">
        <v>0</v>
      </c>
      <c r="AQ276" s="3020"/>
      <c r="AR276" s="3020"/>
      <c r="AS276" s="3020"/>
      <c r="AT276" s="3020"/>
      <c r="AU276" s="3020"/>
      <c r="AV276" s="3020"/>
      <c r="AW276" s="3020"/>
      <c r="AY276" s="432"/>
      <c r="AZ276" s="432"/>
      <c r="BA276" s="931" t="s">
        <v>905</v>
      </c>
      <c r="BB276" s="932"/>
      <c r="BC276" s="932"/>
      <c r="BD276" s="932"/>
      <c r="BE276" s="932"/>
      <c r="BF276" s="932"/>
      <c r="BG276" s="932"/>
      <c r="BH276" s="932"/>
      <c r="BI276" s="2973"/>
      <c r="BJ276" s="2973"/>
      <c r="BK276" s="2973"/>
      <c r="BL276" s="2973"/>
      <c r="BM276" s="2973"/>
      <c r="BN276" s="2973"/>
      <c r="BO276" s="2973"/>
      <c r="BP276" s="2973"/>
      <c r="BQ276" s="2973"/>
      <c r="BR276" s="2973"/>
      <c r="BS276" s="2973"/>
      <c r="BT276" s="2973"/>
      <c r="BU276" s="2973"/>
      <c r="BV276" s="2973"/>
      <c r="BW276" s="2973"/>
      <c r="BX276" s="2973"/>
      <c r="BY276" s="2973"/>
      <c r="BZ276" s="2973"/>
      <c r="CA276" s="2973"/>
      <c r="CB276" s="2973"/>
      <c r="CC276" s="3011">
        <v>0</v>
      </c>
      <c r="CD276" s="3011"/>
      <c r="CE276" s="3011"/>
      <c r="CF276" s="3011"/>
      <c r="CG276" s="3011"/>
      <c r="CH276" s="1474"/>
      <c r="CJ276" s="3021">
        <v>269968880</v>
      </c>
      <c r="CK276" s="3021"/>
      <c r="CL276" s="3021"/>
      <c r="CM276" s="3021"/>
      <c r="CN276" s="3021"/>
      <c r="CO276" s="3021"/>
    </row>
    <row r="277" spans="1:93" s="518" customFormat="1" ht="19.5" hidden="1" customHeight="1">
      <c r="A277" s="930"/>
      <c r="B277" s="432"/>
      <c r="C277" s="2988" t="s">
        <v>718</v>
      </c>
      <c r="D277" s="2988"/>
      <c r="E277" s="2988"/>
      <c r="F277" s="2988"/>
      <c r="G277" s="2988"/>
      <c r="H277" s="2988"/>
      <c r="I277" s="2988"/>
      <c r="J277" s="2988"/>
      <c r="K277" s="2988"/>
      <c r="L277" s="2989"/>
      <c r="M277" s="2989"/>
      <c r="N277" s="2989"/>
      <c r="O277" s="2989"/>
      <c r="P277" s="2989"/>
      <c r="Q277" s="2989"/>
      <c r="R277" s="2989"/>
      <c r="S277" s="2989"/>
      <c r="T277" s="2690"/>
      <c r="U277" s="2690"/>
      <c r="V277" s="2690"/>
      <c r="W277" s="2690"/>
      <c r="X277" s="2690"/>
      <c r="Y277" s="2690"/>
      <c r="Z277" s="2690"/>
      <c r="AA277" s="2690"/>
      <c r="AB277" s="3012"/>
      <c r="AC277" s="3013"/>
      <c r="AD277" s="3013"/>
      <c r="AE277" s="3013"/>
      <c r="AF277" s="3013"/>
      <c r="AG277" s="3013"/>
      <c r="AH277" s="3014"/>
      <c r="AI277" s="3012"/>
      <c r="AJ277" s="3013"/>
      <c r="AK277" s="3013"/>
      <c r="AL277" s="3013"/>
      <c r="AM277" s="3013"/>
      <c r="AN277" s="3013"/>
      <c r="AO277" s="3014"/>
      <c r="AP277" s="3020">
        <v>0</v>
      </c>
      <c r="AQ277" s="3020"/>
      <c r="AR277" s="3020"/>
      <c r="AS277" s="3020"/>
      <c r="AT277" s="3020"/>
      <c r="AU277" s="3020"/>
      <c r="AV277" s="3020"/>
      <c r="AW277" s="3020"/>
      <c r="AY277" s="432"/>
      <c r="AZ277" s="432"/>
      <c r="BA277" s="931" t="s">
        <v>906</v>
      </c>
      <c r="BB277" s="932"/>
      <c r="BC277" s="932"/>
      <c r="BD277" s="932"/>
      <c r="BE277" s="932"/>
      <c r="BF277" s="932"/>
      <c r="BG277" s="932"/>
      <c r="BH277" s="932"/>
      <c r="BI277" s="2973"/>
      <c r="BJ277" s="2973"/>
      <c r="BK277" s="2973"/>
      <c r="BL277" s="2973"/>
      <c r="BM277" s="2973"/>
      <c r="BN277" s="2973"/>
      <c r="BO277" s="2973"/>
      <c r="BP277" s="2973"/>
      <c r="BQ277" s="2973"/>
      <c r="BR277" s="2973"/>
      <c r="BS277" s="2973"/>
      <c r="BT277" s="2973"/>
      <c r="BU277" s="2973"/>
      <c r="BV277" s="2973"/>
      <c r="BW277" s="2973"/>
      <c r="BX277" s="2973"/>
      <c r="BY277" s="2973"/>
      <c r="BZ277" s="2973"/>
      <c r="CA277" s="2973"/>
      <c r="CB277" s="2973"/>
      <c r="CC277" s="3011">
        <v>0</v>
      </c>
      <c r="CD277" s="3011"/>
      <c r="CE277" s="3011"/>
      <c r="CF277" s="3011"/>
      <c r="CG277" s="3011"/>
      <c r="CH277" s="1474"/>
      <c r="CI277" s="1613"/>
      <c r="CJ277" s="933"/>
      <c r="CK277" s="933"/>
    </row>
    <row r="278" spans="1:93" s="514" customFormat="1">
      <c r="A278" s="527"/>
      <c r="B278" s="1448"/>
      <c r="C278" s="3015" t="s">
        <v>266</v>
      </c>
      <c r="D278" s="3015"/>
      <c r="E278" s="3015"/>
      <c r="F278" s="3015"/>
      <c r="G278" s="3015"/>
      <c r="H278" s="3015"/>
      <c r="I278" s="3015"/>
      <c r="J278" s="3015"/>
      <c r="K278" s="3015"/>
      <c r="L278" s="3016">
        <v>0</v>
      </c>
      <c r="M278" s="3016"/>
      <c r="N278" s="3016"/>
      <c r="O278" s="3016"/>
      <c r="P278" s="3016"/>
      <c r="Q278" s="3016"/>
      <c r="R278" s="3016"/>
      <c r="S278" s="3016"/>
      <c r="T278" s="3016">
        <v>152500000</v>
      </c>
      <c r="U278" s="3016"/>
      <c r="V278" s="3016"/>
      <c r="W278" s="3016"/>
      <c r="X278" s="3016"/>
      <c r="Y278" s="3016"/>
      <c r="Z278" s="3016"/>
      <c r="AA278" s="3016"/>
      <c r="AB278" s="2960">
        <v>0</v>
      </c>
      <c r="AC278" s="2961"/>
      <c r="AD278" s="2961"/>
      <c r="AE278" s="2961"/>
      <c r="AF278" s="2961"/>
      <c r="AG278" s="2961"/>
      <c r="AH278" s="2962"/>
      <c r="AI278" s="3017">
        <v>0</v>
      </c>
      <c r="AJ278" s="3018"/>
      <c r="AK278" s="3018"/>
      <c r="AL278" s="3018"/>
      <c r="AM278" s="3018"/>
      <c r="AN278" s="3018"/>
      <c r="AO278" s="3019"/>
      <c r="AP278" s="3016">
        <v>152500000</v>
      </c>
      <c r="AQ278" s="3016"/>
      <c r="AR278" s="3016"/>
      <c r="AS278" s="3016"/>
      <c r="AT278" s="3016"/>
      <c r="AU278" s="3016"/>
      <c r="AV278" s="3016"/>
      <c r="AW278" s="3016"/>
      <c r="AY278" s="1448"/>
      <c r="AZ278" s="1448"/>
      <c r="BA278" s="528" t="s">
        <v>907</v>
      </c>
      <c r="BB278" s="529"/>
      <c r="BC278" s="529"/>
      <c r="BD278" s="529"/>
      <c r="BE278" s="529"/>
      <c r="BF278" s="529"/>
      <c r="BG278" s="529"/>
      <c r="BH278" s="529"/>
      <c r="BI278" s="2966">
        <v>0</v>
      </c>
      <c r="BJ278" s="2966"/>
      <c r="BK278" s="2966"/>
      <c r="BL278" s="2966"/>
      <c r="BM278" s="2966"/>
      <c r="BN278" s="2966">
        <v>0</v>
      </c>
      <c r="BO278" s="2966"/>
      <c r="BP278" s="2966"/>
      <c r="BQ278" s="2966"/>
      <c r="BR278" s="2966"/>
      <c r="BS278" s="2966">
        <v>0</v>
      </c>
      <c r="BT278" s="2966"/>
      <c r="BU278" s="2966"/>
      <c r="BV278" s="2966"/>
      <c r="BW278" s="2966"/>
      <c r="BX278" s="2966">
        <v>0</v>
      </c>
      <c r="BY278" s="2966"/>
      <c r="BZ278" s="2966"/>
      <c r="CA278" s="2966"/>
      <c r="CB278" s="2966"/>
      <c r="CC278" s="2966">
        <v>0</v>
      </c>
      <c r="CD278" s="2966"/>
      <c r="CE278" s="2966"/>
      <c r="CF278" s="2966"/>
      <c r="CG278" s="2966"/>
      <c r="CH278" s="1469"/>
      <c r="CI278" s="997">
        <v>152500000</v>
      </c>
      <c r="CJ278" s="998">
        <v>0</v>
      </c>
      <c r="CK278" s="531"/>
    </row>
    <row r="279" spans="1:93" s="285" customFormat="1" ht="30.75" customHeight="1">
      <c r="A279" s="1489"/>
      <c r="B279" s="134"/>
      <c r="C279" s="3137" t="s">
        <v>261</v>
      </c>
      <c r="D279" s="3138"/>
      <c r="E279" s="3138"/>
      <c r="F279" s="3138"/>
      <c r="G279" s="3138"/>
      <c r="H279" s="3138"/>
      <c r="I279" s="3138"/>
      <c r="J279" s="3138"/>
      <c r="K279" s="3139"/>
      <c r="L279" s="3149"/>
      <c r="M279" s="3149"/>
      <c r="N279" s="3150"/>
      <c r="O279" s="3149"/>
      <c r="P279" s="3149"/>
      <c r="Q279" s="3150"/>
      <c r="R279" s="3150"/>
      <c r="S279" s="3149"/>
      <c r="T279" s="2997"/>
      <c r="U279" s="2997"/>
      <c r="V279" s="2998"/>
      <c r="W279" s="2997"/>
      <c r="X279" s="2998"/>
      <c r="Y279" s="2997"/>
      <c r="Z279" s="2998"/>
      <c r="AA279" s="2997"/>
      <c r="AB279" s="3001"/>
      <c r="AC279" s="3002"/>
      <c r="AD279" s="3002"/>
      <c r="AE279" s="3002"/>
      <c r="AF279" s="3002"/>
      <c r="AG279" s="3002"/>
      <c r="AH279" s="3003"/>
      <c r="AI279" s="3001"/>
      <c r="AJ279" s="3002"/>
      <c r="AK279" s="3002"/>
      <c r="AL279" s="3002"/>
      <c r="AM279" s="3002"/>
      <c r="AN279" s="3002"/>
      <c r="AO279" s="3003"/>
      <c r="AP279" s="2999"/>
      <c r="AQ279" s="2999"/>
      <c r="AR279" s="3000"/>
      <c r="AS279" s="3000"/>
      <c r="AT279" s="3000"/>
      <c r="AU279" s="2999"/>
      <c r="AV279" s="2999"/>
      <c r="AW279" s="2999"/>
      <c r="AY279" s="134"/>
      <c r="AZ279" s="134"/>
      <c r="BA279" s="1588" t="s">
        <v>908</v>
      </c>
      <c r="BB279" s="1592"/>
      <c r="BC279" s="1592"/>
      <c r="BD279" s="1592"/>
      <c r="BE279" s="1592"/>
      <c r="BF279" s="1592"/>
      <c r="BG279" s="1592"/>
      <c r="BH279" s="1592"/>
      <c r="BI279" s="1593"/>
      <c r="BJ279" s="1593"/>
      <c r="BK279" s="1593"/>
      <c r="BL279" s="1593"/>
      <c r="BM279" s="1593"/>
      <c r="BN279" s="2990"/>
      <c r="BO279" s="2990"/>
      <c r="BP279" s="2990"/>
      <c r="BQ279" s="2990"/>
      <c r="BR279" s="2990"/>
      <c r="BS279" s="2990"/>
      <c r="BT279" s="2990"/>
      <c r="BU279" s="2990"/>
      <c r="BV279" s="2990"/>
      <c r="BW279" s="2990"/>
      <c r="BX279" s="2990"/>
      <c r="BY279" s="2990"/>
      <c r="BZ279" s="2990"/>
      <c r="CA279" s="2990"/>
      <c r="CB279" s="2990"/>
      <c r="CC279" s="2991"/>
      <c r="CD279" s="2991"/>
      <c r="CE279" s="2991"/>
      <c r="CF279" s="2991"/>
      <c r="CG279" s="2991"/>
      <c r="CH279" s="1594"/>
      <c r="CJ279" s="1595"/>
      <c r="CK279" s="1595"/>
    </row>
    <row r="280" spans="1:93" s="514" customFormat="1">
      <c r="A280" s="527"/>
      <c r="B280" s="1448"/>
      <c r="C280" s="3009" t="s">
        <v>792</v>
      </c>
      <c r="D280" s="3009"/>
      <c r="E280" s="3009"/>
      <c r="F280" s="3009"/>
      <c r="G280" s="3009"/>
      <c r="H280" s="3009"/>
      <c r="I280" s="3010"/>
      <c r="J280" s="3009"/>
      <c r="K280" s="3009"/>
      <c r="L280" s="2992"/>
      <c r="M280" s="2992"/>
      <c r="N280" s="2993"/>
      <c r="O280" s="2992"/>
      <c r="P280" s="2992"/>
      <c r="Q280" s="2993"/>
      <c r="R280" s="2993"/>
      <c r="S280" s="2992"/>
      <c r="T280" s="2992">
        <v>152500000</v>
      </c>
      <c r="U280" s="2992"/>
      <c r="V280" s="2993"/>
      <c r="W280" s="2992"/>
      <c r="X280" s="2993"/>
      <c r="Y280" s="2992"/>
      <c r="Z280" s="2993"/>
      <c r="AA280" s="2992"/>
      <c r="AB280" s="2994"/>
      <c r="AC280" s="2995"/>
      <c r="AD280" s="2995"/>
      <c r="AE280" s="2995"/>
      <c r="AF280" s="2995"/>
      <c r="AG280" s="2995"/>
      <c r="AH280" s="2996"/>
      <c r="AI280" s="2994"/>
      <c r="AJ280" s="2995"/>
      <c r="AK280" s="2995"/>
      <c r="AL280" s="2995"/>
      <c r="AM280" s="2995"/>
      <c r="AN280" s="2995"/>
      <c r="AO280" s="2996"/>
      <c r="AP280" s="2992">
        <v>152500000</v>
      </c>
      <c r="AQ280" s="2992"/>
      <c r="AR280" s="2993"/>
      <c r="AS280" s="2993"/>
      <c r="AT280" s="2993"/>
      <c r="AU280" s="2992"/>
      <c r="AV280" s="2992"/>
      <c r="AW280" s="2992"/>
      <c r="AY280" s="1448"/>
      <c r="AZ280" s="1448"/>
      <c r="BA280" s="1596" t="s">
        <v>899</v>
      </c>
      <c r="BB280" s="529"/>
      <c r="BC280" s="529"/>
      <c r="BD280" s="529"/>
      <c r="BE280" s="529"/>
      <c r="BF280" s="529"/>
      <c r="BG280" s="529"/>
      <c r="BH280" s="529"/>
      <c r="BI280" s="2966"/>
      <c r="BJ280" s="2966"/>
      <c r="BK280" s="2966"/>
      <c r="BL280" s="2966"/>
      <c r="BM280" s="2966"/>
      <c r="BN280" s="2966"/>
      <c r="BO280" s="2966"/>
      <c r="BP280" s="2966"/>
      <c r="BQ280" s="2966"/>
      <c r="BR280" s="2966"/>
      <c r="BS280" s="2966"/>
      <c r="BT280" s="2966"/>
      <c r="BU280" s="2966"/>
      <c r="BV280" s="2966"/>
      <c r="BW280" s="2966"/>
      <c r="BX280" s="2966"/>
      <c r="BY280" s="2966"/>
      <c r="BZ280" s="2966"/>
      <c r="CA280" s="2966"/>
      <c r="CB280" s="2966"/>
      <c r="CC280" s="2967">
        <v>0</v>
      </c>
      <c r="CD280" s="2967"/>
      <c r="CE280" s="2967"/>
      <c r="CF280" s="2967"/>
      <c r="CG280" s="2967"/>
      <c r="CH280" s="1475"/>
      <c r="CI280" s="496">
        <v>-152500000</v>
      </c>
      <c r="CJ280" s="998">
        <v>0</v>
      </c>
      <c r="CK280" s="531"/>
    </row>
    <row r="281" spans="1:93" s="514" customFormat="1">
      <c r="A281" s="527"/>
      <c r="B281" s="1448"/>
      <c r="C281" s="3007" t="s">
        <v>258</v>
      </c>
      <c r="D281" s="3007"/>
      <c r="E281" s="3007"/>
      <c r="F281" s="3007"/>
      <c r="G281" s="3007"/>
      <c r="H281" s="3007"/>
      <c r="I281" s="3007"/>
      <c r="J281" s="3007"/>
      <c r="K281" s="3007"/>
      <c r="L281" s="2689">
        <v>0</v>
      </c>
      <c r="M281" s="2689"/>
      <c r="N281" s="2689"/>
      <c r="O281" s="2689"/>
      <c r="P281" s="2689"/>
      <c r="Q281" s="2689"/>
      <c r="R281" s="2689"/>
      <c r="S281" s="2689"/>
      <c r="T281" s="2689">
        <v>0</v>
      </c>
      <c r="U281" s="2689"/>
      <c r="V281" s="2689"/>
      <c r="W281" s="2689"/>
      <c r="X281" s="2689"/>
      <c r="Y281" s="2689"/>
      <c r="Z281" s="2689"/>
      <c r="AA281" s="2689"/>
      <c r="AB281" s="2975">
        <v>0</v>
      </c>
      <c r="AC281" s="2976"/>
      <c r="AD281" s="2976"/>
      <c r="AE281" s="2976"/>
      <c r="AF281" s="2976"/>
      <c r="AG281" s="2976"/>
      <c r="AH281" s="2977"/>
      <c r="AI281" s="2978">
        <v>0</v>
      </c>
      <c r="AJ281" s="2979"/>
      <c r="AK281" s="2979"/>
      <c r="AL281" s="2979"/>
      <c r="AM281" s="2979"/>
      <c r="AN281" s="2979"/>
      <c r="AO281" s="2980"/>
      <c r="AP281" s="2689">
        <v>0</v>
      </c>
      <c r="AQ281" s="2689"/>
      <c r="AR281" s="2689"/>
      <c r="AS281" s="2689"/>
      <c r="AT281" s="2689"/>
      <c r="AU281" s="2689"/>
      <c r="AV281" s="2689"/>
      <c r="AW281" s="2689"/>
      <c r="AY281" s="1448"/>
      <c r="AZ281" s="1448"/>
      <c r="BA281" s="1596" t="s">
        <v>909</v>
      </c>
      <c r="BB281" s="529"/>
      <c r="BC281" s="529"/>
      <c r="BD281" s="529"/>
      <c r="BE281" s="529"/>
      <c r="BF281" s="529"/>
      <c r="BG281" s="529"/>
      <c r="BH281" s="529"/>
      <c r="BI281" s="2966"/>
      <c r="BJ281" s="2966"/>
      <c r="BK281" s="2966"/>
      <c r="BL281" s="2966"/>
      <c r="BM281" s="2966"/>
      <c r="BN281" s="2966"/>
      <c r="BO281" s="2966"/>
      <c r="BP281" s="2966"/>
      <c r="BQ281" s="2966"/>
      <c r="BR281" s="2966"/>
      <c r="BS281" s="2966"/>
      <c r="BT281" s="2966"/>
      <c r="BU281" s="2966"/>
      <c r="BV281" s="2966"/>
      <c r="BW281" s="2966"/>
      <c r="BX281" s="2966"/>
      <c r="BY281" s="2966"/>
      <c r="BZ281" s="2966"/>
      <c r="CA281" s="2966"/>
      <c r="CB281" s="2966"/>
      <c r="CC281" s="2967">
        <v>0</v>
      </c>
      <c r="CD281" s="2967"/>
      <c r="CE281" s="2967"/>
      <c r="CF281" s="2967"/>
      <c r="CG281" s="2967"/>
      <c r="CH281" s="1475"/>
      <c r="CI281" s="997"/>
      <c r="CJ281" s="1597"/>
      <c r="CK281" s="530"/>
    </row>
    <row r="282" spans="1:93" s="518" customFormat="1" ht="19.5" hidden="1" customHeight="1">
      <c r="A282" s="930"/>
      <c r="B282" s="432"/>
      <c r="C282" s="2988" t="s">
        <v>264</v>
      </c>
      <c r="D282" s="2988"/>
      <c r="E282" s="2988"/>
      <c r="F282" s="2988"/>
      <c r="G282" s="2988"/>
      <c r="H282" s="2988"/>
      <c r="I282" s="2988"/>
      <c r="J282" s="2988"/>
      <c r="K282" s="2988"/>
      <c r="L282" s="2690"/>
      <c r="M282" s="2690"/>
      <c r="N282" s="2690"/>
      <c r="O282" s="2690"/>
      <c r="P282" s="2690"/>
      <c r="Q282" s="2690"/>
      <c r="R282" s="2690"/>
      <c r="S282" s="2690"/>
      <c r="T282" s="2690"/>
      <c r="U282" s="2690"/>
      <c r="V282" s="2690"/>
      <c r="W282" s="2690"/>
      <c r="X282" s="2690"/>
      <c r="Y282" s="2690"/>
      <c r="Z282" s="2690"/>
      <c r="AA282" s="2690"/>
      <c r="AB282" s="3004"/>
      <c r="AC282" s="3005"/>
      <c r="AD282" s="3005"/>
      <c r="AE282" s="3005"/>
      <c r="AF282" s="3005"/>
      <c r="AG282" s="3005"/>
      <c r="AH282" s="3006"/>
      <c r="AI282" s="2981"/>
      <c r="AJ282" s="2982"/>
      <c r="AK282" s="2982"/>
      <c r="AL282" s="2982"/>
      <c r="AM282" s="2982"/>
      <c r="AN282" s="2982"/>
      <c r="AO282" s="2983"/>
      <c r="AP282" s="2690">
        <v>0</v>
      </c>
      <c r="AQ282" s="2690"/>
      <c r="AR282" s="2690"/>
      <c r="AS282" s="2690"/>
      <c r="AT282" s="2690"/>
      <c r="AU282" s="2690"/>
      <c r="AV282" s="2690"/>
      <c r="AW282" s="2690"/>
      <c r="AY282" s="432"/>
      <c r="AZ282" s="432"/>
      <c r="BA282" s="1598"/>
      <c r="BB282" s="932"/>
      <c r="BC282" s="932"/>
      <c r="BD282" s="932"/>
      <c r="BE282" s="932"/>
      <c r="BF282" s="932"/>
      <c r="BG282" s="932"/>
      <c r="BH282" s="932"/>
      <c r="BI282" s="1470"/>
      <c r="BJ282" s="1470"/>
      <c r="BK282" s="1470"/>
      <c r="BL282" s="1470"/>
      <c r="BM282" s="1470"/>
      <c r="BN282" s="1470"/>
      <c r="BO282" s="1470"/>
      <c r="BP282" s="1470"/>
      <c r="BQ282" s="1470"/>
      <c r="BR282" s="1470"/>
      <c r="BS282" s="1470"/>
      <c r="BT282" s="1470"/>
      <c r="BU282" s="1470"/>
      <c r="BV282" s="1470"/>
      <c r="BW282" s="1470"/>
      <c r="BX282" s="1470"/>
      <c r="BY282" s="1470"/>
      <c r="BZ282" s="1470"/>
      <c r="CA282" s="1470"/>
      <c r="CB282" s="1470"/>
      <c r="CC282" s="1474"/>
      <c r="CD282" s="1474"/>
      <c r="CE282" s="1474"/>
      <c r="CF282" s="1474"/>
      <c r="CG282" s="1474"/>
      <c r="CH282" s="1474"/>
      <c r="CJ282" s="1591"/>
      <c r="CK282" s="1591"/>
    </row>
    <row r="283" spans="1:93" s="514" customFormat="1" ht="19.5" hidden="1" customHeight="1">
      <c r="A283" s="527"/>
      <c r="B283" s="1448"/>
      <c r="C283" s="2988" t="s">
        <v>265</v>
      </c>
      <c r="D283" s="2988"/>
      <c r="E283" s="2988"/>
      <c r="F283" s="2988"/>
      <c r="G283" s="2988"/>
      <c r="H283" s="2988"/>
      <c r="I283" s="2988"/>
      <c r="J283" s="2988"/>
      <c r="K283" s="2988"/>
      <c r="L283" s="3309"/>
      <c r="M283" s="3309"/>
      <c r="N283" s="3309"/>
      <c r="O283" s="3309"/>
      <c r="P283" s="3309"/>
      <c r="Q283" s="3309"/>
      <c r="R283" s="3309"/>
      <c r="S283" s="3309"/>
      <c r="T283" s="2689"/>
      <c r="U283" s="2689"/>
      <c r="V283" s="2689"/>
      <c r="W283" s="2689"/>
      <c r="X283" s="2689"/>
      <c r="Y283" s="2689"/>
      <c r="Z283" s="2689"/>
      <c r="AA283" s="2689"/>
      <c r="AB283" s="2984"/>
      <c r="AC283" s="2985"/>
      <c r="AD283" s="2985"/>
      <c r="AE283" s="2985"/>
      <c r="AF283" s="2985"/>
      <c r="AG283" s="2985"/>
      <c r="AH283" s="2986"/>
      <c r="AI283" s="2984"/>
      <c r="AJ283" s="2985"/>
      <c r="AK283" s="2985"/>
      <c r="AL283" s="2985"/>
      <c r="AM283" s="2985"/>
      <c r="AN283" s="2985"/>
      <c r="AO283" s="2986"/>
      <c r="AP283" s="2690">
        <v>0</v>
      </c>
      <c r="AQ283" s="2690"/>
      <c r="AR283" s="2690"/>
      <c r="AS283" s="2690"/>
      <c r="AT283" s="2690"/>
      <c r="AU283" s="2690"/>
      <c r="AV283" s="2690"/>
      <c r="AW283" s="2690"/>
      <c r="AY283" s="1448"/>
      <c r="AZ283" s="1448"/>
      <c r="BA283" s="1596"/>
      <c r="BB283" s="529"/>
      <c r="BC283" s="529"/>
      <c r="BD283" s="529"/>
      <c r="BE283" s="529"/>
      <c r="BF283" s="529"/>
      <c r="BG283" s="529"/>
      <c r="BH283" s="529"/>
      <c r="BI283" s="1469"/>
      <c r="BJ283" s="1469"/>
      <c r="BK283" s="1469"/>
      <c r="BL283" s="1469"/>
      <c r="BM283" s="1469"/>
      <c r="BN283" s="1469"/>
      <c r="BO283" s="1469"/>
      <c r="BP283" s="1469"/>
      <c r="BQ283" s="1469"/>
      <c r="BR283" s="1469"/>
      <c r="BS283" s="1469"/>
      <c r="BT283" s="1469"/>
      <c r="BU283" s="1469"/>
      <c r="BV283" s="1469"/>
      <c r="BW283" s="1469"/>
      <c r="BX283" s="1469"/>
      <c r="BY283" s="1469"/>
      <c r="BZ283" s="1469"/>
      <c r="CA283" s="1469"/>
      <c r="CB283" s="1469"/>
      <c r="CC283" s="1475"/>
      <c r="CD283" s="1475"/>
      <c r="CE283" s="1475"/>
      <c r="CF283" s="1475"/>
      <c r="CG283" s="1475"/>
      <c r="CH283" s="1475"/>
      <c r="CJ283" s="530"/>
      <c r="CK283" s="530"/>
    </row>
    <row r="284" spans="1:93" s="514" customFormat="1">
      <c r="A284" s="527"/>
      <c r="B284" s="1448"/>
      <c r="C284" s="3007" t="s">
        <v>259</v>
      </c>
      <c r="D284" s="3007"/>
      <c r="E284" s="3007"/>
      <c r="F284" s="3007"/>
      <c r="G284" s="3007"/>
      <c r="H284" s="3007"/>
      <c r="I284" s="3007"/>
      <c r="J284" s="3007"/>
      <c r="K284" s="3007"/>
      <c r="L284" s="3008">
        <v>0</v>
      </c>
      <c r="M284" s="3008"/>
      <c r="N284" s="3008"/>
      <c r="O284" s="3008"/>
      <c r="P284" s="3008"/>
      <c r="Q284" s="3008"/>
      <c r="R284" s="3008"/>
      <c r="S284" s="3008"/>
      <c r="T284" s="3008">
        <v>0</v>
      </c>
      <c r="U284" s="3008"/>
      <c r="V284" s="3008"/>
      <c r="W284" s="3008"/>
      <c r="X284" s="3008"/>
      <c r="Y284" s="3008"/>
      <c r="Z284" s="3008"/>
      <c r="AA284" s="3008"/>
      <c r="AB284" s="2978">
        <v>0</v>
      </c>
      <c r="AC284" s="2979"/>
      <c r="AD284" s="2979"/>
      <c r="AE284" s="2979"/>
      <c r="AF284" s="2979"/>
      <c r="AG284" s="2979"/>
      <c r="AH284" s="2980"/>
      <c r="AI284" s="2975">
        <v>0</v>
      </c>
      <c r="AJ284" s="2976"/>
      <c r="AK284" s="2976"/>
      <c r="AL284" s="2976"/>
      <c r="AM284" s="2976"/>
      <c r="AN284" s="2976"/>
      <c r="AO284" s="2977"/>
      <c r="AP284" s="3008">
        <v>0</v>
      </c>
      <c r="AQ284" s="3008"/>
      <c r="AR284" s="3008"/>
      <c r="AS284" s="3008"/>
      <c r="AT284" s="3008"/>
      <c r="AU284" s="3008"/>
      <c r="AV284" s="3008"/>
      <c r="AW284" s="3008"/>
      <c r="AY284" s="1448"/>
      <c r="AZ284" s="1448"/>
      <c r="BA284" s="1596" t="s">
        <v>904</v>
      </c>
      <c r="BB284" s="529"/>
      <c r="BC284" s="529"/>
      <c r="BD284" s="529"/>
      <c r="BE284" s="529"/>
      <c r="BF284" s="529"/>
      <c r="BG284" s="529"/>
      <c r="BH284" s="529"/>
      <c r="BI284" s="2966">
        <v>0</v>
      </c>
      <c r="BJ284" s="2966"/>
      <c r="BK284" s="2966"/>
      <c r="BL284" s="2966"/>
      <c r="BM284" s="2966"/>
      <c r="BN284" s="2966">
        <v>0</v>
      </c>
      <c r="BO284" s="2966"/>
      <c r="BP284" s="2966"/>
      <c r="BQ284" s="2966"/>
      <c r="BR284" s="2966"/>
      <c r="BS284" s="2966">
        <v>0</v>
      </c>
      <c r="BT284" s="2966"/>
      <c r="BU284" s="2966"/>
      <c r="BV284" s="2966"/>
      <c r="BW284" s="2966"/>
      <c r="BX284" s="2966">
        <v>0</v>
      </c>
      <c r="BY284" s="2966"/>
      <c r="BZ284" s="2966"/>
      <c r="CA284" s="2966"/>
      <c r="CB284" s="2966"/>
      <c r="CC284" s="2966">
        <v>0</v>
      </c>
      <c r="CD284" s="2966"/>
      <c r="CE284" s="2966"/>
      <c r="CF284" s="2966"/>
      <c r="CG284" s="2966"/>
      <c r="CH284" s="1469"/>
      <c r="CJ284" s="531"/>
      <c r="CK284" s="530"/>
    </row>
    <row r="285" spans="1:93" s="518" customFormat="1" ht="19.5" hidden="1" customHeight="1">
      <c r="A285" s="1599"/>
      <c r="B285" s="414"/>
      <c r="C285" s="2988" t="s">
        <v>723</v>
      </c>
      <c r="D285" s="2988"/>
      <c r="E285" s="2988"/>
      <c r="F285" s="2988"/>
      <c r="G285" s="2988"/>
      <c r="H285" s="2988"/>
      <c r="I285" s="2988"/>
      <c r="J285" s="2988"/>
      <c r="K285" s="2988"/>
      <c r="L285" s="2989"/>
      <c r="M285" s="2989"/>
      <c r="N285" s="2989"/>
      <c r="O285" s="2989"/>
      <c r="P285" s="2989"/>
      <c r="Q285" s="2989"/>
      <c r="R285" s="2989"/>
      <c r="S285" s="2989"/>
      <c r="T285" s="2689"/>
      <c r="U285" s="2689"/>
      <c r="V285" s="2689"/>
      <c r="W285" s="2689"/>
      <c r="X285" s="2689"/>
      <c r="Y285" s="2689"/>
      <c r="Z285" s="2689"/>
      <c r="AA285" s="2689"/>
      <c r="AB285" s="2984"/>
      <c r="AC285" s="2985"/>
      <c r="AD285" s="2985"/>
      <c r="AE285" s="2985"/>
      <c r="AF285" s="2985"/>
      <c r="AG285" s="2985"/>
      <c r="AH285" s="2986"/>
      <c r="AI285" s="2984"/>
      <c r="AJ285" s="2985"/>
      <c r="AK285" s="2985"/>
      <c r="AL285" s="2985"/>
      <c r="AM285" s="2985"/>
      <c r="AN285" s="2985"/>
      <c r="AO285" s="2986"/>
      <c r="AP285" s="2690">
        <v>0</v>
      </c>
      <c r="AQ285" s="2690"/>
      <c r="AR285" s="2690"/>
      <c r="AS285" s="2690"/>
      <c r="AT285" s="2690"/>
      <c r="AU285" s="2690"/>
      <c r="AV285" s="2690"/>
      <c r="AW285" s="2690"/>
      <c r="AY285" s="414"/>
      <c r="AZ285" s="414"/>
      <c r="BA285" s="931" t="s">
        <v>905</v>
      </c>
      <c r="BB285" s="932"/>
      <c r="BC285" s="932"/>
      <c r="BD285" s="932"/>
      <c r="BE285" s="932"/>
      <c r="BF285" s="932"/>
      <c r="BG285" s="932"/>
      <c r="BH285" s="932"/>
      <c r="BI285" s="2973"/>
      <c r="BJ285" s="2973"/>
      <c r="BK285" s="2973"/>
      <c r="BL285" s="2973"/>
      <c r="BM285" s="2973"/>
      <c r="BN285" s="2973"/>
      <c r="BO285" s="2973"/>
      <c r="BP285" s="2973"/>
      <c r="BQ285" s="2973"/>
      <c r="BR285" s="2973"/>
      <c r="BS285" s="2973"/>
      <c r="BT285" s="2973"/>
      <c r="BU285" s="2973"/>
      <c r="BV285" s="2973"/>
      <c r="BW285" s="2973"/>
      <c r="BX285" s="2973"/>
      <c r="BY285" s="2973"/>
      <c r="BZ285" s="2973"/>
      <c r="CA285" s="2973"/>
      <c r="CB285" s="2973"/>
      <c r="CC285" s="2974"/>
      <c r="CD285" s="2974"/>
      <c r="CE285" s="2974"/>
      <c r="CF285" s="2974"/>
      <c r="CG285" s="2974"/>
      <c r="CH285" s="1600"/>
      <c r="CJ285" s="933"/>
      <c r="CK285" s="933"/>
    </row>
    <row r="286" spans="1:93" s="518" customFormat="1" ht="19.5" hidden="1" customHeight="1">
      <c r="A286" s="1599"/>
      <c r="B286" s="414"/>
      <c r="C286" s="2988" t="s">
        <v>718</v>
      </c>
      <c r="D286" s="2988"/>
      <c r="E286" s="2988"/>
      <c r="F286" s="2988"/>
      <c r="G286" s="2988"/>
      <c r="H286" s="2988"/>
      <c r="I286" s="2988"/>
      <c r="J286" s="2988"/>
      <c r="K286" s="2988"/>
      <c r="L286" s="2989"/>
      <c r="M286" s="2989"/>
      <c r="N286" s="2989"/>
      <c r="O286" s="2989"/>
      <c r="P286" s="2989"/>
      <c r="Q286" s="2989"/>
      <c r="R286" s="2989"/>
      <c r="S286" s="2989"/>
      <c r="T286" s="2689"/>
      <c r="U286" s="2689"/>
      <c r="V286" s="2689"/>
      <c r="W286" s="2689"/>
      <c r="X286" s="2689"/>
      <c r="Y286" s="2689"/>
      <c r="Z286" s="2689"/>
      <c r="AA286" s="2689"/>
      <c r="AB286" s="2984"/>
      <c r="AC286" s="2985"/>
      <c r="AD286" s="2985"/>
      <c r="AE286" s="2985"/>
      <c r="AF286" s="2985"/>
      <c r="AG286" s="2985"/>
      <c r="AH286" s="2986"/>
      <c r="AI286" s="2984"/>
      <c r="AJ286" s="2985"/>
      <c r="AK286" s="2985"/>
      <c r="AL286" s="2985"/>
      <c r="AM286" s="2985"/>
      <c r="AN286" s="2985"/>
      <c r="AO286" s="2986"/>
      <c r="AP286" s="2690">
        <v>0</v>
      </c>
      <c r="AQ286" s="2690"/>
      <c r="AR286" s="2690"/>
      <c r="AS286" s="2690"/>
      <c r="AT286" s="2690"/>
      <c r="AU286" s="2690"/>
      <c r="AV286" s="2690"/>
      <c r="AW286" s="2690"/>
      <c r="AY286" s="414"/>
      <c r="AZ286" s="414"/>
      <c r="BA286" s="931" t="s">
        <v>202</v>
      </c>
      <c r="BB286" s="932"/>
      <c r="BC286" s="932"/>
      <c r="BD286" s="932"/>
      <c r="BE286" s="932"/>
      <c r="BF286" s="932"/>
      <c r="BG286" s="932"/>
      <c r="BH286" s="932"/>
      <c r="BI286" s="2973"/>
      <c r="BJ286" s="2973"/>
      <c r="BK286" s="2973"/>
      <c r="BL286" s="2973"/>
      <c r="BM286" s="2973"/>
      <c r="BN286" s="2973"/>
      <c r="BO286" s="2973"/>
      <c r="BP286" s="2973"/>
      <c r="BQ286" s="2973"/>
      <c r="BR286" s="2973"/>
      <c r="BS286" s="2973"/>
      <c r="BT286" s="2973"/>
      <c r="BU286" s="2973"/>
      <c r="BV286" s="2973"/>
      <c r="BW286" s="2973"/>
      <c r="BX286" s="2973"/>
      <c r="BY286" s="2973"/>
      <c r="BZ286" s="2973"/>
      <c r="CA286" s="2973"/>
      <c r="CB286" s="2973"/>
      <c r="CC286" s="2974"/>
      <c r="CD286" s="2974"/>
      <c r="CE286" s="2974"/>
      <c r="CF286" s="2974"/>
      <c r="CG286" s="2974"/>
      <c r="CH286" s="1600"/>
      <c r="CJ286" s="1601"/>
      <c r="CK286" s="933"/>
    </row>
    <row r="287" spans="1:93" s="514" customFormat="1">
      <c r="A287" s="527"/>
      <c r="B287" s="1448"/>
      <c r="C287" s="2987" t="s">
        <v>266</v>
      </c>
      <c r="D287" s="2987"/>
      <c r="E287" s="2987"/>
      <c r="F287" s="2987"/>
      <c r="G287" s="2987"/>
      <c r="H287" s="2987"/>
      <c r="I287" s="2987"/>
      <c r="J287" s="2987"/>
      <c r="K287" s="2987"/>
      <c r="L287" s="3016">
        <v>0</v>
      </c>
      <c r="M287" s="3016"/>
      <c r="N287" s="3016"/>
      <c r="O287" s="3016"/>
      <c r="P287" s="3016"/>
      <c r="Q287" s="3016"/>
      <c r="R287" s="3016"/>
      <c r="S287" s="3016"/>
      <c r="T287" s="3016">
        <v>152500000</v>
      </c>
      <c r="U287" s="3016"/>
      <c r="V287" s="3016"/>
      <c r="W287" s="3016"/>
      <c r="X287" s="3016"/>
      <c r="Y287" s="3016"/>
      <c r="Z287" s="3016"/>
      <c r="AA287" s="3016"/>
      <c r="AB287" s="2960">
        <v>0</v>
      </c>
      <c r="AC287" s="2961"/>
      <c r="AD287" s="2961"/>
      <c r="AE287" s="2961"/>
      <c r="AF287" s="2961"/>
      <c r="AG287" s="2961"/>
      <c r="AH287" s="2962"/>
      <c r="AI287" s="2960">
        <v>0</v>
      </c>
      <c r="AJ287" s="2961"/>
      <c r="AK287" s="2961"/>
      <c r="AL287" s="2961"/>
      <c r="AM287" s="2961"/>
      <c r="AN287" s="2961"/>
      <c r="AO287" s="2962"/>
      <c r="AP287" s="2689">
        <v>152500000</v>
      </c>
      <c r="AQ287" s="2689"/>
      <c r="AR287" s="2689"/>
      <c r="AS287" s="2689"/>
      <c r="AT287" s="2689"/>
      <c r="AU287" s="2689"/>
      <c r="AV287" s="2689"/>
      <c r="AW287" s="2689"/>
      <c r="AY287" s="1448"/>
      <c r="AZ287" s="1448"/>
      <c r="BA287" s="1602" t="s">
        <v>907</v>
      </c>
      <c r="BB287" s="529"/>
      <c r="BC287" s="529"/>
      <c r="BD287" s="529"/>
      <c r="BE287" s="529"/>
      <c r="BF287" s="529"/>
      <c r="BG287" s="529"/>
      <c r="BH287" s="529"/>
      <c r="BI287" s="2966">
        <v>0</v>
      </c>
      <c r="BJ287" s="2966"/>
      <c r="BK287" s="2966"/>
      <c r="BL287" s="2966"/>
      <c r="BM287" s="2966"/>
      <c r="BN287" s="2966">
        <v>0</v>
      </c>
      <c r="BO287" s="2966"/>
      <c r="BP287" s="2966"/>
      <c r="BQ287" s="2966"/>
      <c r="BR287" s="2966"/>
      <c r="BS287" s="2966">
        <v>0</v>
      </c>
      <c r="BT287" s="2966"/>
      <c r="BU287" s="2966"/>
      <c r="BV287" s="2966"/>
      <c r="BW287" s="2966"/>
      <c r="BX287" s="2966">
        <v>0</v>
      </c>
      <c r="BY287" s="2966"/>
      <c r="BZ287" s="2966"/>
      <c r="CA287" s="2966"/>
      <c r="CB287" s="2966"/>
      <c r="CC287" s="2967">
        <v>0</v>
      </c>
      <c r="CD287" s="2967"/>
      <c r="CE287" s="2967"/>
      <c r="CF287" s="2967"/>
      <c r="CG287" s="2967"/>
      <c r="CH287" s="1475"/>
      <c r="CI287" s="1967">
        <v>-152500000</v>
      </c>
      <c r="CJ287" s="998">
        <v>0</v>
      </c>
      <c r="CK287" s="1597"/>
      <c r="CL287" s="1603"/>
    </row>
    <row r="288" spans="1:93" s="285" customFormat="1" ht="14.25">
      <c r="A288" s="1489"/>
      <c r="B288" s="134"/>
      <c r="C288" s="3147" t="s">
        <v>262</v>
      </c>
      <c r="D288" s="3147"/>
      <c r="E288" s="3147"/>
      <c r="F288" s="3147"/>
      <c r="G288" s="3147"/>
      <c r="H288" s="3147"/>
      <c r="I288" s="3148"/>
      <c r="J288" s="3147"/>
      <c r="K288" s="3147"/>
      <c r="L288" s="3149"/>
      <c r="M288" s="3149"/>
      <c r="N288" s="3150"/>
      <c r="O288" s="3149"/>
      <c r="P288" s="3149"/>
      <c r="Q288" s="3150"/>
      <c r="R288" s="3150"/>
      <c r="S288" s="3149"/>
      <c r="T288" s="3329"/>
      <c r="U288" s="3329"/>
      <c r="V288" s="3330"/>
      <c r="W288" s="3329"/>
      <c r="X288" s="3330"/>
      <c r="Y288" s="3329"/>
      <c r="Z288" s="3330"/>
      <c r="AA288" s="3329"/>
      <c r="AB288" s="3151"/>
      <c r="AC288" s="3152"/>
      <c r="AD288" s="3152"/>
      <c r="AE288" s="3152"/>
      <c r="AF288" s="3152"/>
      <c r="AG288" s="3152"/>
      <c r="AH288" s="3153"/>
      <c r="AI288" s="3151"/>
      <c r="AJ288" s="3152"/>
      <c r="AK288" s="3152"/>
      <c r="AL288" s="3152"/>
      <c r="AM288" s="3152"/>
      <c r="AN288" s="3152"/>
      <c r="AO288" s="3153"/>
      <c r="AP288" s="3154"/>
      <c r="AQ288" s="3154"/>
      <c r="AR288" s="3155"/>
      <c r="AS288" s="3155"/>
      <c r="AT288" s="3155"/>
      <c r="AU288" s="3154"/>
      <c r="AV288" s="3154"/>
      <c r="AW288" s="3154"/>
      <c r="AY288" s="134"/>
      <c r="AZ288" s="134"/>
      <c r="BA288" s="1588" t="s">
        <v>910</v>
      </c>
      <c r="BB288" s="1592"/>
      <c r="BC288" s="1592"/>
      <c r="BD288" s="1592"/>
      <c r="BE288" s="1592"/>
      <c r="BF288" s="1592"/>
      <c r="BG288" s="1592"/>
      <c r="BH288" s="1592"/>
      <c r="BI288" s="2990"/>
      <c r="BJ288" s="2990"/>
      <c r="BK288" s="2990"/>
      <c r="BL288" s="2990"/>
      <c r="BM288" s="2990"/>
      <c r="BN288" s="2990"/>
      <c r="BO288" s="2990"/>
      <c r="BP288" s="2990"/>
      <c r="BQ288" s="2990"/>
      <c r="BR288" s="2990"/>
      <c r="BS288" s="2990"/>
      <c r="BT288" s="2990"/>
      <c r="BU288" s="2990"/>
      <c r="BV288" s="2990"/>
      <c r="BW288" s="2990"/>
      <c r="BX288" s="2990"/>
      <c r="BY288" s="2990"/>
      <c r="BZ288" s="2990"/>
      <c r="CA288" s="2990"/>
      <c r="CB288" s="2990"/>
      <c r="CC288" s="2991"/>
      <c r="CD288" s="2991"/>
      <c r="CE288" s="2991"/>
      <c r="CF288" s="2991"/>
      <c r="CG288" s="2991"/>
      <c r="CH288" s="1594"/>
      <c r="CI288" s="1612"/>
      <c r="CJ288" s="1595"/>
      <c r="CK288" s="1597"/>
    </row>
    <row r="289" spans="1:89" s="514" customFormat="1">
      <c r="A289" s="527"/>
      <c r="B289" s="1448"/>
      <c r="C289" s="2971" t="s">
        <v>797</v>
      </c>
      <c r="D289" s="2971"/>
      <c r="E289" s="2971"/>
      <c r="F289" s="2971"/>
      <c r="G289" s="2971"/>
      <c r="H289" s="2971"/>
      <c r="I289" s="2972"/>
      <c r="J289" s="2971"/>
      <c r="K289" s="2971"/>
      <c r="L289" s="3085">
        <v>0</v>
      </c>
      <c r="M289" s="3086"/>
      <c r="N289" s="3087"/>
      <c r="O289" s="3086"/>
      <c r="P289" s="3086"/>
      <c r="Q289" s="3087"/>
      <c r="R289" s="3087"/>
      <c r="S289" s="3088"/>
      <c r="T289" s="3305">
        <v>0</v>
      </c>
      <c r="U289" s="3306"/>
      <c r="V289" s="3307"/>
      <c r="W289" s="3306"/>
      <c r="X289" s="3307"/>
      <c r="Y289" s="3306"/>
      <c r="Z289" s="3307"/>
      <c r="AA289" s="3308"/>
      <c r="AB289" s="2968">
        <v>0</v>
      </c>
      <c r="AC289" s="2969"/>
      <c r="AD289" s="2969"/>
      <c r="AE289" s="2969"/>
      <c r="AF289" s="2969"/>
      <c r="AG289" s="2969"/>
      <c r="AH289" s="2970"/>
      <c r="AI289" s="2968">
        <v>0</v>
      </c>
      <c r="AJ289" s="2969"/>
      <c r="AK289" s="2969"/>
      <c r="AL289" s="2969"/>
      <c r="AM289" s="2969"/>
      <c r="AN289" s="2969"/>
      <c r="AO289" s="2970"/>
      <c r="AP289" s="3085">
        <v>0</v>
      </c>
      <c r="AQ289" s="3086"/>
      <c r="AR289" s="3087"/>
      <c r="AS289" s="3087"/>
      <c r="AT289" s="3087"/>
      <c r="AU289" s="3086"/>
      <c r="AV289" s="3086"/>
      <c r="AW289" s="3088"/>
      <c r="AY289" s="1448"/>
      <c r="AZ289" s="1448"/>
      <c r="BA289" s="528" t="s">
        <v>911</v>
      </c>
      <c r="BB289" s="529"/>
      <c r="BC289" s="529"/>
      <c r="BD289" s="529"/>
      <c r="BE289" s="529"/>
      <c r="BF289" s="529"/>
      <c r="BG289" s="529"/>
      <c r="BH289" s="529"/>
      <c r="BI289" s="2966">
        <v>0</v>
      </c>
      <c r="BJ289" s="2966"/>
      <c r="BK289" s="2966"/>
      <c r="BL289" s="2966"/>
      <c r="BM289" s="2966"/>
      <c r="BN289" s="2966">
        <v>0</v>
      </c>
      <c r="BO289" s="2966"/>
      <c r="BP289" s="2966"/>
      <c r="BQ289" s="2966"/>
      <c r="BR289" s="2966"/>
      <c r="BS289" s="2966">
        <v>0</v>
      </c>
      <c r="BT289" s="2966"/>
      <c r="BU289" s="2966"/>
      <c r="BV289" s="2966"/>
      <c r="BW289" s="2966"/>
      <c r="BX289" s="2966">
        <v>0</v>
      </c>
      <c r="BY289" s="2966"/>
      <c r="BZ289" s="2966"/>
      <c r="CA289" s="2966"/>
      <c r="CB289" s="2966"/>
      <c r="CC289" s="2967">
        <v>0</v>
      </c>
      <c r="CD289" s="2967"/>
      <c r="CE289" s="2967"/>
      <c r="CF289" s="2967"/>
      <c r="CG289" s="2967"/>
      <c r="CH289" s="1475"/>
      <c r="CI289" s="1597">
        <v>0</v>
      </c>
      <c r="CJ289" s="1597">
        <v>0</v>
      </c>
      <c r="CK289" s="1597"/>
    </row>
    <row r="290" spans="1:89" s="514" customFormat="1">
      <c r="A290" s="527"/>
      <c r="B290" s="1448"/>
      <c r="C290" s="3015" t="s">
        <v>263</v>
      </c>
      <c r="D290" s="3015"/>
      <c r="E290" s="3015"/>
      <c r="F290" s="3015"/>
      <c r="G290" s="3015"/>
      <c r="H290" s="3015"/>
      <c r="I290" s="3015"/>
      <c r="J290" s="3015"/>
      <c r="K290" s="3015"/>
      <c r="L290" s="3016">
        <v>0</v>
      </c>
      <c r="M290" s="3016"/>
      <c r="N290" s="3016"/>
      <c r="O290" s="3016"/>
      <c r="P290" s="3016"/>
      <c r="Q290" s="3016"/>
      <c r="R290" s="3016"/>
      <c r="S290" s="3016"/>
      <c r="T290" s="3097">
        <v>0</v>
      </c>
      <c r="U290" s="3097"/>
      <c r="V290" s="3097"/>
      <c r="W290" s="3097"/>
      <c r="X290" s="3097"/>
      <c r="Y290" s="3097"/>
      <c r="Z290" s="3097"/>
      <c r="AA290" s="3097"/>
      <c r="AB290" s="2963">
        <v>0</v>
      </c>
      <c r="AC290" s="2964"/>
      <c r="AD290" s="2964"/>
      <c r="AE290" s="2964"/>
      <c r="AF290" s="2964"/>
      <c r="AG290" s="2964"/>
      <c r="AH290" s="2965"/>
      <c r="AI290" s="2960">
        <v>0</v>
      </c>
      <c r="AJ290" s="2961"/>
      <c r="AK290" s="2961"/>
      <c r="AL290" s="2961"/>
      <c r="AM290" s="2961"/>
      <c r="AN290" s="2961"/>
      <c r="AO290" s="2962"/>
      <c r="AP290" s="3016">
        <v>0</v>
      </c>
      <c r="AQ290" s="3016"/>
      <c r="AR290" s="3016"/>
      <c r="AS290" s="3016"/>
      <c r="AT290" s="3016"/>
      <c r="AU290" s="3016"/>
      <c r="AV290" s="3016"/>
      <c r="AW290" s="3016"/>
      <c r="AY290" s="1448"/>
      <c r="AZ290" s="1448"/>
      <c r="BA290" s="1604" t="s">
        <v>912</v>
      </c>
      <c r="BB290" s="1605"/>
      <c r="BC290" s="1605"/>
      <c r="BD290" s="1605"/>
      <c r="BE290" s="1605"/>
      <c r="BF290" s="1605"/>
      <c r="BG290" s="1605"/>
      <c r="BH290" s="1605"/>
      <c r="BI290" s="2602">
        <v>0</v>
      </c>
      <c r="BJ290" s="2602"/>
      <c r="BK290" s="2602"/>
      <c r="BL290" s="2602"/>
      <c r="BM290" s="2602"/>
      <c r="BN290" s="2602">
        <v>0</v>
      </c>
      <c r="BO290" s="2602"/>
      <c r="BP290" s="2602"/>
      <c r="BQ290" s="2602"/>
      <c r="BR290" s="2602"/>
      <c r="BS290" s="2602">
        <v>0</v>
      </c>
      <c r="BT290" s="2602"/>
      <c r="BU290" s="2602"/>
      <c r="BV290" s="2602"/>
      <c r="BW290" s="2602"/>
      <c r="BX290" s="2602">
        <v>0</v>
      </c>
      <c r="BY290" s="2602"/>
      <c r="BZ290" s="2602"/>
      <c r="CA290" s="2602"/>
      <c r="CB290" s="2602"/>
      <c r="CC290" s="2699">
        <v>0</v>
      </c>
      <c r="CD290" s="2699"/>
      <c r="CE290" s="2699"/>
      <c r="CF290" s="2699"/>
      <c r="CG290" s="2699"/>
      <c r="CH290" s="1606"/>
      <c r="CI290" s="1597">
        <v>0</v>
      </c>
      <c r="CJ290" s="1597">
        <v>0</v>
      </c>
      <c r="CK290" s="531"/>
    </row>
    <row r="291" spans="1:89" s="514" customFormat="1" ht="16.5" hidden="1" customHeight="1">
      <c r="A291" s="527"/>
      <c r="B291" s="1448"/>
      <c r="C291" s="1609"/>
      <c r="D291" s="1609"/>
      <c r="E291" s="1609"/>
      <c r="F291" s="1609"/>
      <c r="G291" s="1609"/>
      <c r="H291" s="1609"/>
      <c r="I291" s="1609"/>
      <c r="J291" s="1609"/>
      <c r="K291" s="1609"/>
      <c r="L291" s="1485"/>
      <c r="M291" s="1485"/>
      <c r="N291" s="1485"/>
      <c r="O291" s="1485"/>
      <c r="P291" s="1485"/>
      <c r="Q291" s="1485"/>
      <c r="R291" s="1485"/>
      <c r="S291" s="1485"/>
      <c r="T291" s="534"/>
      <c r="U291" s="534"/>
      <c r="V291" s="534"/>
      <c r="W291" s="534"/>
      <c r="X291" s="534"/>
      <c r="Y291" s="534"/>
      <c r="Z291" s="534"/>
      <c r="AA291" s="534"/>
      <c r="AB291" s="1484"/>
      <c r="AC291" s="1484"/>
      <c r="AD291" s="1484"/>
      <c r="AE291" s="1484"/>
      <c r="AF291" s="1484"/>
      <c r="AG291" s="1484"/>
      <c r="AH291" s="1484"/>
      <c r="AI291" s="1484"/>
      <c r="AJ291" s="1485"/>
      <c r="AK291" s="1485"/>
      <c r="AL291" s="1485"/>
      <c r="AM291" s="1485"/>
      <c r="AN291" s="1485"/>
      <c r="AO291" s="1485"/>
      <c r="AP291" s="1485"/>
      <c r="AQ291" s="1485"/>
      <c r="AR291" s="1485"/>
      <c r="AS291" s="1485"/>
      <c r="AT291" s="1485"/>
      <c r="AU291" s="1485"/>
      <c r="AV291" s="1485"/>
      <c r="AW291" s="1485"/>
      <c r="AY291" s="1448"/>
      <c r="AZ291" s="1448"/>
      <c r="BA291" s="1609"/>
      <c r="BB291" s="1610"/>
      <c r="BC291" s="1610"/>
      <c r="BD291" s="1610"/>
      <c r="BE291" s="1610"/>
      <c r="BF291" s="1610"/>
      <c r="BG291" s="1610"/>
      <c r="BH291" s="1610"/>
      <c r="BI291" s="1473"/>
      <c r="BJ291" s="1473"/>
      <c r="BK291" s="1473"/>
      <c r="BL291" s="1473"/>
      <c r="BM291" s="1473"/>
      <c r="BN291" s="1473"/>
      <c r="BO291" s="1473"/>
      <c r="BP291" s="1473"/>
      <c r="BQ291" s="1473"/>
      <c r="BR291" s="1473"/>
      <c r="BS291" s="1473"/>
      <c r="BT291" s="1473"/>
      <c r="BU291" s="1473"/>
      <c r="BV291" s="1473"/>
      <c r="BW291" s="1473"/>
      <c r="BX291" s="1473"/>
      <c r="BY291" s="1473"/>
      <c r="BZ291" s="1473"/>
      <c r="CA291" s="1473"/>
      <c r="CB291" s="1473"/>
      <c r="CC291" s="1606"/>
      <c r="CD291" s="1606"/>
      <c r="CE291" s="1606"/>
      <c r="CF291" s="1606"/>
      <c r="CG291" s="1606"/>
      <c r="CH291" s="1606"/>
      <c r="CI291" s="1597"/>
      <c r="CJ291" s="1597"/>
      <c r="CK291" s="531"/>
    </row>
    <row r="292" spans="1:89" s="514" customFormat="1" ht="19.5" hidden="1" customHeight="1">
      <c r="A292" s="1489">
        <v>14</v>
      </c>
      <c r="B292" s="134" t="s">
        <v>537</v>
      </c>
      <c r="C292" s="1586" t="s">
        <v>959</v>
      </c>
      <c r="D292" s="377"/>
      <c r="E292" s="377"/>
      <c r="F292" s="377"/>
      <c r="G292" s="377"/>
      <c r="H292" s="377"/>
      <c r="I292" s="377"/>
      <c r="J292" s="377"/>
      <c r="K292" s="377"/>
      <c r="L292" s="377"/>
      <c r="M292" s="377"/>
      <c r="N292" s="377"/>
      <c r="O292" s="377"/>
      <c r="P292" s="377"/>
      <c r="Q292" s="377"/>
      <c r="R292" s="377"/>
      <c r="S292" s="377"/>
      <c r="T292" s="377"/>
      <c r="U292" s="377"/>
      <c r="V292" s="377"/>
      <c r="W292" s="377"/>
      <c r="X292" s="377"/>
      <c r="Y292" s="377"/>
      <c r="Z292" s="377"/>
      <c r="AA292" s="377"/>
      <c r="AB292" s="377"/>
      <c r="AC292" s="377"/>
      <c r="AD292" s="377"/>
      <c r="AE292" s="377"/>
      <c r="AF292" s="377"/>
      <c r="AG292" s="377"/>
      <c r="AH292" s="377"/>
      <c r="AI292" s="377"/>
      <c r="AJ292" s="377"/>
      <c r="AK292" s="377"/>
      <c r="AL292" s="377"/>
      <c r="AM292" s="377"/>
      <c r="AY292" s="1448"/>
      <c r="AZ292" s="1448"/>
      <c r="BA292" s="1609"/>
      <c r="BB292" s="1610"/>
      <c r="BC292" s="1610"/>
      <c r="BD292" s="1610"/>
      <c r="BE292" s="1610"/>
      <c r="BF292" s="1610"/>
      <c r="BG292" s="1610"/>
      <c r="BH292" s="1610"/>
      <c r="BI292" s="1473"/>
      <c r="BJ292" s="1473"/>
      <c r="BK292" s="1473"/>
      <c r="BL292" s="1473"/>
      <c r="BM292" s="1473"/>
      <c r="BN292" s="1473"/>
      <c r="BO292" s="1473"/>
      <c r="BP292" s="1473"/>
      <c r="BQ292" s="1473"/>
      <c r="BR292" s="1473"/>
      <c r="BS292" s="1473"/>
      <c r="BT292" s="1473"/>
      <c r="BU292" s="1473"/>
      <c r="BV292" s="1473"/>
      <c r="BW292" s="1473"/>
      <c r="BX292" s="1473"/>
      <c r="BY292" s="1473"/>
      <c r="BZ292" s="1473"/>
      <c r="CA292" s="1473"/>
      <c r="CB292" s="1473"/>
      <c r="CC292" s="1606"/>
      <c r="CD292" s="1606"/>
      <c r="CE292" s="1606"/>
      <c r="CF292" s="1606"/>
      <c r="CG292" s="1606"/>
      <c r="CH292" s="1606"/>
      <c r="CI292" s="1597"/>
      <c r="CJ292" s="1597"/>
      <c r="CK292" s="531"/>
    </row>
    <row r="293" spans="1:89" s="514" customFormat="1" ht="19.5" hidden="1" customHeight="1">
      <c r="A293" s="1489"/>
      <c r="B293" s="134"/>
      <c r="C293" s="1586" t="s">
        <v>960</v>
      </c>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F293" s="377"/>
      <c r="AG293" s="377"/>
      <c r="AH293" s="377"/>
      <c r="AI293" s="377"/>
      <c r="AJ293" s="377"/>
      <c r="AK293" s="377"/>
      <c r="AL293" s="377"/>
      <c r="AM293" s="377"/>
      <c r="AY293" s="1448"/>
      <c r="AZ293" s="1448"/>
      <c r="BA293" s="1609"/>
      <c r="BB293" s="1610"/>
      <c r="BC293" s="1610"/>
      <c r="BD293" s="1610"/>
      <c r="BE293" s="1610"/>
      <c r="BF293" s="1610"/>
      <c r="BG293" s="1610"/>
      <c r="BH293" s="1610"/>
      <c r="BI293" s="1473"/>
      <c r="BJ293" s="1473"/>
      <c r="BK293" s="1473"/>
      <c r="BL293" s="1473"/>
      <c r="BM293" s="1473"/>
      <c r="BN293" s="1473"/>
      <c r="BO293" s="1473"/>
      <c r="BP293" s="1473"/>
      <c r="BQ293" s="1473"/>
      <c r="BR293" s="1473"/>
      <c r="BS293" s="1473"/>
      <c r="BT293" s="1473"/>
      <c r="BU293" s="1473"/>
      <c r="BV293" s="1473"/>
      <c r="BW293" s="1473"/>
      <c r="BX293" s="1473"/>
      <c r="BY293" s="1473"/>
      <c r="BZ293" s="1473"/>
      <c r="CA293" s="1473"/>
      <c r="CB293" s="1473"/>
      <c r="CC293" s="1606"/>
      <c r="CD293" s="1606"/>
      <c r="CE293" s="1606"/>
      <c r="CF293" s="1606"/>
      <c r="CG293" s="1606"/>
      <c r="CH293" s="1606"/>
      <c r="CI293" s="1597"/>
      <c r="CJ293" s="1597"/>
      <c r="CK293" s="531"/>
    </row>
    <row r="294" spans="1:89" s="514" customFormat="1" ht="19.5" hidden="1" customHeight="1">
      <c r="A294" s="1489"/>
      <c r="B294" s="134"/>
      <c r="C294" s="1586"/>
      <c r="D294" s="377"/>
      <c r="E294" s="377"/>
      <c r="F294" s="377"/>
      <c r="G294" s="377"/>
      <c r="H294" s="377"/>
      <c r="I294" s="377"/>
      <c r="J294" s="377"/>
      <c r="K294" s="377"/>
      <c r="L294" s="377"/>
      <c r="M294" s="377"/>
      <c r="N294" s="377"/>
      <c r="O294" s="377"/>
      <c r="P294" s="377"/>
      <c r="Q294" s="377"/>
      <c r="R294" s="377"/>
      <c r="S294" s="377"/>
      <c r="T294" s="377"/>
      <c r="U294" s="377"/>
      <c r="V294" s="377"/>
      <c r="W294" s="377"/>
      <c r="X294" s="377"/>
      <c r="Y294" s="377"/>
      <c r="Z294" s="377"/>
      <c r="AA294" s="377"/>
      <c r="AB294" s="377"/>
      <c r="AC294" s="377"/>
      <c r="AD294" s="377"/>
      <c r="AE294" s="377"/>
      <c r="AF294" s="377"/>
      <c r="AG294" s="377"/>
      <c r="AH294" s="377"/>
      <c r="AI294" s="377"/>
      <c r="AJ294" s="377"/>
      <c r="AK294" s="377"/>
      <c r="AL294" s="377"/>
      <c r="AM294" s="377"/>
      <c r="AO294" s="2593" t="s">
        <v>390</v>
      </c>
      <c r="AP294" s="2593"/>
      <c r="AQ294" s="2593"/>
      <c r="AR294" s="2594"/>
      <c r="AS294" s="2594"/>
      <c r="AT294" s="2594"/>
      <c r="AU294" s="2593"/>
      <c r="AV294" s="2593"/>
      <c r="AW294" s="2593"/>
      <c r="AY294" s="1448"/>
      <c r="AZ294" s="1448"/>
      <c r="BA294" s="1609"/>
      <c r="BB294" s="1610"/>
      <c r="BC294" s="1610"/>
      <c r="BD294" s="1610"/>
      <c r="BE294" s="1610"/>
      <c r="BF294" s="1610"/>
      <c r="BG294" s="1610"/>
      <c r="BH294" s="1610"/>
      <c r="BI294" s="1473"/>
      <c r="BJ294" s="1473"/>
      <c r="BK294" s="1473"/>
      <c r="BL294" s="1473"/>
      <c r="BM294" s="1473"/>
      <c r="BN294" s="1473"/>
      <c r="BO294" s="1473"/>
      <c r="BP294" s="1473"/>
      <c r="BQ294" s="1473"/>
      <c r="BR294" s="1473"/>
      <c r="BS294" s="1473"/>
      <c r="BT294" s="1473"/>
      <c r="BU294" s="1473"/>
      <c r="BV294" s="1473"/>
      <c r="BW294" s="1473"/>
      <c r="BX294" s="1473"/>
      <c r="BY294" s="1473"/>
      <c r="BZ294" s="1473"/>
      <c r="CA294" s="1473"/>
      <c r="CB294" s="1473"/>
      <c r="CC294" s="1606"/>
      <c r="CD294" s="1606"/>
      <c r="CE294" s="1606"/>
      <c r="CF294" s="1606"/>
      <c r="CG294" s="1606"/>
      <c r="CH294" s="1606"/>
      <c r="CI294" s="1597"/>
      <c r="CJ294" s="1597"/>
      <c r="CK294" s="531"/>
    </row>
    <row r="295" spans="1:89" s="514" customFormat="1" ht="19.5" hidden="1" customHeight="1">
      <c r="A295" s="1489"/>
      <c r="B295" s="134"/>
      <c r="C295" s="2556" t="s">
        <v>720</v>
      </c>
      <c r="D295" s="2556"/>
      <c r="E295" s="2556"/>
      <c r="F295" s="2556"/>
      <c r="G295" s="2556"/>
      <c r="H295" s="2556"/>
      <c r="I295" s="2557"/>
      <c r="J295" s="2556"/>
      <c r="K295" s="2556"/>
      <c r="L295" s="2770" t="s">
        <v>954</v>
      </c>
      <c r="M295" s="2770"/>
      <c r="N295" s="2771"/>
      <c r="O295" s="2770"/>
      <c r="P295" s="2770"/>
      <c r="Q295" s="2771"/>
      <c r="R295" s="2771"/>
      <c r="S295" s="2770"/>
      <c r="T295" s="2770" t="s">
        <v>961</v>
      </c>
      <c r="U295" s="2770"/>
      <c r="V295" s="2771"/>
      <c r="W295" s="2770"/>
      <c r="X295" s="2771"/>
      <c r="Y295" s="2770"/>
      <c r="Z295" s="2771"/>
      <c r="AA295" s="2770"/>
      <c r="AB295" s="3140" t="s">
        <v>962</v>
      </c>
      <c r="AC295" s="3141"/>
      <c r="AD295" s="3142"/>
      <c r="AE295" s="3141"/>
      <c r="AF295" s="3141"/>
      <c r="AG295" s="3143"/>
      <c r="AH295" s="1446"/>
      <c r="AI295" s="1446"/>
      <c r="AJ295" s="3140" t="s">
        <v>963</v>
      </c>
      <c r="AK295" s="3146"/>
      <c r="AL295" s="3141"/>
      <c r="AM295" s="3141"/>
      <c r="AN295" s="3141"/>
      <c r="AO295" s="3143"/>
      <c r="AP295" s="3042" t="s">
        <v>580</v>
      </c>
      <c r="AQ295" s="2773"/>
      <c r="AR295" s="2774"/>
      <c r="AS295" s="2774"/>
      <c r="AT295" s="2774"/>
      <c r="AU295" s="2773"/>
      <c r="AV295" s="2773"/>
      <c r="AW295" s="3043"/>
      <c r="AY295" s="1448"/>
      <c r="AZ295" s="1448"/>
      <c r="BA295" s="1609"/>
      <c r="BB295" s="1610"/>
      <c r="BC295" s="1610"/>
      <c r="BD295" s="1610"/>
      <c r="BE295" s="1610"/>
      <c r="BF295" s="1610"/>
      <c r="BG295" s="1610"/>
      <c r="BH295" s="1610"/>
      <c r="BI295" s="1473"/>
      <c r="BJ295" s="1473"/>
      <c r="BK295" s="1473"/>
      <c r="BL295" s="1473"/>
      <c r="BM295" s="1473"/>
      <c r="BN295" s="1473"/>
      <c r="BO295" s="1473"/>
      <c r="BP295" s="1473"/>
      <c r="BQ295" s="1473"/>
      <c r="BR295" s="1473"/>
      <c r="BS295" s="1473"/>
      <c r="BT295" s="1473"/>
      <c r="BU295" s="1473"/>
      <c r="BV295" s="1473"/>
      <c r="BW295" s="1473"/>
      <c r="BX295" s="1473"/>
      <c r="BY295" s="1473"/>
      <c r="BZ295" s="1473"/>
      <c r="CA295" s="1473"/>
      <c r="CB295" s="1473"/>
      <c r="CC295" s="1606"/>
      <c r="CD295" s="1606"/>
      <c r="CE295" s="1606"/>
      <c r="CF295" s="1606"/>
      <c r="CG295" s="1606"/>
      <c r="CH295" s="1606"/>
      <c r="CI295" s="1597"/>
      <c r="CJ295" s="1597"/>
      <c r="CK295" s="531"/>
    </row>
    <row r="296" spans="1:89" s="514" customFormat="1" ht="19.5" hidden="1" customHeight="1">
      <c r="A296" s="1489"/>
      <c r="B296" s="134"/>
      <c r="C296" s="2558"/>
      <c r="D296" s="2558"/>
      <c r="E296" s="2558"/>
      <c r="F296" s="2558"/>
      <c r="G296" s="2558"/>
      <c r="H296" s="2558"/>
      <c r="I296" s="2558"/>
      <c r="J296" s="2558"/>
      <c r="K296" s="2558"/>
      <c r="L296" s="2772"/>
      <c r="M296" s="2772"/>
      <c r="N296" s="2772"/>
      <c r="O296" s="2772"/>
      <c r="P296" s="2772"/>
      <c r="Q296" s="2772"/>
      <c r="R296" s="2772"/>
      <c r="S296" s="2772"/>
      <c r="T296" s="2772"/>
      <c r="U296" s="2772"/>
      <c r="V296" s="2772"/>
      <c r="W296" s="2772"/>
      <c r="X296" s="2772"/>
      <c r="Y296" s="2772"/>
      <c r="Z296" s="2772"/>
      <c r="AA296" s="2772"/>
      <c r="AB296" s="3144"/>
      <c r="AC296" s="3145"/>
      <c r="AD296" s="3118"/>
      <c r="AE296" s="3145"/>
      <c r="AF296" s="3145"/>
      <c r="AG296" s="3119"/>
      <c r="AH296" s="1447"/>
      <c r="AI296" s="1447"/>
      <c r="AJ296" s="3144"/>
      <c r="AK296" s="3118"/>
      <c r="AL296" s="3145"/>
      <c r="AM296" s="3145"/>
      <c r="AN296" s="3145"/>
      <c r="AO296" s="3119"/>
      <c r="AP296" s="3044"/>
      <c r="AQ296" s="3045"/>
      <c r="AR296" s="2351"/>
      <c r="AS296" s="2351"/>
      <c r="AT296" s="2351"/>
      <c r="AU296" s="3045"/>
      <c r="AV296" s="3045"/>
      <c r="AW296" s="3046"/>
      <c r="AY296" s="1448"/>
      <c r="AZ296" s="1448"/>
      <c r="BA296" s="1609"/>
      <c r="BB296" s="1610"/>
      <c r="BC296" s="1610"/>
      <c r="BD296" s="1610"/>
      <c r="BE296" s="1610"/>
      <c r="BF296" s="1610"/>
      <c r="BG296" s="1610"/>
      <c r="BH296" s="1610"/>
      <c r="BI296" s="1473"/>
      <c r="BJ296" s="1473"/>
      <c r="BK296" s="1473"/>
      <c r="BL296" s="1473"/>
      <c r="BM296" s="1473"/>
      <c r="BN296" s="1473"/>
      <c r="BO296" s="1473"/>
      <c r="BP296" s="1473"/>
      <c r="BQ296" s="1473"/>
      <c r="BR296" s="1473"/>
      <c r="BS296" s="1473"/>
      <c r="BT296" s="1473"/>
      <c r="BU296" s="1473"/>
      <c r="BV296" s="1473"/>
      <c r="BW296" s="1473"/>
      <c r="BX296" s="1473"/>
      <c r="BY296" s="1473"/>
      <c r="BZ296" s="1473"/>
      <c r="CA296" s="1473"/>
      <c r="CB296" s="1473"/>
      <c r="CC296" s="1606"/>
      <c r="CD296" s="1606"/>
      <c r="CE296" s="1606"/>
      <c r="CF296" s="1606"/>
      <c r="CG296" s="1606"/>
      <c r="CH296" s="1606"/>
      <c r="CI296" s="1597"/>
      <c r="CJ296" s="1597"/>
      <c r="CK296" s="531"/>
    </row>
    <row r="297" spans="1:89" s="514" customFormat="1" ht="19.5" hidden="1" customHeight="1">
      <c r="A297" s="1489"/>
      <c r="B297" s="134"/>
      <c r="C297" s="2549" t="s">
        <v>964</v>
      </c>
      <c r="D297" s="2549"/>
      <c r="E297" s="2549"/>
      <c r="F297" s="2549"/>
      <c r="G297" s="2549"/>
      <c r="H297" s="2549"/>
      <c r="I297" s="2550"/>
      <c r="J297" s="2549"/>
      <c r="K297" s="2549"/>
      <c r="L297" s="2713"/>
      <c r="M297" s="2713"/>
      <c r="N297" s="2714"/>
      <c r="O297" s="2713"/>
      <c r="P297" s="2713"/>
      <c r="Q297" s="2714"/>
      <c r="R297" s="2714"/>
      <c r="S297" s="2713"/>
      <c r="T297" s="2711"/>
      <c r="U297" s="2711"/>
      <c r="V297" s="2712"/>
      <c r="W297" s="2711"/>
      <c r="X297" s="2712"/>
      <c r="Y297" s="2711"/>
      <c r="Z297" s="2712"/>
      <c r="AA297" s="2711"/>
      <c r="AB297" s="2595"/>
      <c r="AC297" s="2595"/>
      <c r="AD297" s="2596"/>
      <c r="AE297" s="2595"/>
      <c r="AF297" s="2595"/>
      <c r="AG297" s="2595"/>
      <c r="AH297" s="1614"/>
      <c r="AI297" s="1614"/>
      <c r="AJ297" s="2597"/>
      <c r="AK297" s="2605"/>
      <c r="AL297" s="2597"/>
      <c r="AM297" s="2597"/>
      <c r="AN297" s="2597"/>
      <c r="AO297" s="2597"/>
      <c r="AP297" s="2597"/>
      <c r="AQ297" s="2597"/>
      <c r="AR297" s="2598"/>
      <c r="AS297" s="2598"/>
      <c r="AT297" s="2598"/>
      <c r="AU297" s="2597"/>
      <c r="AV297" s="2597"/>
      <c r="AW297" s="2597"/>
      <c r="AY297" s="1448"/>
      <c r="AZ297" s="1448"/>
      <c r="BA297" s="1609"/>
      <c r="BB297" s="1610"/>
      <c r="BC297" s="1610"/>
      <c r="BD297" s="1610"/>
      <c r="BE297" s="1610"/>
      <c r="BF297" s="1610"/>
      <c r="BG297" s="1610"/>
      <c r="BH297" s="1610"/>
      <c r="BI297" s="1473"/>
      <c r="BJ297" s="1473"/>
      <c r="BK297" s="1473"/>
      <c r="BL297" s="1473"/>
      <c r="BM297" s="1473"/>
      <c r="BN297" s="1473"/>
      <c r="BO297" s="1473"/>
      <c r="BP297" s="1473"/>
      <c r="BQ297" s="1473"/>
      <c r="BR297" s="1473"/>
      <c r="BS297" s="1473"/>
      <c r="BT297" s="1473"/>
      <c r="BU297" s="1473"/>
      <c r="BV297" s="1473"/>
      <c r="BW297" s="1473"/>
      <c r="BX297" s="1473"/>
      <c r="BY297" s="1473"/>
      <c r="BZ297" s="1473"/>
      <c r="CA297" s="1473"/>
      <c r="CB297" s="1473"/>
      <c r="CC297" s="1606"/>
      <c r="CD297" s="1606"/>
      <c r="CE297" s="1606"/>
      <c r="CF297" s="1606"/>
      <c r="CG297" s="1606"/>
      <c r="CH297" s="1606"/>
      <c r="CI297" s="1597"/>
      <c r="CJ297" s="1597"/>
      <c r="CK297" s="531"/>
    </row>
    <row r="298" spans="1:89" s="514" customFormat="1" ht="19.5" hidden="1" customHeight="1">
      <c r="A298" s="527"/>
      <c r="B298" s="1448"/>
      <c r="C298" s="2957" t="s">
        <v>917</v>
      </c>
      <c r="D298" s="2957"/>
      <c r="E298" s="2957"/>
      <c r="F298" s="2957"/>
      <c r="G298" s="2957"/>
      <c r="H298" s="2957"/>
      <c r="I298" s="2958"/>
      <c r="J298" s="2957"/>
      <c r="K298" s="2957"/>
      <c r="L298" s="2567"/>
      <c r="M298" s="2567"/>
      <c r="N298" s="2568"/>
      <c r="O298" s="2567"/>
      <c r="P298" s="2567"/>
      <c r="Q298" s="2568"/>
      <c r="R298" s="2568"/>
      <c r="S298" s="2567"/>
      <c r="T298" s="2567"/>
      <c r="U298" s="2567"/>
      <c r="V298" s="2568"/>
      <c r="W298" s="2567"/>
      <c r="X298" s="2568"/>
      <c r="Y298" s="2567"/>
      <c r="Z298" s="2568"/>
      <c r="AA298" s="2567"/>
      <c r="AB298" s="2603"/>
      <c r="AC298" s="2603"/>
      <c r="AD298" s="2604"/>
      <c r="AE298" s="2603"/>
      <c r="AF298" s="2603"/>
      <c r="AG298" s="2603"/>
      <c r="AH298" s="1483"/>
      <c r="AI298" s="1483"/>
      <c r="AJ298" s="2603"/>
      <c r="AK298" s="2956"/>
      <c r="AL298" s="2603"/>
      <c r="AM298" s="2603"/>
      <c r="AN298" s="2603"/>
      <c r="AO298" s="2603"/>
      <c r="AP298" s="2567">
        <v>0</v>
      </c>
      <c r="AQ298" s="2567"/>
      <c r="AR298" s="2568"/>
      <c r="AS298" s="2568"/>
      <c r="AT298" s="2568"/>
      <c r="AU298" s="2567"/>
      <c r="AV298" s="2567"/>
      <c r="AW298" s="2567"/>
      <c r="AY298" s="1448"/>
      <c r="AZ298" s="1448"/>
      <c r="BA298" s="1609"/>
      <c r="BB298" s="1610"/>
      <c r="BC298" s="1610"/>
      <c r="BD298" s="1610"/>
      <c r="BE298" s="1610"/>
      <c r="BF298" s="1610"/>
      <c r="BG298" s="1610"/>
      <c r="BH298" s="1610"/>
      <c r="BI298" s="1473"/>
      <c r="BJ298" s="1473"/>
      <c r="BK298" s="1473"/>
      <c r="BL298" s="1473"/>
      <c r="BM298" s="1473"/>
      <c r="BN298" s="1473"/>
      <c r="BO298" s="1473"/>
      <c r="BP298" s="1473"/>
      <c r="BQ298" s="1473"/>
      <c r="BR298" s="1473"/>
      <c r="BS298" s="1473"/>
      <c r="BT298" s="1473"/>
      <c r="BU298" s="1473"/>
      <c r="BV298" s="1473"/>
      <c r="BW298" s="1473"/>
      <c r="BX298" s="1473"/>
      <c r="BY298" s="1473"/>
      <c r="BZ298" s="1473"/>
      <c r="CA298" s="1473"/>
      <c r="CB298" s="1473"/>
      <c r="CC298" s="1606"/>
      <c r="CD298" s="1606"/>
      <c r="CE298" s="1606"/>
      <c r="CF298" s="1606"/>
      <c r="CG298" s="1606"/>
      <c r="CH298" s="1606"/>
      <c r="CI298" s="1597"/>
      <c r="CJ298" s="1597"/>
      <c r="CK298" s="531"/>
    </row>
    <row r="299" spans="1:89" s="514" customFormat="1" ht="19.5" hidden="1" customHeight="1">
      <c r="A299" s="527"/>
      <c r="B299" s="1448"/>
      <c r="C299" s="2959" t="s">
        <v>258</v>
      </c>
      <c r="D299" s="2959"/>
      <c r="E299" s="2959"/>
      <c r="F299" s="2959"/>
      <c r="G299" s="2959"/>
      <c r="H299" s="2959"/>
      <c r="I299" s="2959"/>
      <c r="J299" s="2959"/>
      <c r="K299" s="2959"/>
      <c r="L299" s="2562">
        <v>0</v>
      </c>
      <c r="M299" s="2562"/>
      <c r="N299" s="2562"/>
      <c r="O299" s="2562"/>
      <c r="P299" s="2562"/>
      <c r="Q299" s="2562"/>
      <c r="R299" s="2562"/>
      <c r="S299" s="2562"/>
      <c r="T299" s="2562">
        <v>0</v>
      </c>
      <c r="U299" s="2562"/>
      <c r="V299" s="2562"/>
      <c r="W299" s="2562"/>
      <c r="X299" s="2562"/>
      <c r="Y299" s="2562"/>
      <c r="Z299" s="2562"/>
      <c r="AA299" s="2562"/>
      <c r="AB299" s="2562">
        <v>0</v>
      </c>
      <c r="AC299" s="2562"/>
      <c r="AD299" s="2562"/>
      <c r="AE299" s="2562"/>
      <c r="AF299" s="2562"/>
      <c r="AG299" s="2562"/>
      <c r="AH299" s="1451"/>
      <c r="AI299" s="1451"/>
      <c r="AJ299" s="3323">
        <v>0</v>
      </c>
      <c r="AK299" s="3323"/>
      <c r="AL299" s="3323"/>
      <c r="AM299" s="3323"/>
      <c r="AN299" s="3323"/>
      <c r="AO299" s="3323"/>
      <c r="AP299" s="2562">
        <v>0</v>
      </c>
      <c r="AQ299" s="2562"/>
      <c r="AR299" s="2562"/>
      <c r="AS299" s="2562"/>
      <c r="AT299" s="2562"/>
      <c r="AU299" s="2562"/>
      <c r="AV299" s="2562"/>
      <c r="AW299" s="2562"/>
      <c r="AY299" s="1448"/>
      <c r="AZ299" s="1448"/>
      <c r="BA299" s="1609"/>
      <c r="BB299" s="1610"/>
      <c r="BC299" s="1610"/>
      <c r="BD299" s="1610"/>
      <c r="BE299" s="1610"/>
      <c r="BF299" s="1610"/>
      <c r="BG299" s="1610"/>
      <c r="BH299" s="1610"/>
      <c r="BI299" s="1473"/>
      <c r="BJ299" s="1473"/>
      <c r="BK299" s="1473"/>
      <c r="BL299" s="1473"/>
      <c r="BM299" s="1473"/>
      <c r="BN299" s="1473"/>
      <c r="BO299" s="1473"/>
      <c r="BP299" s="1473"/>
      <c r="BQ299" s="1473"/>
      <c r="BR299" s="1473"/>
      <c r="BS299" s="1473"/>
      <c r="BT299" s="1473"/>
      <c r="BU299" s="1473"/>
      <c r="BV299" s="1473"/>
      <c r="BW299" s="1473"/>
      <c r="BX299" s="1473"/>
      <c r="BY299" s="1473"/>
      <c r="BZ299" s="1473"/>
      <c r="CA299" s="1473"/>
      <c r="CB299" s="1473"/>
      <c r="CC299" s="1606"/>
      <c r="CD299" s="1606"/>
      <c r="CE299" s="1606"/>
      <c r="CF299" s="1606"/>
      <c r="CG299" s="1606"/>
      <c r="CH299" s="1606"/>
      <c r="CI299" s="1597"/>
      <c r="CJ299" s="1597"/>
      <c r="CK299" s="531"/>
    </row>
    <row r="300" spans="1:89" s="514" customFormat="1" ht="19.5" hidden="1" customHeight="1">
      <c r="A300" s="930"/>
      <c r="B300" s="432"/>
      <c r="C300" s="2555" t="s">
        <v>951</v>
      </c>
      <c r="D300" s="2555"/>
      <c r="E300" s="2555"/>
      <c r="F300" s="2555"/>
      <c r="G300" s="2555"/>
      <c r="H300" s="2555"/>
      <c r="I300" s="2555"/>
      <c r="J300" s="2555"/>
      <c r="K300" s="2555"/>
      <c r="L300" s="2559"/>
      <c r="M300" s="2559"/>
      <c r="N300" s="2559"/>
      <c r="O300" s="2559"/>
      <c r="P300" s="2559"/>
      <c r="Q300" s="2559"/>
      <c r="R300" s="2559"/>
      <c r="S300" s="2559"/>
      <c r="T300" s="2554"/>
      <c r="U300" s="2554"/>
      <c r="V300" s="2554"/>
      <c r="W300" s="2554"/>
      <c r="X300" s="2554"/>
      <c r="Y300" s="2554"/>
      <c r="Z300" s="2554"/>
      <c r="AA300" s="2554"/>
      <c r="AB300" s="2545"/>
      <c r="AC300" s="2545"/>
      <c r="AD300" s="2545"/>
      <c r="AE300" s="2545"/>
      <c r="AF300" s="2545"/>
      <c r="AG300" s="2545"/>
      <c r="AH300" s="1481"/>
      <c r="AI300" s="1481"/>
      <c r="AJ300" s="2545"/>
      <c r="AK300" s="2545"/>
      <c r="AL300" s="2545"/>
      <c r="AM300" s="2545"/>
      <c r="AN300" s="2545"/>
      <c r="AO300" s="2545"/>
      <c r="AP300" s="2599">
        <v>0</v>
      </c>
      <c r="AQ300" s="2599"/>
      <c r="AR300" s="2599"/>
      <c r="AS300" s="2599"/>
      <c r="AT300" s="2599"/>
      <c r="AU300" s="2599"/>
      <c r="AV300" s="2599"/>
      <c r="AW300" s="2599"/>
      <c r="AY300" s="1448"/>
      <c r="AZ300" s="1448"/>
      <c r="BA300" s="1609"/>
      <c r="BB300" s="1610"/>
      <c r="BC300" s="1610"/>
      <c r="BD300" s="1610"/>
      <c r="BE300" s="1610"/>
      <c r="BF300" s="1610"/>
      <c r="BG300" s="1610"/>
      <c r="BH300" s="1610"/>
      <c r="BI300" s="1473"/>
      <c r="BJ300" s="1473"/>
      <c r="BK300" s="1473"/>
      <c r="BL300" s="1473"/>
      <c r="BM300" s="1473"/>
      <c r="BN300" s="1473"/>
      <c r="BO300" s="1473"/>
      <c r="BP300" s="1473"/>
      <c r="BQ300" s="1473"/>
      <c r="BR300" s="1473"/>
      <c r="BS300" s="1473"/>
      <c r="BT300" s="1473"/>
      <c r="BU300" s="1473"/>
      <c r="BV300" s="1473"/>
      <c r="BW300" s="1473"/>
      <c r="BX300" s="1473"/>
      <c r="BY300" s="1473"/>
      <c r="BZ300" s="1473"/>
      <c r="CA300" s="1473"/>
      <c r="CB300" s="1473"/>
      <c r="CC300" s="1606"/>
      <c r="CD300" s="1606"/>
      <c r="CE300" s="1606"/>
      <c r="CF300" s="1606"/>
      <c r="CG300" s="1606"/>
      <c r="CH300" s="1606"/>
      <c r="CI300" s="1597"/>
      <c r="CJ300" s="1597"/>
      <c r="CK300" s="531"/>
    </row>
    <row r="301" spans="1:89" s="514" customFormat="1" ht="19.5" hidden="1" customHeight="1">
      <c r="A301" s="930"/>
      <c r="B301" s="432"/>
      <c r="C301" s="2555" t="s">
        <v>600</v>
      </c>
      <c r="D301" s="2555"/>
      <c r="E301" s="2555"/>
      <c r="F301" s="2555"/>
      <c r="G301" s="2555"/>
      <c r="H301" s="2555"/>
      <c r="I301" s="2555"/>
      <c r="J301" s="2555"/>
      <c r="K301" s="2555"/>
      <c r="L301" s="2559"/>
      <c r="M301" s="2559"/>
      <c r="N301" s="2559"/>
      <c r="O301" s="2559"/>
      <c r="P301" s="2559"/>
      <c r="Q301" s="2559"/>
      <c r="R301" s="2559"/>
      <c r="S301" s="2559"/>
      <c r="T301" s="2554"/>
      <c r="U301" s="2554"/>
      <c r="V301" s="2554"/>
      <c r="W301" s="2554"/>
      <c r="X301" s="2554"/>
      <c r="Y301" s="2554"/>
      <c r="Z301" s="2554"/>
      <c r="AA301" s="2554"/>
      <c r="AB301" s="2545"/>
      <c r="AC301" s="2545"/>
      <c r="AD301" s="2545"/>
      <c r="AE301" s="2545"/>
      <c r="AF301" s="2545"/>
      <c r="AG301" s="2545"/>
      <c r="AH301" s="1481"/>
      <c r="AI301" s="1481"/>
      <c r="AJ301" s="2545"/>
      <c r="AK301" s="2545"/>
      <c r="AL301" s="2545"/>
      <c r="AM301" s="2545"/>
      <c r="AN301" s="2545"/>
      <c r="AO301" s="2545"/>
      <c r="AP301" s="2599">
        <v>0</v>
      </c>
      <c r="AQ301" s="2599"/>
      <c r="AR301" s="2599"/>
      <c r="AS301" s="2599"/>
      <c r="AT301" s="2599"/>
      <c r="AU301" s="2599"/>
      <c r="AV301" s="2599"/>
      <c r="AW301" s="2599"/>
      <c r="AY301" s="1448"/>
      <c r="AZ301" s="1448"/>
      <c r="BA301" s="1609"/>
      <c r="BB301" s="1610"/>
      <c r="BC301" s="1610"/>
      <c r="BD301" s="1610"/>
      <c r="BE301" s="1610"/>
      <c r="BF301" s="1610"/>
      <c r="BG301" s="1610"/>
      <c r="BH301" s="1610"/>
      <c r="BI301" s="1473"/>
      <c r="BJ301" s="1473"/>
      <c r="BK301" s="1473"/>
      <c r="BL301" s="1473"/>
      <c r="BM301" s="1473"/>
      <c r="BN301" s="1473"/>
      <c r="BO301" s="1473"/>
      <c r="BP301" s="1473"/>
      <c r="BQ301" s="1473"/>
      <c r="BR301" s="1473"/>
      <c r="BS301" s="1473"/>
      <c r="BT301" s="1473"/>
      <c r="BU301" s="1473"/>
      <c r="BV301" s="1473"/>
      <c r="BW301" s="1473"/>
      <c r="BX301" s="1473"/>
      <c r="BY301" s="1473"/>
      <c r="BZ301" s="1473"/>
      <c r="CA301" s="1473"/>
      <c r="CB301" s="1473"/>
      <c r="CC301" s="1606"/>
      <c r="CD301" s="1606"/>
      <c r="CE301" s="1606"/>
      <c r="CF301" s="1606"/>
      <c r="CG301" s="1606"/>
      <c r="CH301" s="1606"/>
      <c r="CI301" s="1597"/>
      <c r="CJ301" s="1597"/>
      <c r="CK301" s="531"/>
    </row>
    <row r="302" spans="1:89" s="514" customFormat="1" ht="19.5" hidden="1" customHeight="1">
      <c r="A302" s="527"/>
      <c r="B302" s="1448"/>
      <c r="C302" s="2959" t="s">
        <v>259</v>
      </c>
      <c r="D302" s="2959"/>
      <c r="E302" s="2959"/>
      <c r="F302" s="2959"/>
      <c r="G302" s="2959"/>
      <c r="H302" s="2959"/>
      <c r="I302" s="2959"/>
      <c r="J302" s="2959"/>
      <c r="K302" s="2959"/>
      <c r="L302" s="2562">
        <v>0</v>
      </c>
      <c r="M302" s="2562"/>
      <c r="N302" s="2562"/>
      <c r="O302" s="2562"/>
      <c r="P302" s="2562"/>
      <c r="Q302" s="2562"/>
      <c r="R302" s="2562"/>
      <c r="S302" s="2562"/>
      <c r="T302" s="2562">
        <v>0</v>
      </c>
      <c r="U302" s="2562"/>
      <c r="V302" s="2562"/>
      <c r="W302" s="2562"/>
      <c r="X302" s="2562"/>
      <c r="Y302" s="2562"/>
      <c r="Z302" s="2562"/>
      <c r="AA302" s="2562"/>
      <c r="AB302" s="2562">
        <v>0</v>
      </c>
      <c r="AC302" s="2562"/>
      <c r="AD302" s="2562"/>
      <c r="AE302" s="2562"/>
      <c r="AF302" s="2562"/>
      <c r="AG302" s="2562"/>
      <c r="AH302" s="1451"/>
      <c r="AI302" s="1451"/>
      <c r="AJ302" s="2562">
        <v>0</v>
      </c>
      <c r="AK302" s="2562"/>
      <c r="AL302" s="2562"/>
      <c r="AM302" s="2562"/>
      <c r="AN302" s="2562"/>
      <c r="AO302" s="2562"/>
      <c r="AP302" s="2562">
        <v>0</v>
      </c>
      <c r="AQ302" s="2562"/>
      <c r="AR302" s="2562"/>
      <c r="AS302" s="2562"/>
      <c r="AT302" s="2562"/>
      <c r="AU302" s="2562"/>
      <c r="AV302" s="2562"/>
      <c r="AW302" s="2562"/>
      <c r="AY302" s="1448"/>
      <c r="AZ302" s="1448"/>
      <c r="BA302" s="1609"/>
      <c r="BB302" s="1610"/>
      <c r="BC302" s="1610"/>
      <c r="BD302" s="1610"/>
      <c r="BE302" s="1610"/>
      <c r="BF302" s="1610"/>
      <c r="BG302" s="1610"/>
      <c r="BH302" s="1610"/>
      <c r="BI302" s="1473"/>
      <c r="BJ302" s="1473"/>
      <c r="BK302" s="1473"/>
      <c r="BL302" s="1473"/>
      <c r="BM302" s="1473"/>
      <c r="BN302" s="1473"/>
      <c r="BO302" s="1473"/>
      <c r="BP302" s="1473"/>
      <c r="BQ302" s="1473"/>
      <c r="BR302" s="1473"/>
      <c r="BS302" s="1473"/>
      <c r="BT302" s="1473"/>
      <c r="BU302" s="1473"/>
      <c r="BV302" s="1473"/>
      <c r="BW302" s="1473"/>
      <c r="BX302" s="1473"/>
      <c r="BY302" s="1473"/>
      <c r="BZ302" s="1473"/>
      <c r="CA302" s="1473"/>
      <c r="CB302" s="1473"/>
      <c r="CC302" s="1606"/>
      <c r="CD302" s="1606"/>
      <c r="CE302" s="1606"/>
      <c r="CF302" s="1606"/>
      <c r="CG302" s="1606"/>
      <c r="CH302" s="1606"/>
      <c r="CI302" s="1597"/>
      <c r="CJ302" s="1597"/>
      <c r="CK302" s="531"/>
    </row>
    <row r="303" spans="1:89" s="514" customFormat="1" ht="19.5" hidden="1" customHeight="1">
      <c r="A303" s="930"/>
      <c r="B303" s="432"/>
      <c r="C303" s="2555" t="s">
        <v>723</v>
      </c>
      <c r="D303" s="2555"/>
      <c r="E303" s="2555"/>
      <c r="F303" s="2555"/>
      <c r="G303" s="2555"/>
      <c r="H303" s="2555"/>
      <c r="I303" s="2555"/>
      <c r="J303" s="2555"/>
      <c r="K303" s="2555"/>
      <c r="L303" s="2559"/>
      <c r="M303" s="2559"/>
      <c r="N303" s="2559"/>
      <c r="O303" s="2559"/>
      <c r="P303" s="2559"/>
      <c r="Q303" s="2559"/>
      <c r="R303" s="2559"/>
      <c r="S303" s="2559"/>
      <c r="T303" s="2554"/>
      <c r="U303" s="2554"/>
      <c r="V303" s="2554"/>
      <c r="W303" s="2554"/>
      <c r="X303" s="2554"/>
      <c r="Y303" s="2554"/>
      <c r="Z303" s="2554"/>
      <c r="AA303" s="2554"/>
      <c r="AB303" s="2545"/>
      <c r="AC303" s="2545"/>
      <c r="AD303" s="2545"/>
      <c r="AE303" s="2545"/>
      <c r="AF303" s="2545"/>
      <c r="AG303" s="2545"/>
      <c r="AH303" s="1481"/>
      <c r="AI303" s="1481"/>
      <c r="AJ303" s="2545"/>
      <c r="AK303" s="2545"/>
      <c r="AL303" s="2545"/>
      <c r="AM303" s="2545"/>
      <c r="AN303" s="2545"/>
      <c r="AO303" s="2545"/>
      <c r="AP303" s="2599">
        <v>0</v>
      </c>
      <c r="AQ303" s="2599"/>
      <c r="AR303" s="2599"/>
      <c r="AS303" s="2599"/>
      <c r="AT303" s="2599"/>
      <c r="AU303" s="2599"/>
      <c r="AV303" s="2599"/>
      <c r="AW303" s="2599"/>
      <c r="AY303" s="1448"/>
      <c r="AZ303" s="1448"/>
      <c r="BA303" s="1609"/>
      <c r="BB303" s="1610"/>
      <c r="BC303" s="1610"/>
      <c r="BD303" s="1610"/>
      <c r="BE303" s="1610"/>
      <c r="BF303" s="1610"/>
      <c r="BG303" s="1610"/>
      <c r="BH303" s="1610"/>
      <c r="BI303" s="1473"/>
      <c r="BJ303" s="1473"/>
      <c r="BK303" s="1473"/>
      <c r="BL303" s="1473"/>
      <c r="BM303" s="1473"/>
      <c r="BN303" s="1473"/>
      <c r="BO303" s="1473"/>
      <c r="BP303" s="1473"/>
      <c r="BQ303" s="1473"/>
      <c r="BR303" s="1473"/>
      <c r="BS303" s="1473"/>
      <c r="BT303" s="1473"/>
      <c r="BU303" s="1473"/>
      <c r="BV303" s="1473"/>
      <c r="BW303" s="1473"/>
      <c r="BX303" s="1473"/>
      <c r="BY303" s="1473"/>
      <c r="BZ303" s="1473"/>
      <c r="CA303" s="1473"/>
      <c r="CB303" s="1473"/>
      <c r="CC303" s="1606"/>
      <c r="CD303" s="1606"/>
      <c r="CE303" s="1606"/>
      <c r="CF303" s="1606"/>
      <c r="CG303" s="1606"/>
      <c r="CH303" s="1606"/>
      <c r="CI303" s="1597"/>
      <c r="CJ303" s="1597"/>
      <c r="CK303" s="531"/>
    </row>
    <row r="304" spans="1:89" s="514" customFormat="1" ht="19.5" hidden="1" customHeight="1">
      <c r="A304" s="930"/>
      <c r="B304" s="432"/>
      <c r="C304" s="2555" t="s">
        <v>718</v>
      </c>
      <c r="D304" s="2555"/>
      <c r="E304" s="2555"/>
      <c r="F304" s="2555"/>
      <c r="G304" s="2555"/>
      <c r="H304" s="2555"/>
      <c r="I304" s="2555"/>
      <c r="J304" s="2555"/>
      <c r="K304" s="2555"/>
      <c r="L304" s="2559"/>
      <c r="M304" s="2559"/>
      <c r="N304" s="2559"/>
      <c r="O304" s="2559"/>
      <c r="P304" s="2559"/>
      <c r="Q304" s="2559"/>
      <c r="R304" s="2559"/>
      <c r="S304" s="2559"/>
      <c r="T304" s="2554"/>
      <c r="U304" s="2554"/>
      <c r="V304" s="2554"/>
      <c r="W304" s="2554"/>
      <c r="X304" s="2554"/>
      <c r="Y304" s="2554"/>
      <c r="Z304" s="2554"/>
      <c r="AA304" s="2554"/>
      <c r="AB304" s="2545"/>
      <c r="AC304" s="2545"/>
      <c r="AD304" s="2545"/>
      <c r="AE304" s="2545"/>
      <c r="AF304" s="2545"/>
      <c r="AG304" s="2545"/>
      <c r="AH304" s="1481"/>
      <c r="AI304" s="1481"/>
      <c r="AJ304" s="2545"/>
      <c r="AK304" s="2545"/>
      <c r="AL304" s="2545"/>
      <c r="AM304" s="2545"/>
      <c r="AN304" s="2545"/>
      <c r="AO304" s="2545"/>
      <c r="AP304" s="2599">
        <v>0</v>
      </c>
      <c r="AQ304" s="2599"/>
      <c r="AR304" s="2599"/>
      <c r="AS304" s="2599"/>
      <c r="AT304" s="2599"/>
      <c r="AU304" s="2599"/>
      <c r="AV304" s="2599"/>
      <c r="AW304" s="2599"/>
      <c r="AY304" s="1448"/>
      <c r="AZ304" s="1448"/>
      <c r="BA304" s="1609"/>
      <c r="BB304" s="1610"/>
      <c r="BC304" s="1610"/>
      <c r="BD304" s="1610"/>
      <c r="BE304" s="1610"/>
      <c r="BF304" s="1610"/>
      <c r="BG304" s="1610"/>
      <c r="BH304" s="1610"/>
      <c r="BI304" s="1473"/>
      <c r="BJ304" s="1473"/>
      <c r="BK304" s="1473"/>
      <c r="BL304" s="1473"/>
      <c r="BM304" s="1473"/>
      <c r="BN304" s="1473"/>
      <c r="BO304" s="1473"/>
      <c r="BP304" s="1473"/>
      <c r="BQ304" s="1473"/>
      <c r="BR304" s="1473"/>
      <c r="BS304" s="1473"/>
      <c r="BT304" s="1473"/>
      <c r="BU304" s="1473"/>
      <c r="BV304" s="1473"/>
      <c r="BW304" s="1473"/>
      <c r="BX304" s="1473"/>
      <c r="BY304" s="1473"/>
      <c r="BZ304" s="1473"/>
      <c r="CA304" s="1473"/>
      <c r="CB304" s="1473"/>
      <c r="CC304" s="1606"/>
      <c r="CD304" s="1606"/>
      <c r="CE304" s="1606"/>
      <c r="CF304" s="1606"/>
      <c r="CG304" s="1606"/>
      <c r="CH304" s="1606"/>
      <c r="CI304" s="1597"/>
      <c r="CJ304" s="1597"/>
      <c r="CK304" s="531"/>
    </row>
    <row r="305" spans="1:89" s="514" customFormat="1" ht="19.5" hidden="1" customHeight="1">
      <c r="A305" s="527"/>
      <c r="B305" s="1448"/>
      <c r="C305" s="2541" t="s">
        <v>266</v>
      </c>
      <c r="D305" s="2541"/>
      <c r="E305" s="2541"/>
      <c r="F305" s="2541"/>
      <c r="G305" s="2541"/>
      <c r="H305" s="2541"/>
      <c r="I305" s="2541"/>
      <c r="J305" s="2541"/>
      <c r="K305" s="2541"/>
      <c r="L305" s="2544">
        <v>0</v>
      </c>
      <c r="M305" s="2544"/>
      <c r="N305" s="2544"/>
      <c r="O305" s="2544"/>
      <c r="P305" s="2544"/>
      <c r="Q305" s="2544"/>
      <c r="R305" s="2544"/>
      <c r="S305" s="2544"/>
      <c r="T305" s="2544">
        <v>0</v>
      </c>
      <c r="U305" s="2544"/>
      <c r="V305" s="2544"/>
      <c r="W305" s="2544"/>
      <c r="X305" s="2544"/>
      <c r="Y305" s="2544"/>
      <c r="Z305" s="2544"/>
      <c r="AA305" s="2544"/>
      <c r="AB305" s="2544">
        <v>0</v>
      </c>
      <c r="AC305" s="2544"/>
      <c r="AD305" s="2544"/>
      <c r="AE305" s="2544"/>
      <c r="AF305" s="2544"/>
      <c r="AG305" s="2544"/>
      <c r="AH305" s="1453"/>
      <c r="AI305" s="1453"/>
      <c r="AJ305" s="2707">
        <v>0</v>
      </c>
      <c r="AK305" s="2707"/>
      <c r="AL305" s="2707"/>
      <c r="AM305" s="2707"/>
      <c r="AN305" s="2707"/>
      <c r="AO305" s="2707"/>
      <c r="AP305" s="2707">
        <v>0</v>
      </c>
      <c r="AQ305" s="2707"/>
      <c r="AR305" s="2707"/>
      <c r="AS305" s="2707"/>
      <c r="AT305" s="2707"/>
      <c r="AU305" s="2707"/>
      <c r="AV305" s="2707"/>
      <c r="AW305" s="2707"/>
      <c r="AY305" s="1448"/>
      <c r="AZ305" s="1448"/>
      <c r="BA305" s="1609"/>
      <c r="BB305" s="1610"/>
      <c r="BC305" s="1610"/>
      <c r="BD305" s="1610"/>
      <c r="BE305" s="1610"/>
      <c r="BF305" s="1610"/>
      <c r="BG305" s="1610"/>
      <c r="BH305" s="1610"/>
      <c r="BI305" s="1473"/>
      <c r="BJ305" s="1473"/>
      <c r="BK305" s="1473"/>
      <c r="BL305" s="1473"/>
      <c r="BM305" s="1473"/>
      <c r="BN305" s="1473"/>
      <c r="BO305" s="1473"/>
      <c r="BP305" s="1473"/>
      <c r="BQ305" s="1473"/>
      <c r="BR305" s="1473"/>
      <c r="BS305" s="1473"/>
      <c r="BT305" s="1473"/>
      <c r="BU305" s="1473"/>
      <c r="BV305" s="1473"/>
      <c r="BW305" s="1473"/>
      <c r="BX305" s="1473"/>
      <c r="BY305" s="1473"/>
      <c r="BZ305" s="1473"/>
      <c r="CA305" s="1473"/>
      <c r="CB305" s="1473"/>
      <c r="CC305" s="1606"/>
      <c r="CD305" s="1606"/>
      <c r="CE305" s="1606"/>
      <c r="CF305" s="1606"/>
      <c r="CG305" s="1606"/>
      <c r="CH305" s="1606"/>
      <c r="CI305" s="1597"/>
      <c r="CJ305" s="1597"/>
      <c r="CK305" s="531"/>
    </row>
    <row r="306" spans="1:89" s="514" customFormat="1" ht="19.5" hidden="1" customHeight="1">
      <c r="A306" s="1489"/>
      <c r="B306" s="134"/>
      <c r="C306" s="2549" t="s">
        <v>261</v>
      </c>
      <c r="D306" s="2549"/>
      <c r="E306" s="2549"/>
      <c r="F306" s="2549"/>
      <c r="G306" s="2549"/>
      <c r="H306" s="2549"/>
      <c r="I306" s="2550"/>
      <c r="J306" s="2549"/>
      <c r="K306" s="2549"/>
      <c r="L306" s="2542"/>
      <c r="M306" s="2542"/>
      <c r="N306" s="2543"/>
      <c r="O306" s="2542"/>
      <c r="P306" s="2542"/>
      <c r="Q306" s="2543"/>
      <c r="R306" s="2543"/>
      <c r="S306" s="2542"/>
      <c r="T306" s="2709"/>
      <c r="U306" s="2709"/>
      <c r="V306" s="2716"/>
      <c r="W306" s="2709"/>
      <c r="X306" s="2716"/>
      <c r="Y306" s="2709"/>
      <c r="Z306" s="2716"/>
      <c r="AA306" s="2709"/>
      <c r="AB306" s="2709"/>
      <c r="AC306" s="2709"/>
      <c r="AD306" s="2716"/>
      <c r="AE306" s="2709"/>
      <c r="AF306" s="2709"/>
      <c r="AG306" s="2709"/>
      <c r="AH306" s="1482"/>
      <c r="AI306" s="1482"/>
      <c r="AJ306" s="2709"/>
      <c r="AK306" s="2710"/>
      <c r="AL306" s="2709"/>
      <c r="AM306" s="2709"/>
      <c r="AN306" s="2709"/>
      <c r="AO306" s="2709"/>
      <c r="AP306" s="2569"/>
      <c r="AQ306" s="2569"/>
      <c r="AR306" s="2570"/>
      <c r="AS306" s="2570"/>
      <c r="AT306" s="2570"/>
      <c r="AU306" s="2569"/>
      <c r="AV306" s="2569"/>
      <c r="AW306" s="2569"/>
      <c r="AY306" s="1448"/>
      <c r="AZ306" s="1448"/>
      <c r="BA306" s="1609"/>
      <c r="BB306" s="1610"/>
      <c r="BC306" s="1610"/>
      <c r="BD306" s="1610"/>
      <c r="BE306" s="1610"/>
      <c r="BF306" s="1610"/>
      <c r="BG306" s="1610"/>
      <c r="BH306" s="1610"/>
      <c r="BI306" s="1473"/>
      <c r="BJ306" s="1473"/>
      <c r="BK306" s="1473"/>
      <c r="BL306" s="1473"/>
      <c r="BM306" s="1473"/>
      <c r="BN306" s="1473"/>
      <c r="BO306" s="1473"/>
      <c r="BP306" s="1473"/>
      <c r="BQ306" s="1473"/>
      <c r="BR306" s="1473"/>
      <c r="BS306" s="1473"/>
      <c r="BT306" s="1473"/>
      <c r="BU306" s="1473"/>
      <c r="BV306" s="1473"/>
      <c r="BW306" s="1473"/>
      <c r="BX306" s="1473"/>
      <c r="BY306" s="1473"/>
      <c r="BZ306" s="1473"/>
      <c r="CA306" s="1473"/>
      <c r="CB306" s="1473"/>
      <c r="CC306" s="1606"/>
      <c r="CD306" s="1606"/>
      <c r="CE306" s="1606"/>
      <c r="CF306" s="1606"/>
      <c r="CG306" s="1606"/>
      <c r="CH306" s="1606"/>
      <c r="CI306" s="1597"/>
      <c r="CJ306" s="1597"/>
      <c r="CK306" s="531"/>
    </row>
    <row r="307" spans="1:89" s="514" customFormat="1" ht="19.5" hidden="1" customHeight="1">
      <c r="A307" s="527"/>
      <c r="B307" s="1448"/>
      <c r="C307" s="2766" t="s">
        <v>792</v>
      </c>
      <c r="D307" s="2766"/>
      <c r="E307" s="2766"/>
      <c r="F307" s="2766"/>
      <c r="G307" s="2766"/>
      <c r="H307" s="2766"/>
      <c r="I307" s="2767"/>
      <c r="J307" s="2766"/>
      <c r="K307" s="2766"/>
      <c r="L307" s="2567"/>
      <c r="M307" s="2567"/>
      <c r="N307" s="2568"/>
      <c r="O307" s="2567"/>
      <c r="P307" s="2567"/>
      <c r="Q307" s="2568"/>
      <c r="R307" s="2568"/>
      <c r="S307" s="2567"/>
      <c r="T307" s="2567"/>
      <c r="U307" s="2567"/>
      <c r="V307" s="2568"/>
      <c r="W307" s="2567"/>
      <c r="X307" s="2568"/>
      <c r="Y307" s="2567"/>
      <c r="Z307" s="2568"/>
      <c r="AA307" s="2567"/>
      <c r="AB307" s="2603"/>
      <c r="AC307" s="2603"/>
      <c r="AD307" s="2604"/>
      <c r="AE307" s="2603"/>
      <c r="AF307" s="2603"/>
      <c r="AG307" s="2603"/>
      <c r="AH307" s="1483"/>
      <c r="AI307" s="1483"/>
      <c r="AJ307" s="2603"/>
      <c r="AK307" s="2956"/>
      <c r="AL307" s="2603"/>
      <c r="AM307" s="2603"/>
      <c r="AN307" s="2603"/>
      <c r="AO307" s="2603"/>
      <c r="AP307" s="2776">
        <v>0</v>
      </c>
      <c r="AQ307" s="2776"/>
      <c r="AR307" s="2777"/>
      <c r="AS307" s="2777"/>
      <c r="AT307" s="2777"/>
      <c r="AU307" s="2776"/>
      <c r="AV307" s="2776"/>
      <c r="AW307" s="2776"/>
      <c r="AY307" s="1448"/>
      <c r="AZ307" s="1448"/>
      <c r="BA307" s="1609"/>
      <c r="BB307" s="1610"/>
      <c r="BC307" s="1610"/>
      <c r="BD307" s="1610"/>
      <c r="BE307" s="1610"/>
      <c r="BF307" s="1610"/>
      <c r="BG307" s="1610"/>
      <c r="BH307" s="1610"/>
      <c r="BI307" s="1473"/>
      <c r="BJ307" s="1473"/>
      <c r="BK307" s="1473"/>
      <c r="BL307" s="1473"/>
      <c r="BM307" s="1473"/>
      <c r="BN307" s="1473"/>
      <c r="BO307" s="1473"/>
      <c r="BP307" s="1473"/>
      <c r="BQ307" s="1473"/>
      <c r="BR307" s="1473"/>
      <c r="BS307" s="1473"/>
      <c r="BT307" s="1473"/>
      <c r="BU307" s="1473"/>
      <c r="BV307" s="1473"/>
      <c r="BW307" s="1473"/>
      <c r="BX307" s="1473"/>
      <c r="BY307" s="1473"/>
      <c r="BZ307" s="1473"/>
      <c r="CA307" s="1473"/>
      <c r="CB307" s="1473"/>
      <c r="CC307" s="1606"/>
      <c r="CD307" s="1606"/>
      <c r="CE307" s="1606"/>
      <c r="CF307" s="1606"/>
      <c r="CG307" s="1606"/>
      <c r="CH307" s="1606"/>
      <c r="CI307" s="1597"/>
      <c r="CJ307" s="1597"/>
      <c r="CK307" s="531"/>
    </row>
    <row r="308" spans="1:89" s="514" customFormat="1" ht="19.5" hidden="1" customHeight="1">
      <c r="A308" s="527"/>
      <c r="B308" s="1448"/>
      <c r="C308" s="2551" t="s">
        <v>258</v>
      </c>
      <c r="D308" s="2551"/>
      <c r="E308" s="2551"/>
      <c r="F308" s="2551"/>
      <c r="G308" s="2551"/>
      <c r="H308" s="2551"/>
      <c r="I308" s="2551"/>
      <c r="J308" s="2551"/>
      <c r="K308" s="2551"/>
      <c r="L308" s="2622">
        <v>0</v>
      </c>
      <c r="M308" s="2622"/>
      <c r="N308" s="2622"/>
      <c r="O308" s="2622"/>
      <c r="P308" s="2622"/>
      <c r="Q308" s="2622"/>
      <c r="R308" s="2622"/>
      <c r="S308" s="2622"/>
      <c r="T308" s="2622">
        <v>0</v>
      </c>
      <c r="U308" s="2622"/>
      <c r="V308" s="2622"/>
      <c r="W308" s="2622"/>
      <c r="X308" s="2622"/>
      <c r="Y308" s="2622"/>
      <c r="Z308" s="2622"/>
      <c r="AA308" s="2622"/>
      <c r="AB308" s="2622">
        <v>0</v>
      </c>
      <c r="AC308" s="2622"/>
      <c r="AD308" s="2622"/>
      <c r="AE308" s="2622"/>
      <c r="AF308" s="2622"/>
      <c r="AG308" s="2622"/>
      <c r="AH308" s="1450"/>
      <c r="AI308" s="1450"/>
      <c r="AJ308" s="2562">
        <v>0</v>
      </c>
      <c r="AK308" s="2562"/>
      <c r="AL308" s="2562"/>
      <c r="AM308" s="2562"/>
      <c r="AN308" s="2562"/>
      <c r="AO308" s="2562"/>
      <c r="AP308" s="2622">
        <v>0</v>
      </c>
      <c r="AQ308" s="2622"/>
      <c r="AR308" s="2622"/>
      <c r="AS308" s="2622"/>
      <c r="AT308" s="2622"/>
      <c r="AU308" s="2622"/>
      <c r="AV308" s="2622"/>
      <c r="AW308" s="2622"/>
      <c r="AY308" s="1448"/>
      <c r="AZ308" s="1448"/>
      <c r="BA308" s="1609"/>
      <c r="BB308" s="1610"/>
      <c r="BC308" s="1610"/>
      <c r="BD308" s="1610"/>
      <c r="BE308" s="1610"/>
      <c r="BF308" s="1610"/>
      <c r="BG308" s="1610"/>
      <c r="BH308" s="1610"/>
      <c r="BI308" s="1473"/>
      <c r="BJ308" s="1473"/>
      <c r="BK308" s="1473"/>
      <c r="BL308" s="1473"/>
      <c r="BM308" s="1473"/>
      <c r="BN308" s="1473"/>
      <c r="BO308" s="1473"/>
      <c r="BP308" s="1473"/>
      <c r="BQ308" s="1473"/>
      <c r="BR308" s="1473"/>
      <c r="BS308" s="1473"/>
      <c r="BT308" s="1473"/>
      <c r="BU308" s="1473"/>
      <c r="BV308" s="1473"/>
      <c r="BW308" s="1473"/>
      <c r="BX308" s="1473"/>
      <c r="BY308" s="1473"/>
      <c r="BZ308" s="1473"/>
      <c r="CA308" s="1473"/>
      <c r="CB308" s="1473"/>
      <c r="CC308" s="1606"/>
      <c r="CD308" s="1606"/>
      <c r="CE308" s="1606"/>
      <c r="CF308" s="1606"/>
      <c r="CG308" s="1606"/>
      <c r="CH308" s="1606"/>
      <c r="CI308" s="1597"/>
      <c r="CJ308" s="1597"/>
      <c r="CK308" s="531"/>
    </row>
    <row r="309" spans="1:89" s="514" customFormat="1" ht="19.5" hidden="1" customHeight="1">
      <c r="A309" s="930"/>
      <c r="B309" s="432"/>
      <c r="C309" s="2555" t="s">
        <v>264</v>
      </c>
      <c r="D309" s="2555"/>
      <c r="E309" s="2555"/>
      <c r="F309" s="2555"/>
      <c r="G309" s="2555"/>
      <c r="H309" s="2555"/>
      <c r="I309" s="2555"/>
      <c r="J309" s="2555"/>
      <c r="K309" s="2555"/>
      <c r="L309" s="2554"/>
      <c r="M309" s="2554"/>
      <c r="N309" s="2554"/>
      <c r="O309" s="2554"/>
      <c r="P309" s="2554"/>
      <c r="Q309" s="2554"/>
      <c r="R309" s="2554"/>
      <c r="S309" s="2554"/>
      <c r="T309" s="2554"/>
      <c r="U309" s="2554"/>
      <c r="V309" s="2554"/>
      <c r="W309" s="2554"/>
      <c r="X309" s="2554"/>
      <c r="Y309" s="2554"/>
      <c r="Z309" s="2554"/>
      <c r="AA309" s="2554"/>
      <c r="AB309" s="2545"/>
      <c r="AC309" s="2545"/>
      <c r="AD309" s="2545"/>
      <c r="AE309" s="2545"/>
      <c r="AF309" s="2545"/>
      <c r="AG309" s="2545"/>
      <c r="AH309" s="1481"/>
      <c r="AI309" s="1481"/>
      <c r="AJ309" s="2545"/>
      <c r="AK309" s="2545"/>
      <c r="AL309" s="2545"/>
      <c r="AM309" s="2545"/>
      <c r="AN309" s="2545"/>
      <c r="AO309" s="2545"/>
      <c r="AP309" s="2554">
        <v>0</v>
      </c>
      <c r="AQ309" s="2554"/>
      <c r="AR309" s="2554"/>
      <c r="AS309" s="2554"/>
      <c r="AT309" s="2554"/>
      <c r="AU309" s="2554"/>
      <c r="AV309" s="2554"/>
      <c r="AW309" s="2554"/>
      <c r="AY309" s="1448"/>
      <c r="AZ309" s="1448"/>
      <c r="BA309" s="1609"/>
      <c r="BB309" s="1610"/>
      <c r="BC309" s="1610"/>
      <c r="BD309" s="1610"/>
      <c r="BE309" s="1610"/>
      <c r="BF309" s="1610"/>
      <c r="BG309" s="1610"/>
      <c r="BH309" s="1610"/>
      <c r="BI309" s="1473"/>
      <c r="BJ309" s="1473"/>
      <c r="BK309" s="1473"/>
      <c r="BL309" s="1473"/>
      <c r="BM309" s="1473"/>
      <c r="BN309" s="1473"/>
      <c r="BO309" s="1473"/>
      <c r="BP309" s="1473"/>
      <c r="BQ309" s="1473"/>
      <c r="BR309" s="1473"/>
      <c r="BS309" s="1473"/>
      <c r="BT309" s="1473"/>
      <c r="BU309" s="1473"/>
      <c r="BV309" s="1473"/>
      <c r="BW309" s="1473"/>
      <c r="BX309" s="1473"/>
      <c r="BY309" s="1473"/>
      <c r="BZ309" s="1473"/>
      <c r="CA309" s="1473"/>
      <c r="CB309" s="1473"/>
      <c r="CC309" s="1606"/>
      <c r="CD309" s="1606"/>
      <c r="CE309" s="1606"/>
      <c r="CF309" s="1606"/>
      <c r="CG309" s="1606"/>
      <c r="CH309" s="1606"/>
      <c r="CI309" s="1597"/>
      <c r="CJ309" s="1597"/>
      <c r="CK309" s="531"/>
    </row>
    <row r="310" spans="1:89" s="514" customFormat="1" ht="19.5" hidden="1" customHeight="1">
      <c r="A310" s="527"/>
      <c r="B310" s="1448"/>
      <c r="C310" s="2555" t="s">
        <v>265</v>
      </c>
      <c r="D310" s="2555"/>
      <c r="E310" s="2555"/>
      <c r="F310" s="2555"/>
      <c r="G310" s="2555"/>
      <c r="H310" s="2555"/>
      <c r="I310" s="2555"/>
      <c r="J310" s="2555"/>
      <c r="K310" s="2555"/>
      <c r="L310" s="2582"/>
      <c r="M310" s="2582"/>
      <c r="N310" s="2582"/>
      <c r="O310" s="2582"/>
      <c r="P310" s="2582"/>
      <c r="Q310" s="2582"/>
      <c r="R310" s="2582"/>
      <c r="S310" s="2582"/>
      <c r="T310" s="2622"/>
      <c r="U310" s="2622"/>
      <c r="V310" s="2622"/>
      <c r="W310" s="2622"/>
      <c r="X310" s="2622"/>
      <c r="Y310" s="2622"/>
      <c r="Z310" s="2622"/>
      <c r="AA310" s="2622"/>
      <c r="AB310" s="2765"/>
      <c r="AC310" s="2765"/>
      <c r="AD310" s="2765"/>
      <c r="AE310" s="2765"/>
      <c r="AF310" s="2765"/>
      <c r="AG310" s="2765"/>
      <c r="AH310" s="1496"/>
      <c r="AI310" s="1496"/>
      <c r="AJ310" s="2765"/>
      <c r="AK310" s="2765"/>
      <c r="AL310" s="2765"/>
      <c r="AM310" s="2765"/>
      <c r="AN310" s="2765"/>
      <c r="AO310" s="2765"/>
      <c r="AP310" s="2554">
        <v>0</v>
      </c>
      <c r="AQ310" s="2554"/>
      <c r="AR310" s="2554"/>
      <c r="AS310" s="2554"/>
      <c r="AT310" s="2554"/>
      <c r="AU310" s="2554"/>
      <c r="AV310" s="2554"/>
      <c r="AW310" s="2554"/>
      <c r="AY310" s="1448"/>
      <c r="AZ310" s="1448"/>
      <c r="BA310" s="1609"/>
      <c r="BB310" s="1610"/>
      <c r="BC310" s="1610"/>
      <c r="BD310" s="1610"/>
      <c r="BE310" s="1610"/>
      <c r="BF310" s="1610"/>
      <c r="BG310" s="1610"/>
      <c r="BH310" s="1610"/>
      <c r="BI310" s="1473"/>
      <c r="BJ310" s="1473"/>
      <c r="BK310" s="1473"/>
      <c r="BL310" s="1473"/>
      <c r="BM310" s="1473"/>
      <c r="BN310" s="1473"/>
      <c r="BO310" s="1473"/>
      <c r="BP310" s="1473"/>
      <c r="BQ310" s="1473"/>
      <c r="BR310" s="1473"/>
      <c r="BS310" s="1473"/>
      <c r="BT310" s="1473"/>
      <c r="BU310" s="1473"/>
      <c r="BV310" s="1473"/>
      <c r="BW310" s="1473"/>
      <c r="BX310" s="1473"/>
      <c r="BY310" s="1473"/>
      <c r="BZ310" s="1473"/>
      <c r="CA310" s="1473"/>
      <c r="CB310" s="1473"/>
      <c r="CC310" s="1606"/>
      <c r="CD310" s="1606"/>
      <c r="CE310" s="1606"/>
      <c r="CF310" s="1606"/>
      <c r="CG310" s="1606"/>
      <c r="CH310" s="1606"/>
      <c r="CI310" s="1597"/>
      <c r="CJ310" s="1597"/>
      <c r="CK310" s="531"/>
    </row>
    <row r="311" spans="1:89" s="514" customFormat="1" ht="19.5" hidden="1" customHeight="1">
      <c r="A311" s="527"/>
      <c r="B311" s="1448"/>
      <c r="C311" s="2551" t="s">
        <v>259</v>
      </c>
      <c r="D311" s="2551"/>
      <c r="E311" s="2551"/>
      <c r="F311" s="2551"/>
      <c r="G311" s="2551"/>
      <c r="H311" s="2551"/>
      <c r="I311" s="2551"/>
      <c r="J311" s="2551"/>
      <c r="K311" s="2551"/>
      <c r="L311" s="2562">
        <v>0</v>
      </c>
      <c r="M311" s="2562"/>
      <c r="N311" s="2562"/>
      <c r="O311" s="2562"/>
      <c r="P311" s="2562"/>
      <c r="Q311" s="2562"/>
      <c r="R311" s="2562"/>
      <c r="S311" s="2562"/>
      <c r="T311" s="2562">
        <v>0</v>
      </c>
      <c r="U311" s="2562"/>
      <c r="V311" s="2562"/>
      <c r="W311" s="2562"/>
      <c r="X311" s="2562"/>
      <c r="Y311" s="2562"/>
      <c r="Z311" s="2562"/>
      <c r="AA311" s="2562"/>
      <c r="AB311" s="2562">
        <v>0</v>
      </c>
      <c r="AC311" s="2562"/>
      <c r="AD311" s="2562"/>
      <c r="AE311" s="2562"/>
      <c r="AF311" s="2562"/>
      <c r="AG311" s="2562"/>
      <c r="AH311" s="1451"/>
      <c r="AI311" s="1451"/>
      <c r="AJ311" s="2562">
        <v>0</v>
      </c>
      <c r="AK311" s="2562"/>
      <c r="AL311" s="2562"/>
      <c r="AM311" s="2562"/>
      <c r="AN311" s="2562"/>
      <c r="AO311" s="2562"/>
      <c r="AP311" s="2562">
        <v>0</v>
      </c>
      <c r="AQ311" s="2562"/>
      <c r="AR311" s="2562"/>
      <c r="AS311" s="2562"/>
      <c r="AT311" s="2562"/>
      <c r="AU311" s="2562"/>
      <c r="AV311" s="2562"/>
      <c r="AW311" s="2562"/>
      <c r="AY311" s="1448"/>
      <c r="AZ311" s="1448"/>
      <c r="BA311" s="1609"/>
      <c r="BB311" s="1610"/>
      <c r="BC311" s="1610"/>
      <c r="BD311" s="1610"/>
      <c r="BE311" s="1610"/>
      <c r="BF311" s="1610"/>
      <c r="BG311" s="1610"/>
      <c r="BH311" s="1610"/>
      <c r="BI311" s="1473"/>
      <c r="BJ311" s="1473"/>
      <c r="BK311" s="1473"/>
      <c r="BL311" s="1473"/>
      <c r="BM311" s="1473"/>
      <c r="BN311" s="1473"/>
      <c r="BO311" s="1473"/>
      <c r="BP311" s="1473"/>
      <c r="BQ311" s="1473"/>
      <c r="BR311" s="1473"/>
      <c r="BS311" s="1473"/>
      <c r="BT311" s="1473"/>
      <c r="BU311" s="1473"/>
      <c r="BV311" s="1473"/>
      <c r="BW311" s="1473"/>
      <c r="BX311" s="1473"/>
      <c r="BY311" s="1473"/>
      <c r="BZ311" s="1473"/>
      <c r="CA311" s="1473"/>
      <c r="CB311" s="1473"/>
      <c r="CC311" s="1606"/>
      <c r="CD311" s="1606"/>
      <c r="CE311" s="1606"/>
      <c r="CF311" s="1606"/>
      <c r="CG311" s="1606"/>
      <c r="CH311" s="1606"/>
      <c r="CI311" s="1597"/>
      <c r="CJ311" s="1597"/>
      <c r="CK311" s="531"/>
    </row>
    <row r="312" spans="1:89" s="514" customFormat="1" ht="19.5" hidden="1" customHeight="1">
      <c r="A312" s="1599"/>
      <c r="B312" s="414"/>
      <c r="C312" s="2555" t="s">
        <v>718</v>
      </c>
      <c r="D312" s="2555"/>
      <c r="E312" s="2555"/>
      <c r="F312" s="2555"/>
      <c r="G312" s="2555"/>
      <c r="H312" s="2555"/>
      <c r="I312" s="2555"/>
      <c r="J312" s="2555"/>
      <c r="K312" s="2555"/>
      <c r="L312" s="2559"/>
      <c r="M312" s="2559"/>
      <c r="N312" s="2559"/>
      <c r="O312" s="2559"/>
      <c r="P312" s="2559"/>
      <c r="Q312" s="2559"/>
      <c r="R312" s="2559"/>
      <c r="S312" s="2559"/>
      <c r="T312" s="2622"/>
      <c r="U312" s="2622"/>
      <c r="V312" s="2622"/>
      <c r="W312" s="2622"/>
      <c r="X312" s="2622"/>
      <c r="Y312" s="2622"/>
      <c r="Z312" s="2622"/>
      <c r="AA312" s="2622"/>
      <c r="AB312" s="2765"/>
      <c r="AC312" s="2765"/>
      <c r="AD312" s="2765"/>
      <c r="AE312" s="2765"/>
      <c r="AF312" s="2765"/>
      <c r="AG312" s="2765"/>
      <c r="AH312" s="1496"/>
      <c r="AI312" s="1496"/>
      <c r="AJ312" s="2765"/>
      <c r="AK312" s="2765"/>
      <c r="AL312" s="2765"/>
      <c r="AM312" s="2765"/>
      <c r="AN312" s="2765"/>
      <c r="AO312" s="2765"/>
      <c r="AP312" s="2554">
        <v>0</v>
      </c>
      <c r="AQ312" s="2554"/>
      <c r="AR312" s="2554"/>
      <c r="AS312" s="2554"/>
      <c r="AT312" s="2554"/>
      <c r="AU312" s="2554"/>
      <c r="AV312" s="2554"/>
      <c r="AW312" s="2554"/>
      <c r="AY312" s="1448"/>
      <c r="AZ312" s="1448"/>
      <c r="BA312" s="1609"/>
      <c r="BB312" s="1610"/>
      <c r="BC312" s="1610"/>
      <c r="BD312" s="1610"/>
      <c r="BE312" s="1610"/>
      <c r="BF312" s="1610"/>
      <c r="BG312" s="1610"/>
      <c r="BH312" s="1610"/>
      <c r="BI312" s="1473"/>
      <c r="BJ312" s="1473"/>
      <c r="BK312" s="1473"/>
      <c r="BL312" s="1473"/>
      <c r="BM312" s="1473"/>
      <c r="BN312" s="1473"/>
      <c r="BO312" s="1473"/>
      <c r="BP312" s="1473"/>
      <c r="BQ312" s="1473"/>
      <c r="BR312" s="1473"/>
      <c r="BS312" s="1473"/>
      <c r="BT312" s="1473"/>
      <c r="BU312" s="1473"/>
      <c r="BV312" s="1473"/>
      <c r="BW312" s="1473"/>
      <c r="BX312" s="1473"/>
      <c r="BY312" s="1473"/>
      <c r="BZ312" s="1473"/>
      <c r="CA312" s="1473"/>
      <c r="CB312" s="1473"/>
      <c r="CC312" s="1606"/>
      <c r="CD312" s="1606"/>
      <c r="CE312" s="1606"/>
      <c r="CF312" s="1606"/>
      <c r="CG312" s="1606"/>
      <c r="CH312" s="1606"/>
      <c r="CI312" s="1597"/>
      <c r="CJ312" s="1597"/>
      <c r="CK312" s="531"/>
    </row>
    <row r="313" spans="1:89" s="514" customFormat="1" ht="19.5" hidden="1" customHeight="1">
      <c r="A313" s="527"/>
      <c r="B313" s="1448"/>
      <c r="C313" s="2763" t="s">
        <v>796</v>
      </c>
      <c r="D313" s="2763"/>
      <c r="E313" s="2763"/>
      <c r="F313" s="2763"/>
      <c r="G313" s="2763"/>
      <c r="H313" s="2763"/>
      <c r="I313" s="2763"/>
      <c r="J313" s="2763"/>
      <c r="K313" s="2763"/>
      <c r="L313" s="2544">
        <v>0</v>
      </c>
      <c r="M313" s="2544"/>
      <c r="N313" s="2544"/>
      <c r="O313" s="2544"/>
      <c r="P313" s="2544"/>
      <c r="Q313" s="2544"/>
      <c r="R313" s="2544"/>
      <c r="S313" s="2544"/>
      <c r="T313" s="2544">
        <v>0</v>
      </c>
      <c r="U313" s="2544"/>
      <c r="V313" s="2544"/>
      <c r="W313" s="2544"/>
      <c r="X313" s="2544"/>
      <c r="Y313" s="2544"/>
      <c r="Z313" s="2544"/>
      <c r="AA313" s="2544"/>
      <c r="AB313" s="2544">
        <v>0</v>
      </c>
      <c r="AC313" s="2544"/>
      <c r="AD313" s="2544"/>
      <c r="AE313" s="2544"/>
      <c r="AF313" s="2544"/>
      <c r="AG313" s="2544"/>
      <c r="AH313" s="1453"/>
      <c r="AI313" s="1453"/>
      <c r="AJ313" s="2544">
        <v>0</v>
      </c>
      <c r="AK313" s="2544"/>
      <c r="AL313" s="2544"/>
      <c r="AM313" s="2544"/>
      <c r="AN313" s="2544"/>
      <c r="AO313" s="2544"/>
      <c r="AP313" s="2544">
        <v>0</v>
      </c>
      <c r="AQ313" s="2544"/>
      <c r="AR313" s="2544"/>
      <c r="AS313" s="2544"/>
      <c r="AT313" s="2544"/>
      <c r="AU313" s="2544"/>
      <c r="AV313" s="2544"/>
      <c r="AW313" s="2544"/>
      <c r="AY313" s="1448"/>
      <c r="AZ313" s="1448"/>
      <c r="BA313" s="1609"/>
      <c r="BB313" s="1610"/>
      <c r="BC313" s="1610"/>
      <c r="BD313" s="1610"/>
      <c r="BE313" s="1610"/>
      <c r="BF313" s="1610"/>
      <c r="BG313" s="1610"/>
      <c r="BH313" s="1610"/>
      <c r="BI313" s="1473"/>
      <c r="BJ313" s="1473"/>
      <c r="BK313" s="1473"/>
      <c r="BL313" s="1473"/>
      <c r="BM313" s="1473"/>
      <c r="BN313" s="1473"/>
      <c r="BO313" s="1473"/>
      <c r="BP313" s="1473"/>
      <c r="BQ313" s="1473"/>
      <c r="BR313" s="1473"/>
      <c r="BS313" s="1473"/>
      <c r="BT313" s="1473"/>
      <c r="BU313" s="1473"/>
      <c r="BV313" s="1473"/>
      <c r="BW313" s="1473"/>
      <c r="BX313" s="1473"/>
      <c r="BY313" s="1473"/>
      <c r="BZ313" s="1473"/>
      <c r="CA313" s="1473"/>
      <c r="CB313" s="1473"/>
      <c r="CC313" s="1606"/>
      <c r="CD313" s="1606"/>
      <c r="CE313" s="1606"/>
      <c r="CF313" s="1606"/>
      <c r="CG313" s="1606"/>
      <c r="CH313" s="1606"/>
      <c r="CI313" s="1597"/>
      <c r="CJ313" s="1597"/>
      <c r="CK313" s="531"/>
    </row>
    <row r="314" spans="1:89" s="514" customFormat="1" ht="19.5" hidden="1" customHeight="1">
      <c r="A314" s="1489"/>
      <c r="B314" s="134"/>
      <c r="C314" s="2549" t="s">
        <v>262</v>
      </c>
      <c r="D314" s="2549"/>
      <c r="E314" s="2549"/>
      <c r="F314" s="2549"/>
      <c r="G314" s="2549"/>
      <c r="H314" s="2549"/>
      <c r="I314" s="2550"/>
      <c r="J314" s="2549"/>
      <c r="K314" s="2549"/>
      <c r="L314" s="2542"/>
      <c r="M314" s="2542"/>
      <c r="N314" s="2543"/>
      <c r="O314" s="2542"/>
      <c r="P314" s="2542"/>
      <c r="Q314" s="2543"/>
      <c r="R314" s="2543"/>
      <c r="S314" s="2542"/>
      <c r="T314" s="2718"/>
      <c r="U314" s="2718"/>
      <c r="V314" s="2719"/>
      <c r="W314" s="2718"/>
      <c r="X314" s="2719"/>
      <c r="Y314" s="2718"/>
      <c r="Z314" s="2719"/>
      <c r="AA314" s="2718"/>
      <c r="AB314" s="2560"/>
      <c r="AC314" s="2560"/>
      <c r="AD314" s="2571"/>
      <c r="AE314" s="2560"/>
      <c r="AF314" s="2560"/>
      <c r="AG314" s="2560"/>
      <c r="AH314" s="1493"/>
      <c r="AI314" s="1493"/>
      <c r="AJ314" s="2560"/>
      <c r="AK314" s="2561"/>
      <c r="AL314" s="2560"/>
      <c r="AM314" s="2560"/>
      <c r="AN314" s="2560"/>
      <c r="AO314" s="2560"/>
      <c r="AP314" s="2560"/>
      <c r="AQ314" s="2560"/>
      <c r="AR314" s="2571"/>
      <c r="AS314" s="2571"/>
      <c r="AT314" s="2571"/>
      <c r="AU314" s="2560"/>
      <c r="AV314" s="2560"/>
      <c r="AW314" s="2560"/>
      <c r="AY314" s="1448"/>
      <c r="AZ314" s="1448"/>
      <c r="BA314" s="1609"/>
      <c r="BB314" s="1610"/>
      <c r="BC314" s="1610"/>
      <c r="BD314" s="1610"/>
      <c r="BE314" s="1610"/>
      <c r="BF314" s="1610"/>
      <c r="BG314" s="1610"/>
      <c r="BH314" s="1610"/>
      <c r="BI314" s="1473"/>
      <c r="BJ314" s="1473"/>
      <c r="BK314" s="1473"/>
      <c r="BL314" s="1473"/>
      <c r="BM314" s="1473"/>
      <c r="BN314" s="1473"/>
      <c r="BO314" s="1473"/>
      <c r="BP314" s="1473"/>
      <c r="BQ314" s="1473"/>
      <c r="BR314" s="1473"/>
      <c r="BS314" s="1473"/>
      <c r="BT314" s="1473"/>
      <c r="BU314" s="1473"/>
      <c r="BV314" s="1473"/>
      <c r="BW314" s="1473"/>
      <c r="BX314" s="1473"/>
      <c r="BY314" s="1473"/>
      <c r="BZ314" s="1473"/>
      <c r="CA314" s="1473"/>
      <c r="CB314" s="1473"/>
      <c r="CC314" s="1606"/>
      <c r="CD314" s="1606"/>
      <c r="CE314" s="1606"/>
      <c r="CF314" s="1606"/>
      <c r="CG314" s="1606"/>
      <c r="CH314" s="1606"/>
      <c r="CI314" s="1597"/>
      <c r="CJ314" s="1597"/>
      <c r="CK314" s="531"/>
    </row>
    <row r="315" spans="1:89" s="514" customFormat="1" ht="19.5" hidden="1" customHeight="1">
      <c r="A315" s="527"/>
      <c r="B315" s="1448"/>
      <c r="C315" s="2957" t="s">
        <v>797</v>
      </c>
      <c r="D315" s="2957"/>
      <c r="E315" s="2957"/>
      <c r="F315" s="2957"/>
      <c r="G315" s="2957"/>
      <c r="H315" s="2957"/>
      <c r="I315" s="2958"/>
      <c r="J315" s="2957"/>
      <c r="K315" s="2957"/>
      <c r="L315" s="2691">
        <v>0</v>
      </c>
      <c r="M315" s="2692"/>
      <c r="N315" s="2693"/>
      <c r="O315" s="2692"/>
      <c r="P315" s="2692"/>
      <c r="Q315" s="2693"/>
      <c r="R315" s="2693"/>
      <c r="S315" s="2694"/>
      <c r="T315" s="2691">
        <v>0</v>
      </c>
      <c r="U315" s="2692"/>
      <c r="V315" s="2693"/>
      <c r="W315" s="2692"/>
      <c r="X315" s="2693"/>
      <c r="Y315" s="2692"/>
      <c r="Z315" s="2693"/>
      <c r="AA315" s="2694"/>
      <c r="AB315" s="2691">
        <v>0</v>
      </c>
      <c r="AC315" s="2692"/>
      <c r="AD315" s="2693"/>
      <c r="AE315" s="2692"/>
      <c r="AF315" s="2692"/>
      <c r="AG315" s="2694"/>
      <c r="AH315" s="1452"/>
      <c r="AI315" s="1452"/>
      <c r="AJ315" s="2567">
        <v>0</v>
      </c>
      <c r="AK315" s="2726"/>
      <c r="AL315" s="2567"/>
      <c r="AM315" s="2567"/>
      <c r="AN315" s="2567"/>
      <c r="AO315" s="2567"/>
      <c r="AP315" s="2691">
        <v>0</v>
      </c>
      <c r="AQ315" s="2692"/>
      <c r="AR315" s="2693"/>
      <c r="AS315" s="2693"/>
      <c r="AT315" s="2693"/>
      <c r="AU315" s="2692"/>
      <c r="AV315" s="2692"/>
      <c r="AW315" s="2694"/>
      <c r="AY315" s="1448"/>
      <c r="AZ315" s="1448"/>
      <c r="BA315" s="1609"/>
      <c r="BB315" s="1610"/>
      <c r="BC315" s="1610"/>
      <c r="BD315" s="1610"/>
      <c r="BE315" s="1610"/>
      <c r="BF315" s="1610"/>
      <c r="BG315" s="1610"/>
      <c r="BH315" s="1610"/>
      <c r="BI315" s="1473"/>
      <c r="BJ315" s="1473"/>
      <c r="BK315" s="1473"/>
      <c r="BL315" s="1473"/>
      <c r="BM315" s="1473"/>
      <c r="BN315" s="1473"/>
      <c r="BO315" s="1473"/>
      <c r="BP315" s="1473"/>
      <c r="BQ315" s="1473"/>
      <c r="BR315" s="1473"/>
      <c r="BS315" s="1473"/>
      <c r="BT315" s="1473"/>
      <c r="BU315" s="1473"/>
      <c r="BV315" s="1473"/>
      <c r="BW315" s="1473"/>
      <c r="BX315" s="1473"/>
      <c r="BY315" s="1473"/>
      <c r="BZ315" s="1473"/>
      <c r="CA315" s="1473"/>
      <c r="CB315" s="1473"/>
      <c r="CC315" s="1606"/>
      <c r="CD315" s="1606"/>
      <c r="CE315" s="1606"/>
      <c r="CF315" s="1606"/>
      <c r="CG315" s="1606"/>
      <c r="CH315" s="1606"/>
      <c r="CI315" s="1597"/>
      <c r="CJ315" s="1597"/>
      <c r="CK315" s="531"/>
    </row>
    <row r="316" spans="1:89" s="514" customFormat="1" ht="19.5" hidden="1" customHeight="1">
      <c r="A316" s="527"/>
      <c r="B316" s="1448"/>
      <c r="C316" s="2541" t="s">
        <v>263</v>
      </c>
      <c r="D316" s="2541"/>
      <c r="E316" s="2541"/>
      <c r="F316" s="2541"/>
      <c r="G316" s="2541"/>
      <c r="H316" s="2541"/>
      <c r="I316" s="2541"/>
      <c r="J316" s="2541"/>
      <c r="K316" s="2541"/>
      <c r="L316" s="2544">
        <v>0</v>
      </c>
      <c r="M316" s="2544"/>
      <c r="N316" s="2544"/>
      <c r="O316" s="2544"/>
      <c r="P316" s="2544"/>
      <c r="Q316" s="2544"/>
      <c r="R316" s="2544"/>
      <c r="S316" s="2544"/>
      <c r="T316" s="2951">
        <v>0</v>
      </c>
      <c r="U316" s="2951"/>
      <c r="V316" s="2951"/>
      <c r="W316" s="2951"/>
      <c r="X316" s="2951"/>
      <c r="Y316" s="2951"/>
      <c r="Z316" s="2951"/>
      <c r="AA316" s="2951"/>
      <c r="AB316" s="2755">
        <v>0</v>
      </c>
      <c r="AC316" s="2755"/>
      <c r="AD316" s="2755"/>
      <c r="AE316" s="2755"/>
      <c r="AF316" s="2755"/>
      <c r="AG316" s="2755"/>
      <c r="AH316" s="1495"/>
      <c r="AI316" s="1495"/>
      <c r="AJ316" s="2544">
        <v>0</v>
      </c>
      <c r="AK316" s="2544"/>
      <c r="AL316" s="2544"/>
      <c r="AM316" s="2544"/>
      <c r="AN316" s="2544"/>
      <c r="AO316" s="2544"/>
      <c r="AP316" s="2544">
        <v>0</v>
      </c>
      <c r="AQ316" s="2544"/>
      <c r="AR316" s="2544"/>
      <c r="AS316" s="2544"/>
      <c r="AT316" s="2544"/>
      <c r="AU316" s="2544"/>
      <c r="AV316" s="2544"/>
      <c r="AW316" s="2544"/>
      <c r="AY316" s="1448"/>
      <c r="AZ316" s="1448"/>
      <c r="BA316" s="1609"/>
      <c r="BB316" s="1610"/>
      <c r="BC316" s="1610"/>
      <c r="BD316" s="1610"/>
      <c r="BE316" s="1610"/>
      <c r="BF316" s="1610"/>
      <c r="BG316" s="1610"/>
      <c r="BH316" s="1610"/>
      <c r="BI316" s="1473"/>
      <c r="BJ316" s="1473"/>
      <c r="BK316" s="1473"/>
      <c r="BL316" s="1473"/>
      <c r="BM316" s="1473"/>
      <c r="BN316" s="1473"/>
      <c r="BO316" s="1473"/>
      <c r="BP316" s="1473"/>
      <c r="BQ316" s="1473"/>
      <c r="BR316" s="1473"/>
      <c r="BS316" s="1473"/>
      <c r="BT316" s="1473"/>
      <c r="BU316" s="1473"/>
      <c r="BV316" s="1473"/>
      <c r="BW316" s="1473"/>
      <c r="BX316" s="1473"/>
      <c r="BY316" s="1473"/>
      <c r="BZ316" s="1473"/>
      <c r="CA316" s="1473"/>
      <c r="CB316" s="1473"/>
      <c r="CC316" s="1606"/>
      <c r="CD316" s="1606"/>
      <c r="CE316" s="1606"/>
      <c r="CF316" s="1606"/>
      <c r="CG316" s="1606"/>
      <c r="CH316" s="1606"/>
      <c r="CI316" s="1597"/>
      <c r="CJ316" s="1597"/>
      <c r="CK316" s="531"/>
    </row>
    <row r="317" spans="1:89" s="514" customFormat="1" ht="19.5" hidden="1" customHeight="1">
      <c r="A317" s="527"/>
      <c r="B317" s="1448"/>
      <c r="C317" s="1609"/>
      <c r="D317" s="1609"/>
      <c r="E317" s="1609"/>
      <c r="F317" s="1609"/>
      <c r="G317" s="1609"/>
      <c r="H317" s="1609"/>
      <c r="I317" s="1609"/>
      <c r="J317" s="1609"/>
      <c r="K317" s="1609"/>
      <c r="L317" s="1485"/>
      <c r="M317" s="1485"/>
      <c r="N317" s="1485"/>
      <c r="O317" s="1485"/>
      <c r="P317" s="1485"/>
      <c r="Q317" s="1485"/>
      <c r="R317" s="1485"/>
      <c r="S317" s="1485"/>
      <c r="T317" s="534"/>
      <c r="U317" s="534"/>
      <c r="V317" s="534"/>
      <c r="W317" s="534"/>
      <c r="X317" s="534"/>
      <c r="Y317" s="534"/>
      <c r="Z317" s="534"/>
      <c r="AA317" s="534"/>
      <c r="AB317" s="1484"/>
      <c r="AC317" s="1484"/>
      <c r="AD317" s="1484"/>
      <c r="AE317" s="1484"/>
      <c r="AF317" s="1484"/>
      <c r="AG317" s="1484"/>
      <c r="AH317" s="1484"/>
      <c r="AI317" s="1484"/>
      <c r="AJ317" s="1485"/>
      <c r="AK317" s="1485"/>
      <c r="AL317" s="1485"/>
      <c r="AM317" s="1485"/>
      <c r="AN317" s="1485"/>
      <c r="AO317" s="1485"/>
      <c r="AP317" s="1485"/>
      <c r="AQ317" s="1485"/>
      <c r="AR317" s="1485"/>
      <c r="AS317" s="1485"/>
      <c r="AT317" s="1485"/>
      <c r="AU317" s="1485"/>
      <c r="AV317" s="1485"/>
      <c r="AW317" s="1485"/>
      <c r="AY317" s="1448"/>
      <c r="AZ317" s="1448"/>
      <c r="BA317" s="1609"/>
      <c r="BB317" s="1610"/>
      <c r="BC317" s="1610"/>
      <c r="BD317" s="1610"/>
      <c r="BE317" s="1610"/>
      <c r="BF317" s="1610"/>
      <c r="BG317" s="1610"/>
      <c r="BH317" s="1610"/>
      <c r="BI317" s="1473"/>
      <c r="BJ317" s="1473"/>
      <c r="BK317" s="1473"/>
      <c r="BL317" s="1473"/>
      <c r="BM317" s="1473"/>
      <c r="BN317" s="1473"/>
      <c r="BO317" s="1473"/>
      <c r="BP317" s="1473"/>
      <c r="BQ317" s="1473"/>
      <c r="BR317" s="1473"/>
      <c r="BS317" s="1473"/>
      <c r="BT317" s="1473"/>
      <c r="BU317" s="1473"/>
      <c r="BV317" s="1473"/>
      <c r="BW317" s="1473"/>
      <c r="BX317" s="1473"/>
      <c r="BY317" s="1473"/>
      <c r="BZ317" s="1473"/>
      <c r="CA317" s="1473"/>
      <c r="CB317" s="1473"/>
      <c r="CC317" s="1606"/>
      <c r="CD317" s="1606"/>
      <c r="CE317" s="1606"/>
      <c r="CF317" s="1606"/>
      <c r="CG317" s="1606"/>
      <c r="CH317" s="1606"/>
      <c r="CI317" s="1597"/>
      <c r="CJ317" s="1597"/>
      <c r="CK317" s="531"/>
    </row>
    <row r="318" spans="1:89" s="514" customFormat="1" ht="19.5" hidden="1" customHeight="1">
      <c r="A318" s="1489"/>
      <c r="B318" s="134"/>
      <c r="C318" s="1586" t="s">
        <v>965</v>
      </c>
      <c r="D318" s="377"/>
      <c r="E318" s="377"/>
      <c r="F318" s="377"/>
      <c r="G318" s="377"/>
      <c r="H318" s="377"/>
      <c r="I318" s="377"/>
      <c r="J318" s="377"/>
      <c r="K318" s="377"/>
      <c r="L318" s="377"/>
      <c r="M318" s="377"/>
      <c r="N318" s="377"/>
      <c r="O318" s="377"/>
      <c r="P318" s="377"/>
      <c r="Q318" s="377"/>
      <c r="R318" s="377"/>
      <c r="S318" s="377"/>
      <c r="T318" s="377"/>
      <c r="U318" s="377"/>
      <c r="V318" s="377"/>
      <c r="W318" s="377"/>
      <c r="X318" s="377"/>
      <c r="Y318" s="377"/>
      <c r="Z318" s="377"/>
      <c r="AA318" s="377"/>
      <c r="AB318" s="377"/>
      <c r="AC318" s="377"/>
      <c r="AD318" s="377"/>
      <c r="AE318" s="377"/>
      <c r="AF318" s="377"/>
      <c r="AG318" s="377"/>
      <c r="AH318" s="377"/>
      <c r="AI318" s="377"/>
      <c r="AJ318" s="377"/>
      <c r="AK318" s="377"/>
      <c r="AL318" s="377"/>
      <c r="AM318" s="377"/>
      <c r="AY318" s="1448"/>
      <c r="AZ318" s="1448"/>
      <c r="BA318" s="1609"/>
      <c r="BB318" s="1610"/>
      <c r="BC318" s="1610"/>
      <c r="BD318" s="1610"/>
      <c r="BE318" s="1610"/>
      <c r="BF318" s="1610"/>
      <c r="BG318" s="1610"/>
      <c r="BH318" s="1610"/>
      <c r="BI318" s="1473"/>
      <c r="BJ318" s="1473"/>
      <c r="BK318" s="1473"/>
      <c r="BL318" s="1473"/>
      <c r="BM318" s="1473"/>
      <c r="BN318" s="1473"/>
      <c r="BO318" s="1473"/>
      <c r="BP318" s="1473"/>
      <c r="BQ318" s="1473"/>
      <c r="BR318" s="1473"/>
      <c r="BS318" s="1473"/>
      <c r="BT318" s="1473"/>
      <c r="BU318" s="1473"/>
      <c r="BV318" s="1473"/>
      <c r="BW318" s="1473"/>
      <c r="BX318" s="1473"/>
      <c r="BY318" s="1473"/>
      <c r="BZ318" s="1473"/>
      <c r="CA318" s="1473"/>
      <c r="CB318" s="1473"/>
      <c r="CC318" s="1606"/>
      <c r="CD318" s="1606"/>
      <c r="CE318" s="1606"/>
      <c r="CF318" s="1606"/>
      <c r="CG318" s="1606"/>
      <c r="CH318" s="1606"/>
      <c r="CI318" s="1597"/>
      <c r="CJ318" s="1597"/>
      <c r="CK318" s="531"/>
    </row>
    <row r="319" spans="1:89" s="514" customFormat="1" ht="19.5" hidden="1" customHeight="1">
      <c r="A319" s="1489"/>
      <c r="B319" s="134"/>
      <c r="C319" s="1586"/>
      <c r="D319" s="377"/>
      <c r="E319" s="377"/>
      <c r="F319" s="377"/>
      <c r="G319" s="377"/>
      <c r="H319" s="377"/>
      <c r="I319" s="377"/>
      <c r="J319" s="377"/>
      <c r="K319" s="377"/>
      <c r="L319" s="377"/>
      <c r="M319" s="377"/>
      <c r="N319" s="377"/>
      <c r="O319" s="377"/>
      <c r="P319" s="377"/>
      <c r="Q319" s="377"/>
      <c r="R319" s="377"/>
      <c r="S319" s="377"/>
      <c r="T319" s="377"/>
      <c r="U319" s="377"/>
      <c r="V319" s="377"/>
      <c r="W319" s="377"/>
      <c r="X319" s="377"/>
      <c r="Y319" s="377"/>
      <c r="Z319" s="377"/>
      <c r="AA319" s="377"/>
      <c r="AB319" s="377"/>
      <c r="AC319" s="377"/>
      <c r="AD319" s="377"/>
      <c r="AE319" s="377"/>
      <c r="AF319" s="377"/>
      <c r="AG319" s="377"/>
      <c r="AH319" s="377"/>
      <c r="AI319" s="377"/>
      <c r="AJ319" s="377"/>
      <c r="AK319" s="377"/>
      <c r="AL319" s="377"/>
      <c r="AM319" s="377"/>
      <c r="AO319" s="2593" t="s">
        <v>390</v>
      </c>
      <c r="AP319" s="2593"/>
      <c r="AQ319" s="2593"/>
      <c r="AR319" s="2594"/>
      <c r="AS319" s="2594"/>
      <c r="AT319" s="2594"/>
      <c r="AU319" s="2593"/>
      <c r="AV319" s="2593"/>
      <c r="AW319" s="2593"/>
      <c r="AY319" s="1448"/>
      <c r="AZ319" s="1448"/>
      <c r="BA319" s="1609"/>
      <c r="BB319" s="1610"/>
      <c r="BC319" s="1610"/>
      <c r="BD319" s="1610"/>
      <c r="BE319" s="1610"/>
      <c r="BF319" s="1610"/>
      <c r="BG319" s="1610"/>
      <c r="BH319" s="1610"/>
      <c r="BI319" s="1473"/>
      <c r="BJ319" s="1473"/>
      <c r="BK319" s="1473"/>
      <c r="BL319" s="1473"/>
      <c r="BM319" s="1473"/>
      <c r="BN319" s="1473"/>
      <c r="BO319" s="1473"/>
      <c r="BP319" s="1473"/>
      <c r="BQ319" s="1473"/>
      <c r="BR319" s="1473"/>
      <c r="BS319" s="1473"/>
      <c r="BT319" s="1473"/>
      <c r="BU319" s="1473"/>
      <c r="BV319" s="1473"/>
      <c r="BW319" s="1473"/>
      <c r="BX319" s="1473"/>
      <c r="BY319" s="1473"/>
      <c r="BZ319" s="1473"/>
      <c r="CA319" s="1473"/>
      <c r="CB319" s="1473"/>
      <c r="CC319" s="1606"/>
      <c r="CD319" s="1606"/>
      <c r="CE319" s="1606"/>
      <c r="CF319" s="1606"/>
      <c r="CG319" s="1606"/>
      <c r="CH319" s="1606"/>
      <c r="CI319" s="1597"/>
      <c r="CJ319" s="1597"/>
      <c r="CK319" s="531"/>
    </row>
    <row r="320" spans="1:89" s="514" customFormat="1" ht="19.5" hidden="1" customHeight="1">
      <c r="A320" s="1489"/>
      <c r="B320" s="134"/>
      <c r="C320" s="2556" t="s">
        <v>720</v>
      </c>
      <c r="D320" s="2556"/>
      <c r="E320" s="2556"/>
      <c r="F320" s="2556"/>
      <c r="G320" s="2556"/>
      <c r="H320" s="2556"/>
      <c r="I320" s="2557"/>
      <c r="J320" s="2556"/>
      <c r="K320" s="2556"/>
      <c r="L320" s="2770" t="s">
        <v>954</v>
      </c>
      <c r="M320" s="2770"/>
      <c r="N320" s="2771"/>
      <c r="O320" s="2770"/>
      <c r="P320" s="2770"/>
      <c r="Q320" s="2771"/>
      <c r="R320" s="2771"/>
      <c r="S320" s="2770"/>
      <c r="T320" s="2770" t="s">
        <v>961</v>
      </c>
      <c r="U320" s="2770"/>
      <c r="V320" s="2771"/>
      <c r="W320" s="2770"/>
      <c r="X320" s="2771"/>
      <c r="Y320" s="2770"/>
      <c r="Z320" s="2771"/>
      <c r="AA320" s="2770"/>
      <c r="AB320" s="3140" t="s">
        <v>962</v>
      </c>
      <c r="AC320" s="3141"/>
      <c r="AD320" s="3142"/>
      <c r="AE320" s="3141"/>
      <c r="AF320" s="3141"/>
      <c r="AG320" s="3143"/>
      <c r="AH320" s="1446"/>
      <c r="AI320" s="1446"/>
      <c r="AJ320" s="3140" t="s">
        <v>963</v>
      </c>
      <c r="AK320" s="3146"/>
      <c r="AL320" s="3141"/>
      <c r="AM320" s="3141"/>
      <c r="AN320" s="3141"/>
      <c r="AO320" s="3143"/>
      <c r="AP320" s="3042" t="s">
        <v>580</v>
      </c>
      <c r="AQ320" s="2773"/>
      <c r="AR320" s="2774"/>
      <c r="AS320" s="2774"/>
      <c r="AT320" s="2774"/>
      <c r="AU320" s="2773"/>
      <c r="AV320" s="2773"/>
      <c r="AW320" s="3043"/>
      <c r="AY320" s="1448"/>
      <c r="AZ320" s="1448"/>
      <c r="BA320" s="1609"/>
      <c r="BB320" s="1610"/>
      <c r="BC320" s="1610"/>
      <c r="BD320" s="1610"/>
      <c r="BE320" s="1610"/>
      <c r="BF320" s="1610"/>
      <c r="BG320" s="1610"/>
      <c r="BH320" s="1610"/>
      <c r="BI320" s="1473"/>
      <c r="BJ320" s="1473"/>
      <c r="BK320" s="1473"/>
      <c r="BL320" s="1473"/>
      <c r="BM320" s="1473"/>
      <c r="BN320" s="1473"/>
      <c r="BO320" s="1473"/>
      <c r="BP320" s="1473"/>
      <c r="BQ320" s="1473"/>
      <c r="BR320" s="1473"/>
      <c r="BS320" s="1473"/>
      <c r="BT320" s="1473"/>
      <c r="BU320" s="1473"/>
      <c r="BV320" s="1473"/>
      <c r="BW320" s="1473"/>
      <c r="BX320" s="1473"/>
      <c r="BY320" s="1473"/>
      <c r="BZ320" s="1473"/>
      <c r="CA320" s="1473"/>
      <c r="CB320" s="1473"/>
      <c r="CC320" s="1606"/>
      <c r="CD320" s="1606"/>
      <c r="CE320" s="1606"/>
      <c r="CF320" s="1606"/>
      <c r="CG320" s="1606"/>
      <c r="CH320" s="1606"/>
      <c r="CI320" s="1597"/>
      <c r="CJ320" s="1597"/>
      <c r="CK320" s="531"/>
    </row>
    <row r="321" spans="1:89" s="514" customFormat="1" ht="19.5" hidden="1" customHeight="1">
      <c r="A321" s="1489"/>
      <c r="B321" s="134"/>
      <c r="C321" s="2558"/>
      <c r="D321" s="2558"/>
      <c r="E321" s="2558"/>
      <c r="F321" s="2558"/>
      <c r="G321" s="2558"/>
      <c r="H321" s="2558"/>
      <c r="I321" s="2558"/>
      <c r="J321" s="2558"/>
      <c r="K321" s="2558"/>
      <c r="L321" s="2772"/>
      <c r="M321" s="2772"/>
      <c r="N321" s="2772"/>
      <c r="O321" s="2772"/>
      <c r="P321" s="2772"/>
      <c r="Q321" s="2772"/>
      <c r="R321" s="2772"/>
      <c r="S321" s="2772"/>
      <c r="T321" s="2772"/>
      <c r="U321" s="2772"/>
      <c r="V321" s="2772"/>
      <c r="W321" s="2772"/>
      <c r="X321" s="2772"/>
      <c r="Y321" s="2772"/>
      <c r="Z321" s="2772"/>
      <c r="AA321" s="2772"/>
      <c r="AB321" s="3144"/>
      <c r="AC321" s="3145"/>
      <c r="AD321" s="3118"/>
      <c r="AE321" s="3145"/>
      <c r="AF321" s="3145"/>
      <c r="AG321" s="3119"/>
      <c r="AH321" s="1447"/>
      <c r="AI321" s="1447"/>
      <c r="AJ321" s="3144"/>
      <c r="AK321" s="3118"/>
      <c r="AL321" s="3145"/>
      <c r="AM321" s="3145"/>
      <c r="AN321" s="3145"/>
      <c r="AO321" s="3119"/>
      <c r="AP321" s="3044"/>
      <c r="AQ321" s="3045"/>
      <c r="AR321" s="2351"/>
      <c r="AS321" s="2351"/>
      <c r="AT321" s="2351"/>
      <c r="AU321" s="3045"/>
      <c r="AV321" s="3045"/>
      <c r="AW321" s="3046"/>
      <c r="AY321" s="1448"/>
      <c r="AZ321" s="1448"/>
      <c r="BA321" s="1609"/>
      <c r="BB321" s="1610"/>
      <c r="BC321" s="1610"/>
      <c r="BD321" s="1610"/>
      <c r="BE321" s="1610"/>
      <c r="BF321" s="1610"/>
      <c r="BG321" s="1610"/>
      <c r="BH321" s="1610"/>
      <c r="BI321" s="1473"/>
      <c r="BJ321" s="1473"/>
      <c r="BK321" s="1473"/>
      <c r="BL321" s="1473"/>
      <c r="BM321" s="1473"/>
      <c r="BN321" s="1473"/>
      <c r="BO321" s="1473"/>
      <c r="BP321" s="1473"/>
      <c r="BQ321" s="1473"/>
      <c r="BR321" s="1473"/>
      <c r="BS321" s="1473"/>
      <c r="BT321" s="1473"/>
      <c r="BU321" s="1473"/>
      <c r="BV321" s="1473"/>
      <c r="BW321" s="1473"/>
      <c r="BX321" s="1473"/>
      <c r="BY321" s="1473"/>
      <c r="BZ321" s="1473"/>
      <c r="CA321" s="1473"/>
      <c r="CB321" s="1473"/>
      <c r="CC321" s="1606"/>
      <c r="CD321" s="1606"/>
      <c r="CE321" s="1606"/>
      <c r="CF321" s="1606"/>
      <c r="CG321" s="1606"/>
      <c r="CH321" s="1606"/>
      <c r="CI321" s="1597"/>
      <c r="CJ321" s="1597"/>
      <c r="CK321" s="531"/>
    </row>
    <row r="322" spans="1:89" s="514" customFormat="1" ht="19.5" hidden="1" customHeight="1">
      <c r="A322" s="1489"/>
      <c r="B322" s="134"/>
      <c r="C322" s="2549" t="s">
        <v>964</v>
      </c>
      <c r="D322" s="2549"/>
      <c r="E322" s="2549"/>
      <c r="F322" s="2549"/>
      <c r="G322" s="2549"/>
      <c r="H322" s="2549"/>
      <c r="I322" s="2550"/>
      <c r="J322" s="2549"/>
      <c r="K322" s="2549"/>
      <c r="L322" s="2713"/>
      <c r="M322" s="2713"/>
      <c r="N322" s="2714"/>
      <c r="O322" s="2713"/>
      <c r="P322" s="2713"/>
      <c r="Q322" s="2714"/>
      <c r="R322" s="2714"/>
      <c r="S322" s="2713"/>
      <c r="T322" s="2711"/>
      <c r="U322" s="2711"/>
      <c r="V322" s="2712"/>
      <c r="W322" s="2711"/>
      <c r="X322" s="2712"/>
      <c r="Y322" s="2711"/>
      <c r="Z322" s="2712"/>
      <c r="AA322" s="2711"/>
      <c r="AB322" s="2595"/>
      <c r="AC322" s="2595"/>
      <c r="AD322" s="2596"/>
      <c r="AE322" s="2595"/>
      <c r="AF322" s="2595"/>
      <c r="AG322" s="2595"/>
      <c r="AH322" s="1614"/>
      <c r="AI322" s="1614"/>
      <c r="AJ322" s="2597"/>
      <c r="AK322" s="2605"/>
      <c r="AL322" s="2597"/>
      <c r="AM322" s="2597"/>
      <c r="AN322" s="2597"/>
      <c r="AO322" s="2597"/>
      <c r="AP322" s="2597"/>
      <c r="AQ322" s="2597"/>
      <c r="AR322" s="2598"/>
      <c r="AS322" s="2598"/>
      <c r="AT322" s="2598"/>
      <c r="AU322" s="2597"/>
      <c r="AV322" s="2597"/>
      <c r="AW322" s="2597"/>
      <c r="AY322" s="1448"/>
      <c r="AZ322" s="1448"/>
      <c r="BA322" s="1609"/>
      <c r="BB322" s="1610"/>
      <c r="BC322" s="1610"/>
      <c r="BD322" s="1610"/>
      <c r="BE322" s="1610"/>
      <c r="BF322" s="1610"/>
      <c r="BG322" s="1610"/>
      <c r="BH322" s="1610"/>
      <c r="BI322" s="1473"/>
      <c r="BJ322" s="1473"/>
      <c r="BK322" s="1473"/>
      <c r="BL322" s="1473"/>
      <c r="BM322" s="1473"/>
      <c r="BN322" s="1473"/>
      <c r="BO322" s="1473"/>
      <c r="BP322" s="1473"/>
      <c r="BQ322" s="1473"/>
      <c r="BR322" s="1473"/>
      <c r="BS322" s="1473"/>
      <c r="BT322" s="1473"/>
      <c r="BU322" s="1473"/>
      <c r="BV322" s="1473"/>
      <c r="BW322" s="1473"/>
      <c r="BX322" s="1473"/>
      <c r="BY322" s="1473"/>
      <c r="BZ322" s="1473"/>
      <c r="CA322" s="1473"/>
      <c r="CB322" s="1473"/>
      <c r="CC322" s="1606"/>
      <c r="CD322" s="1606"/>
      <c r="CE322" s="1606"/>
      <c r="CF322" s="1606"/>
      <c r="CG322" s="1606"/>
      <c r="CH322" s="1606"/>
      <c r="CI322" s="1597"/>
      <c r="CJ322" s="1597"/>
      <c r="CK322" s="531"/>
    </row>
    <row r="323" spans="1:89" s="514" customFormat="1" ht="19.5" hidden="1" customHeight="1">
      <c r="A323" s="527"/>
      <c r="B323" s="1448"/>
      <c r="C323" s="2957" t="s">
        <v>917</v>
      </c>
      <c r="D323" s="2957"/>
      <c r="E323" s="2957"/>
      <c r="F323" s="2957"/>
      <c r="G323" s="2957"/>
      <c r="H323" s="2957"/>
      <c r="I323" s="2958"/>
      <c r="J323" s="2957"/>
      <c r="K323" s="2957"/>
      <c r="L323" s="2567"/>
      <c r="M323" s="2567"/>
      <c r="N323" s="2568"/>
      <c r="O323" s="2567"/>
      <c r="P323" s="2567"/>
      <c r="Q323" s="2568"/>
      <c r="R323" s="2568"/>
      <c r="S323" s="2567"/>
      <c r="T323" s="2567"/>
      <c r="U323" s="2567"/>
      <c r="V323" s="2568"/>
      <c r="W323" s="2567"/>
      <c r="X323" s="2568"/>
      <c r="Y323" s="2567"/>
      <c r="Z323" s="2568"/>
      <c r="AA323" s="2567"/>
      <c r="AB323" s="2603"/>
      <c r="AC323" s="2603"/>
      <c r="AD323" s="2604"/>
      <c r="AE323" s="2603"/>
      <c r="AF323" s="2603"/>
      <c r="AG323" s="2603"/>
      <c r="AH323" s="1483"/>
      <c r="AI323" s="1483"/>
      <c r="AJ323" s="2603"/>
      <c r="AK323" s="2956"/>
      <c r="AL323" s="2603"/>
      <c r="AM323" s="2603"/>
      <c r="AN323" s="2603"/>
      <c r="AO323" s="2603"/>
      <c r="AP323" s="2567">
        <v>0</v>
      </c>
      <c r="AQ323" s="2567"/>
      <c r="AR323" s="2568"/>
      <c r="AS323" s="2568"/>
      <c r="AT323" s="2568"/>
      <c r="AU323" s="2567"/>
      <c r="AV323" s="2567"/>
      <c r="AW323" s="2567"/>
      <c r="AY323" s="1448"/>
      <c r="AZ323" s="1448"/>
      <c r="BA323" s="1609"/>
      <c r="BB323" s="1610"/>
      <c r="BC323" s="1610"/>
      <c r="BD323" s="1610"/>
      <c r="BE323" s="1610"/>
      <c r="BF323" s="1610"/>
      <c r="BG323" s="1610"/>
      <c r="BH323" s="1610"/>
      <c r="BI323" s="1473"/>
      <c r="BJ323" s="1473"/>
      <c r="BK323" s="1473"/>
      <c r="BL323" s="1473"/>
      <c r="BM323" s="1473"/>
      <c r="BN323" s="1473"/>
      <c r="BO323" s="1473"/>
      <c r="BP323" s="1473"/>
      <c r="BQ323" s="1473"/>
      <c r="BR323" s="1473"/>
      <c r="BS323" s="1473"/>
      <c r="BT323" s="1473"/>
      <c r="BU323" s="1473"/>
      <c r="BV323" s="1473"/>
      <c r="BW323" s="1473"/>
      <c r="BX323" s="1473"/>
      <c r="BY323" s="1473"/>
      <c r="BZ323" s="1473"/>
      <c r="CA323" s="1473"/>
      <c r="CB323" s="1473"/>
      <c r="CC323" s="1606"/>
      <c r="CD323" s="1606"/>
      <c r="CE323" s="1606"/>
      <c r="CF323" s="1606"/>
      <c r="CG323" s="1606"/>
      <c r="CH323" s="1606"/>
      <c r="CI323" s="1597"/>
      <c r="CJ323" s="1597"/>
      <c r="CK323" s="531"/>
    </row>
    <row r="324" spans="1:89" s="514" customFormat="1" ht="19.5" hidden="1" customHeight="1">
      <c r="A324" s="527"/>
      <c r="B324" s="1448"/>
      <c r="C324" s="2959" t="s">
        <v>258</v>
      </c>
      <c r="D324" s="2959"/>
      <c r="E324" s="2959"/>
      <c r="F324" s="2959"/>
      <c r="G324" s="2959"/>
      <c r="H324" s="2959"/>
      <c r="I324" s="2959"/>
      <c r="J324" s="2959"/>
      <c r="K324" s="2959"/>
      <c r="L324" s="2562">
        <v>0</v>
      </c>
      <c r="M324" s="2562"/>
      <c r="N324" s="2562"/>
      <c r="O324" s="2562"/>
      <c r="P324" s="2562"/>
      <c r="Q324" s="2562"/>
      <c r="R324" s="2562"/>
      <c r="S324" s="2562"/>
      <c r="T324" s="2562">
        <v>0</v>
      </c>
      <c r="U324" s="2562"/>
      <c r="V324" s="2562"/>
      <c r="W324" s="2562"/>
      <c r="X324" s="2562"/>
      <c r="Y324" s="2562"/>
      <c r="Z324" s="2562"/>
      <c r="AA324" s="2562"/>
      <c r="AB324" s="2562">
        <v>0</v>
      </c>
      <c r="AC324" s="2562"/>
      <c r="AD324" s="2562"/>
      <c r="AE324" s="2562"/>
      <c r="AF324" s="2562"/>
      <c r="AG324" s="2562"/>
      <c r="AH324" s="1451"/>
      <c r="AI324" s="1451"/>
      <c r="AJ324" s="3156">
        <v>0</v>
      </c>
      <c r="AK324" s="3156"/>
      <c r="AL324" s="3156"/>
      <c r="AM324" s="3156"/>
      <c r="AN324" s="3156"/>
      <c r="AO324" s="3156"/>
      <c r="AP324" s="2562">
        <v>0</v>
      </c>
      <c r="AQ324" s="2562"/>
      <c r="AR324" s="2562"/>
      <c r="AS324" s="2562"/>
      <c r="AT324" s="2562"/>
      <c r="AU324" s="2562"/>
      <c r="AV324" s="2562"/>
      <c r="AW324" s="2562"/>
      <c r="AY324" s="1448"/>
      <c r="AZ324" s="1448"/>
      <c r="BA324" s="1609"/>
      <c r="BB324" s="1610"/>
      <c r="BC324" s="1610"/>
      <c r="BD324" s="1610"/>
      <c r="BE324" s="1610"/>
      <c r="BF324" s="1610"/>
      <c r="BG324" s="1610"/>
      <c r="BH324" s="1610"/>
      <c r="BI324" s="1473"/>
      <c r="BJ324" s="1473"/>
      <c r="BK324" s="1473"/>
      <c r="BL324" s="1473"/>
      <c r="BM324" s="1473"/>
      <c r="BN324" s="1473"/>
      <c r="BO324" s="1473"/>
      <c r="BP324" s="1473"/>
      <c r="BQ324" s="1473"/>
      <c r="BR324" s="1473"/>
      <c r="BS324" s="1473"/>
      <c r="BT324" s="1473"/>
      <c r="BU324" s="1473"/>
      <c r="BV324" s="1473"/>
      <c r="BW324" s="1473"/>
      <c r="BX324" s="1473"/>
      <c r="BY324" s="1473"/>
      <c r="BZ324" s="1473"/>
      <c r="CA324" s="1473"/>
      <c r="CB324" s="1473"/>
      <c r="CC324" s="1606"/>
      <c r="CD324" s="1606"/>
      <c r="CE324" s="1606"/>
      <c r="CF324" s="1606"/>
      <c r="CG324" s="1606"/>
      <c r="CH324" s="1606"/>
      <c r="CI324" s="1597"/>
      <c r="CJ324" s="1597"/>
      <c r="CK324" s="531"/>
    </row>
    <row r="325" spans="1:89" s="514" customFormat="1" ht="19.5" hidden="1" customHeight="1">
      <c r="A325" s="930"/>
      <c r="B325" s="432"/>
      <c r="C325" s="2555" t="s">
        <v>951</v>
      </c>
      <c r="D325" s="2555"/>
      <c r="E325" s="2555"/>
      <c r="F325" s="2555"/>
      <c r="G325" s="2555"/>
      <c r="H325" s="2555"/>
      <c r="I325" s="2555"/>
      <c r="J325" s="2555"/>
      <c r="K325" s="2555"/>
      <c r="L325" s="2559"/>
      <c r="M325" s="2559"/>
      <c r="N325" s="2559"/>
      <c r="O325" s="2559"/>
      <c r="P325" s="2559"/>
      <c r="Q325" s="2559"/>
      <c r="R325" s="2559"/>
      <c r="S325" s="2559"/>
      <c r="T325" s="2554"/>
      <c r="U325" s="2554"/>
      <c r="V325" s="2554"/>
      <c r="W325" s="2554"/>
      <c r="X325" s="2554"/>
      <c r="Y325" s="2554"/>
      <c r="Z325" s="2554"/>
      <c r="AA325" s="2554"/>
      <c r="AB325" s="2545"/>
      <c r="AC325" s="2545"/>
      <c r="AD325" s="2545"/>
      <c r="AE325" s="2545"/>
      <c r="AF325" s="2545"/>
      <c r="AG325" s="2545"/>
      <c r="AH325" s="1481"/>
      <c r="AI325" s="1481"/>
      <c r="AJ325" s="2545"/>
      <c r="AK325" s="2545"/>
      <c r="AL325" s="2545"/>
      <c r="AM325" s="2545"/>
      <c r="AN325" s="2545"/>
      <c r="AO325" s="2545"/>
      <c r="AP325" s="2599">
        <v>0</v>
      </c>
      <c r="AQ325" s="2599"/>
      <c r="AR325" s="2599"/>
      <c r="AS325" s="2599"/>
      <c r="AT325" s="2599"/>
      <c r="AU325" s="2599"/>
      <c r="AV325" s="2599"/>
      <c r="AW325" s="2599"/>
      <c r="AY325" s="1448"/>
      <c r="AZ325" s="1448"/>
      <c r="BA325" s="1609"/>
      <c r="BB325" s="1610"/>
      <c r="BC325" s="1610"/>
      <c r="BD325" s="1610"/>
      <c r="BE325" s="1610"/>
      <c r="BF325" s="1610"/>
      <c r="BG325" s="1610"/>
      <c r="BH325" s="1610"/>
      <c r="BI325" s="1473"/>
      <c r="BJ325" s="1473"/>
      <c r="BK325" s="1473"/>
      <c r="BL325" s="1473"/>
      <c r="BM325" s="1473"/>
      <c r="BN325" s="1473"/>
      <c r="BO325" s="1473"/>
      <c r="BP325" s="1473"/>
      <c r="BQ325" s="1473"/>
      <c r="BR325" s="1473"/>
      <c r="BS325" s="1473"/>
      <c r="BT325" s="1473"/>
      <c r="BU325" s="1473"/>
      <c r="BV325" s="1473"/>
      <c r="BW325" s="1473"/>
      <c r="BX325" s="1473"/>
      <c r="BY325" s="1473"/>
      <c r="BZ325" s="1473"/>
      <c r="CA325" s="1473"/>
      <c r="CB325" s="1473"/>
      <c r="CC325" s="1606"/>
      <c r="CD325" s="1606"/>
      <c r="CE325" s="1606"/>
      <c r="CF325" s="1606"/>
      <c r="CG325" s="1606"/>
      <c r="CH325" s="1606"/>
      <c r="CI325" s="1597"/>
      <c r="CJ325" s="1597"/>
      <c r="CK325" s="531"/>
    </row>
    <row r="326" spans="1:89" s="514" customFormat="1" ht="19.5" hidden="1" customHeight="1">
      <c r="A326" s="930"/>
      <c r="B326" s="432"/>
      <c r="C326" s="2555" t="s">
        <v>600</v>
      </c>
      <c r="D326" s="2555"/>
      <c r="E326" s="2555"/>
      <c r="F326" s="2555"/>
      <c r="G326" s="2555"/>
      <c r="H326" s="2555"/>
      <c r="I326" s="2555"/>
      <c r="J326" s="2555"/>
      <c r="K326" s="2555"/>
      <c r="L326" s="2559"/>
      <c r="M326" s="2559"/>
      <c r="N326" s="2559"/>
      <c r="O326" s="2559"/>
      <c r="P326" s="2559"/>
      <c r="Q326" s="2559"/>
      <c r="R326" s="2559"/>
      <c r="S326" s="2559"/>
      <c r="T326" s="2554"/>
      <c r="U326" s="2554"/>
      <c r="V326" s="2554"/>
      <c r="W326" s="2554"/>
      <c r="X326" s="2554"/>
      <c r="Y326" s="2554"/>
      <c r="Z326" s="2554"/>
      <c r="AA326" s="2554"/>
      <c r="AB326" s="2545"/>
      <c r="AC326" s="2545"/>
      <c r="AD326" s="2545"/>
      <c r="AE326" s="2545"/>
      <c r="AF326" s="2545"/>
      <c r="AG326" s="2545"/>
      <c r="AH326" s="1481"/>
      <c r="AI326" s="1481"/>
      <c r="AJ326" s="2545"/>
      <c r="AK326" s="2545"/>
      <c r="AL326" s="2545"/>
      <c r="AM326" s="2545"/>
      <c r="AN326" s="2545"/>
      <c r="AO326" s="2545"/>
      <c r="AP326" s="2599">
        <v>0</v>
      </c>
      <c r="AQ326" s="2599"/>
      <c r="AR326" s="2599"/>
      <c r="AS326" s="2599"/>
      <c r="AT326" s="2599"/>
      <c r="AU326" s="2599"/>
      <c r="AV326" s="2599"/>
      <c r="AW326" s="2599"/>
      <c r="AY326" s="1448"/>
      <c r="AZ326" s="1448"/>
      <c r="BA326" s="1609"/>
      <c r="BB326" s="1610"/>
      <c r="BC326" s="1610"/>
      <c r="BD326" s="1610"/>
      <c r="BE326" s="1610"/>
      <c r="BF326" s="1610"/>
      <c r="BG326" s="1610"/>
      <c r="BH326" s="1610"/>
      <c r="BI326" s="1473"/>
      <c r="BJ326" s="1473"/>
      <c r="BK326" s="1473"/>
      <c r="BL326" s="1473"/>
      <c r="BM326" s="1473"/>
      <c r="BN326" s="1473"/>
      <c r="BO326" s="1473"/>
      <c r="BP326" s="1473"/>
      <c r="BQ326" s="1473"/>
      <c r="BR326" s="1473"/>
      <c r="BS326" s="1473"/>
      <c r="BT326" s="1473"/>
      <c r="BU326" s="1473"/>
      <c r="BV326" s="1473"/>
      <c r="BW326" s="1473"/>
      <c r="BX326" s="1473"/>
      <c r="BY326" s="1473"/>
      <c r="BZ326" s="1473"/>
      <c r="CA326" s="1473"/>
      <c r="CB326" s="1473"/>
      <c r="CC326" s="1606"/>
      <c r="CD326" s="1606"/>
      <c r="CE326" s="1606"/>
      <c r="CF326" s="1606"/>
      <c r="CG326" s="1606"/>
      <c r="CH326" s="1606"/>
      <c r="CI326" s="1597"/>
      <c r="CJ326" s="1597"/>
      <c r="CK326" s="531"/>
    </row>
    <row r="327" spans="1:89" s="514" customFormat="1" ht="19.5" hidden="1" customHeight="1">
      <c r="A327" s="527"/>
      <c r="B327" s="1448"/>
      <c r="C327" s="2959" t="s">
        <v>259</v>
      </c>
      <c r="D327" s="2959"/>
      <c r="E327" s="2959"/>
      <c r="F327" s="2959"/>
      <c r="G327" s="2959"/>
      <c r="H327" s="2959"/>
      <c r="I327" s="2959"/>
      <c r="J327" s="2959"/>
      <c r="K327" s="2959"/>
      <c r="L327" s="2562">
        <v>0</v>
      </c>
      <c r="M327" s="2562"/>
      <c r="N327" s="2562"/>
      <c r="O327" s="2562"/>
      <c r="P327" s="2562"/>
      <c r="Q327" s="2562"/>
      <c r="R327" s="2562"/>
      <c r="S327" s="2562"/>
      <c r="T327" s="2562">
        <v>0</v>
      </c>
      <c r="U327" s="2562"/>
      <c r="V327" s="2562"/>
      <c r="W327" s="2562"/>
      <c r="X327" s="2562"/>
      <c r="Y327" s="2562"/>
      <c r="Z327" s="2562"/>
      <c r="AA327" s="2562"/>
      <c r="AB327" s="2562">
        <v>0</v>
      </c>
      <c r="AC327" s="2562"/>
      <c r="AD327" s="2562"/>
      <c r="AE327" s="2562"/>
      <c r="AF327" s="2562"/>
      <c r="AG327" s="2562"/>
      <c r="AH327" s="1451"/>
      <c r="AI327" s="1451"/>
      <c r="AJ327" s="2562">
        <v>0</v>
      </c>
      <c r="AK327" s="2562"/>
      <c r="AL327" s="2562"/>
      <c r="AM327" s="2562"/>
      <c r="AN327" s="2562"/>
      <c r="AO327" s="2562"/>
      <c r="AP327" s="2562">
        <v>0</v>
      </c>
      <c r="AQ327" s="2562"/>
      <c r="AR327" s="2562"/>
      <c r="AS327" s="2562"/>
      <c r="AT327" s="2562"/>
      <c r="AU327" s="2562"/>
      <c r="AV327" s="2562"/>
      <c r="AW327" s="2562"/>
      <c r="AY327" s="1448"/>
      <c r="AZ327" s="1448"/>
      <c r="BA327" s="1609"/>
      <c r="BB327" s="1610"/>
      <c r="BC327" s="1610"/>
      <c r="BD327" s="1610"/>
      <c r="BE327" s="1610"/>
      <c r="BF327" s="1610"/>
      <c r="BG327" s="1610"/>
      <c r="BH327" s="1610"/>
      <c r="BI327" s="1473"/>
      <c r="BJ327" s="1473"/>
      <c r="BK327" s="1473"/>
      <c r="BL327" s="1473"/>
      <c r="BM327" s="1473"/>
      <c r="BN327" s="1473"/>
      <c r="BO327" s="1473"/>
      <c r="BP327" s="1473"/>
      <c r="BQ327" s="1473"/>
      <c r="BR327" s="1473"/>
      <c r="BS327" s="1473"/>
      <c r="BT327" s="1473"/>
      <c r="BU327" s="1473"/>
      <c r="BV327" s="1473"/>
      <c r="BW327" s="1473"/>
      <c r="BX327" s="1473"/>
      <c r="BY327" s="1473"/>
      <c r="BZ327" s="1473"/>
      <c r="CA327" s="1473"/>
      <c r="CB327" s="1473"/>
      <c r="CC327" s="1606"/>
      <c r="CD327" s="1606"/>
      <c r="CE327" s="1606"/>
      <c r="CF327" s="1606"/>
      <c r="CG327" s="1606"/>
      <c r="CH327" s="1606"/>
      <c r="CI327" s="1597"/>
      <c r="CJ327" s="1597"/>
      <c r="CK327" s="531"/>
    </row>
    <row r="328" spans="1:89" s="514" customFormat="1" ht="19.5" hidden="1" customHeight="1">
      <c r="A328" s="930"/>
      <c r="B328" s="432"/>
      <c r="C328" s="2555" t="s">
        <v>723</v>
      </c>
      <c r="D328" s="2555"/>
      <c r="E328" s="2555"/>
      <c r="F328" s="2555"/>
      <c r="G328" s="2555"/>
      <c r="H328" s="2555"/>
      <c r="I328" s="2555"/>
      <c r="J328" s="2555"/>
      <c r="K328" s="2555"/>
      <c r="L328" s="2559"/>
      <c r="M328" s="2559"/>
      <c r="N328" s="2559"/>
      <c r="O328" s="2559"/>
      <c r="P328" s="2559"/>
      <c r="Q328" s="2559"/>
      <c r="R328" s="2559"/>
      <c r="S328" s="2559"/>
      <c r="T328" s="2559"/>
      <c r="U328" s="2559"/>
      <c r="V328" s="2559"/>
      <c r="W328" s="2559"/>
      <c r="X328" s="2559"/>
      <c r="Y328" s="2559"/>
      <c r="Z328" s="2559"/>
      <c r="AA328" s="2559"/>
      <c r="AB328" s="2559"/>
      <c r="AC328" s="2559"/>
      <c r="AD328" s="2559"/>
      <c r="AE328" s="2559"/>
      <c r="AF328" s="2559"/>
      <c r="AG328" s="2559"/>
      <c r="AH328" s="1615"/>
      <c r="AI328" s="1615"/>
      <c r="AJ328" s="2545"/>
      <c r="AK328" s="2545"/>
      <c r="AL328" s="2545"/>
      <c r="AM328" s="2545"/>
      <c r="AN328" s="2545"/>
      <c r="AO328" s="2545"/>
      <c r="AP328" s="2599">
        <v>0</v>
      </c>
      <c r="AQ328" s="2599"/>
      <c r="AR328" s="2599"/>
      <c r="AS328" s="2599"/>
      <c r="AT328" s="2599"/>
      <c r="AU328" s="2599"/>
      <c r="AV328" s="2599"/>
      <c r="AW328" s="2599"/>
      <c r="AY328" s="1448"/>
      <c r="AZ328" s="1448"/>
      <c r="BA328" s="1609"/>
      <c r="BB328" s="1610"/>
      <c r="BC328" s="1610"/>
      <c r="BD328" s="1610"/>
      <c r="BE328" s="1610"/>
      <c r="BF328" s="1610"/>
      <c r="BG328" s="1610"/>
      <c r="BH328" s="1610"/>
      <c r="BI328" s="1473"/>
      <c r="BJ328" s="1473"/>
      <c r="BK328" s="1473"/>
      <c r="BL328" s="1473"/>
      <c r="BM328" s="1473"/>
      <c r="BN328" s="1473"/>
      <c r="BO328" s="1473"/>
      <c r="BP328" s="1473"/>
      <c r="BQ328" s="1473"/>
      <c r="BR328" s="1473"/>
      <c r="BS328" s="1473"/>
      <c r="BT328" s="1473"/>
      <c r="BU328" s="1473"/>
      <c r="BV328" s="1473"/>
      <c r="BW328" s="1473"/>
      <c r="BX328" s="1473"/>
      <c r="BY328" s="1473"/>
      <c r="BZ328" s="1473"/>
      <c r="CA328" s="1473"/>
      <c r="CB328" s="1473"/>
      <c r="CC328" s="1606"/>
      <c r="CD328" s="1606"/>
      <c r="CE328" s="1606"/>
      <c r="CF328" s="1606"/>
      <c r="CG328" s="1606"/>
      <c r="CH328" s="1606"/>
      <c r="CI328" s="1597"/>
      <c r="CJ328" s="1597"/>
      <c r="CK328" s="531"/>
    </row>
    <row r="329" spans="1:89" s="514" customFormat="1" ht="19.5" hidden="1" customHeight="1">
      <c r="A329" s="930"/>
      <c r="B329" s="432"/>
      <c r="C329" s="2555" t="s">
        <v>718</v>
      </c>
      <c r="D329" s="2555"/>
      <c r="E329" s="2555"/>
      <c r="F329" s="2555"/>
      <c r="G329" s="2555"/>
      <c r="H329" s="2555"/>
      <c r="I329" s="2555"/>
      <c r="J329" s="2555"/>
      <c r="K329" s="2555"/>
      <c r="L329" s="2559"/>
      <c r="M329" s="2559"/>
      <c r="N329" s="2559"/>
      <c r="O329" s="2559"/>
      <c r="P329" s="2559"/>
      <c r="Q329" s="2559"/>
      <c r="R329" s="2559"/>
      <c r="S329" s="2559"/>
      <c r="T329" s="2559"/>
      <c r="U329" s="2559"/>
      <c r="V329" s="2559"/>
      <c r="W329" s="2559"/>
      <c r="X329" s="2559"/>
      <c r="Y329" s="2559"/>
      <c r="Z329" s="2559"/>
      <c r="AA329" s="2559"/>
      <c r="AB329" s="2559"/>
      <c r="AC329" s="2559"/>
      <c r="AD329" s="2559"/>
      <c r="AE329" s="2559"/>
      <c r="AF329" s="2559"/>
      <c r="AG329" s="2559"/>
      <c r="AH329" s="1615"/>
      <c r="AI329" s="1615"/>
      <c r="AJ329" s="2545"/>
      <c r="AK329" s="2545"/>
      <c r="AL329" s="2545"/>
      <c r="AM329" s="2545"/>
      <c r="AN329" s="2545"/>
      <c r="AO329" s="2545"/>
      <c r="AP329" s="2599">
        <v>0</v>
      </c>
      <c r="AQ329" s="2599"/>
      <c r="AR329" s="2599"/>
      <c r="AS329" s="2599"/>
      <c r="AT329" s="2599"/>
      <c r="AU329" s="2599"/>
      <c r="AV329" s="2599"/>
      <c r="AW329" s="2599"/>
      <c r="AY329" s="1448"/>
      <c r="AZ329" s="1448"/>
      <c r="BA329" s="1609"/>
      <c r="BB329" s="1610"/>
      <c r="BC329" s="1610"/>
      <c r="BD329" s="1610"/>
      <c r="BE329" s="1610"/>
      <c r="BF329" s="1610"/>
      <c r="BG329" s="1610"/>
      <c r="BH329" s="1610"/>
      <c r="BI329" s="1473"/>
      <c r="BJ329" s="1473"/>
      <c r="BK329" s="1473"/>
      <c r="BL329" s="1473"/>
      <c r="BM329" s="1473"/>
      <c r="BN329" s="1473"/>
      <c r="BO329" s="1473"/>
      <c r="BP329" s="1473"/>
      <c r="BQ329" s="1473"/>
      <c r="BR329" s="1473"/>
      <c r="BS329" s="1473"/>
      <c r="BT329" s="1473"/>
      <c r="BU329" s="1473"/>
      <c r="BV329" s="1473"/>
      <c r="BW329" s="1473"/>
      <c r="BX329" s="1473"/>
      <c r="BY329" s="1473"/>
      <c r="BZ329" s="1473"/>
      <c r="CA329" s="1473"/>
      <c r="CB329" s="1473"/>
      <c r="CC329" s="1606"/>
      <c r="CD329" s="1606"/>
      <c r="CE329" s="1606"/>
      <c r="CF329" s="1606"/>
      <c r="CG329" s="1606"/>
      <c r="CH329" s="1606"/>
      <c r="CI329" s="1597"/>
      <c r="CJ329" s="1597"/>
      <c r="CK329" s="531"/>
    </row>
    <row r="330" spans="1:89" s="514" customFormat="1" ht="19.5" hidden="1" customHeight="1">
      <c r="A330" s="527"/>
      <c r="B330" s="1448"/>
      <c r="C330" s="2541" t="s">
        <v>266</v>
      </c>
      <c r="D330" s="2541"/>
      <c r="E330" s="2541"/>
      <c r="F330" s="2541"/>
      <c r="G330" s="2541"/>
      <c r="H330" s="2541"/>
      <c r="I330" s="2541"/>
      <c r="J330" s="2541"/>
      <c r="K330" s="2541"/>
      <c r="L330" s="2544">
        <v>0</v>
      </c>
      <c r="M330" s="2544"/>
      <c r="N330" s="2544"/>
      <c r="O330" s="2544"/>
      <c r="P330" s="2544"/>
      <c r="Q330" s="2544"/>
      <c r="R330" s="2544"/>
      <c r="S330" s="2544"/>
      <c r="T330" s="2544">
        <v>0</v>
      </c>
      <c r="U330" s="2544"/>
      <c r="V330" s="2544"/>
      <c r="W330" s="2544"/>
      <c r="X330" s="2544"/>
      <c r="Y330" s="2544"/>
      <c r="Z330" s="2544"/>
      <c r="AA330" s="2544"/>
      <c r="AB330" s="2544">
        <v>0</v>
      </c>
      <c r="AC330" s="2544"/>
      <c r="AD330" s="2544"/>
      <c r="AE330" s="2544"/>
      <c r="AF330" s="2544"/>
      <c r="AG330" s="2544"/>
      <c r="AH330" s="1453"/>
      <c r="AI330" s="1453"/>
      <c r="AJ330" s="2707">
        <v>0</v>
      </c>
      <c r="AK330" s="2707"/>
      <c r="AL330" s="2707"/>
      <c r="AM330" s="2707"/>
      <c r="AN330" s="2707"/>
      <c r="AO330" s="2707"/>
      <c r="AP330" s="2707">
        <v>0</v>
      </c>
      <c r="AQ330" s="2707"/>
      <c r="AR330" s="2707"/>
      <c r="AS330" s="2707"/>
      <c r="AT330" s="2707"/>
      <c r="AU330" s="2707"/>
      <c r="AV330" s="2707"/>
      <c r="AW330" s="2707"/>
      <c r="AY330" s="1448"/>
      <c r="AZ330" s="1448"/>
      <c r="BA330" s="1609"/>
      <c r="BB330" s="1610"/>
      <c r="BC330" s="1610"/>
      <c r="BD330" s="1610"/>
      <c r="BE330" s="1610"/>
      <c r="BF330" s="1610"/>
      <c r="BG330" s="1610"/>
      <c r="BH330" s="1610"/>
      <c r="BI330" s="1473"/>
      <c r="BJ330" s="1473"/>
      <c r="BK330" s="1473"/>
      <c r="BL330" s="1473"/>
      <c r="BM330" s="1473"/>
      <c r="BN330" s="1473"/>
      <c r="BO330" s="1473"/>
      <c r="BP330" s="1473"/>
      <c r="BQ330" s="1473"/>
      <c r="BR330" s="1473"/>
      <c r="BS330" s="1473"/>
      <c r="BT330" s="1473"/>
      <c r="BU330" s="1473"/>
      <c r="BV330" s="1473"/>
      <c r="BW330" s="1473"/>
      <c r="BX330" s="1473"/>
      <c r="BY330" s="1473"/>
      <c r="BZ330" s="1473"/>
      <c r="CA330" s="1473"/>
      <c r="CB330" s="1473"/>
      <c r="CC330" s="1606"/>
      <c r="CD330" s="1606"/>
      <c r="CE330" s="1606"/>
      <c r="CF330" s="1606"/>
      <c r="CG330" s="1606"/>
      <c r="CH330" s="1606"/>
      <c r="CI330" s="1597"/>
      <c r="CJ330" s="1597"/>
      <c r="CK330" s="531"/>
    </row>
    <row r="331" spans="1:89" s="514" customFormat="1" ht="19.5" hidden="1" customHeight="1">
      <c r="A331" s="1489"/>
      <c r="B331" s="134"/>
      <c r="C331" s="2549" t="s">
        <v>261</v>
      </c>
      <c r="D331" s="2549"/>
      <c r="E331" s="2549"/>
      <c r="F331" s="2549"/>
      <c r="G331" s="2549"/>
      <c r="H331" s="2549"/>
      <c r="I331" s="2550"/>
      <c r="J331" s="2549"/>
      <c r="K331" s="2549"/>
      <c r="L331" s="2542"/>
      <c r="M331" s="2542"/>
      <c r="N331" s="2543"/>
      <c r="O331" s="2542"/>
      <c r="P331" s="2542"/>
      <c r="Q331" s="2543"/>
      <c r="R331" s="2543"/>
      <c r="S331" s="2542"/>
      <c r="T331" s="2709"/>
      <c r="U331" s="2709"/>
      <c r="V331" s="2716"/>
      <c r="W331" s="2709"/>
      <c r="X331" s="2716"/>
      <c r="Y331" s="2709"/>
      <c r="Z331" s="2716"/>
      <c r="AA331" s="2709"/>
      <c r="AB331" s="2709"/>
      <c r="AC331" s="2709"/>
      <c r="AD331" s="2716"/>
      <c r="AE331" s="2709"/>
      <c r="AF331" s="2709"/>
      <c r="AG331" s="2709"/>
      <c r="AH331" s="1482"/>
      <c r="AI331" s="1482"/>
      <c r="AJ331" s="2709"/>
      <c r="AK331" s="2710"/>
      <c r="AL331" s="2709"/>
      <c r="AM331" s="2709"/>
      <c r="AN331" s="2709"/>
      <c r="AO331" s="2709"/>
      <c r="AP331" s="2569"/>
      <c r="AQ331" s="2569"/>
      <c r="AR331" s="2570"/>
      <c r="AS331" s="2570"/>
      <c r="AT331" s="2570"/>
      <c r="AU331" s="2569"/>
      <c r="AV331" s="2569"/>
      <c r="AW331" s="2569"/>
      <c r="AY331" s="1448"/>
      <c r="AZ331" s="1448"/>
      <c r="BA331" s="1609"/>
      <c r="BB331" s="1610"/>
      <c r="BC331" s="1610"/>
      <c r="BD331" s="1610"/>
      <c r="BE331" s="1610"/>
      <c r="BF331" s="1610"/>
      <c r="BG331" s="1610"/>
      <c r="BH331" s="1610"/>
      <c r="BI331" s="1473"/>
      <c r="BJ331" s="1473"/>
      <c r="BK331" s="1473"/>
      <c r="BL331" s="1473"/>
      <c r="BM331" s="1473"/>
      <c r="BN331" s="1473"/>
      <c r="BO331" s="1473"/>
      <c r="BP331" s="1473"/>
      <c r="BQ331" s="1473"/>
      <c r="BR331" s="1473"/>
      <c r="BS331" s="1473"/>
      <c r="BT331" s="1473"/>
      <c r="BU331" s="1473"/>
      <c r="BV331" s="1473"/>
      <c r="BW331" s="1473"/>
      <c r="BX331" s="1473"/>
      <c r="BY331" s="1473"/>
      <c r="BZ331" s="1473"/>
      <c r="CA331" s="1473"/>
      <c r="CB331" s="1473"/>
      <c r="CC331" s="1606"/>
      <c r="CD331" s="1606"/>
      <c r="CE331" s="1606"/>
      <c r="CF331" s="1606"/>
      <c r="CG331" s="1606"/>
      <c r="CH331" s="1606"/>
      <c r="CI331" s="1597"/>
      <c r="CJ331" s="1597"/>
      <c r="CK331" s="531"/>
    </row>
    <row r="332" spans="1:89" s="514" customFormat="1" ht="19.5" hidden="1" customHeight="1">
      <c r="A332" s="527"/>
      <c r="B332" s="1448"/>
      <c r="C332" s="2766" t="s">
        <v>792</v>
      </c>
      <c r="D332" s="2766"/>
      <c r="E332" s="2766"/>
      <c r="F332" s="2766"/>
      <c r="G332" s="2766"/>
      <c r="H332" s="2766"/>
      <c r="I332" s="2767"/>
      <c r="J332" s="2766"/>
      <c r="K332" s="2766"/>
      <c r="L332" s="2567"/>
      <c r="M332" s="2567"/>
      <c r="N332" s="2568"/>
      <c r="O332" s="2567"/>
      <c r="P332" s="2567"/>
      <c r="Q332" s="2568"/>
      <c r="R332" s="2568"/>
      <c r="S332" s="2567"/>
      <c r="T332" s="2567"/>
      <c r="U332" s="2567"/>
      <c r="V332" s="2568"/>
      <c r="W332" s="2567"/>
      <c r="X332" s="2568"/>
      <c r="Y332" s="2567"/>
      <c r="Z332" s="2568"/>
      <c r="AA332" s="2567"/>
      <c r="AB332" s="2603"/>
      <c r="AC332" s="2603"/>
      <c r="AD332" s="2604"/>
      <c r="AE332" s="2603"/>
      <c r="AF332" s="2603"/>
      <c r="AG332" s="2603"/>
      <c r="AH332" s="1483"/>
      <c r="AI332" s="1483"/>
      <c r="AJ332" s="2603"/>
      <c r="AK332" s="2956"/>
      <c r="AL332" s="2603"/>
      <c r="AM332" s="2603"/>
      <c r="AN332" s="2603"/>
      <c r="AO332" s="2603"/>
      <c r="AP332" s="2776">
        <v>0</v>
      </c>
      <c r="AQ332" s="2776"/>
      <c r="AR332" s="2777"/>
      <c r="AS332" s="2777"/>
      <c r="AT332" s="2777"/>
      <c r="AU332" s="2776"/>
      <c r="AV332" s="2776"/>
      <c r="AW332" s="2776"/>
      <c r="AY332" s="1448"/>
      <c r="AZ332" s="1448"/>
      <c r="BA332" s="1609"/>
      <c r="BB332" s="1610"/>
      <c r="BC332" s="1610"/>
      <c r="BD332" s="1610"/>
      <c r="BE332" s="1610"/>
      <c r="BF332" s="1610"/>
      <c r="BG332" s="1610"/>
      <c r="BH332" s="1610"/>
      <c r="BI332" s="1473"/>
      <c r="BJ332" s="1473"/>
      <c r="BK332" s="1473"/>
      <c r="BL332" s="1473"/>
      <c r="BM332" s="1473"/>
      <c r="BN332" s="1473"/>
      <c r="BO332" s="1473"/>
      <c r="BP332" s="1473"/>
      <c r="BQ332" s="1473"/>
      <c r="BR332" s="1473"/>
      <c r="BS332" s="1473"/>
      <c r="BT332" s="1473"/>
      <c r="BU332" s="1473"/>
      <c r="BV332" s="1473"/>
      <c r="BW332" s="1473"/>
      <c r="BX332" s="1473"/>
      <c r="BY332" s="1473"/>
      <c r="BZ332" s="1473"/>
      <c r="CA332" s="1473"/>
      <c r="CB332" s="1473"/>
      <c r="CC332" s="1606"/>
      <c r="CD332" s="1606"/>
      <c r="CE332" s="1606"/>
      <c r="CF332" s="1606"/>
      <c r="CG332" s="1606"/>
      <c r="CH332" s="1606"/>
      <c r="CI332" s="1597"/>
      <c r="CJ332" s="1597"/>
      <c r="CK332" s="531"/>
    </row>
    <row r="333" spans="1:89" s="514" customFormat="1" ht="19.5" hidden="1" customHeight="1">
      <c r="A333" s="527"/>
      <c r="B333" s="1448"/>
      <c r="C333" s="2551" t="s">
        <v>258</v>
      </c>
      <c r="D333" s="2551"/>
      <c r="E333" s="2551"/>
      <c r="F333" s="2551"/>
      <c r="G333" s="2551"/>
      <c r="H333" s="2551"/>
      <c r="I333" s="2551"/>
      <c r="J333" s="2551"/>
      <c r="K333" s="2551"/>
      <c r="L333" s="2622">
        <v>0</v>
      </c>
      <c r="M333" s="2622"/>
      <c r="N333" s="2622"/>
      <c r="O333" s="2622"/>
      <c r="P333" s="2622"/>
      <c r="Q333" s="2622"/>
      <c r="R333" s="2622"/>
      <c r="S333" s="2622"/>
      <c r="T333" s="2622">
        <v>0</v>
      </c>
      <c r="U333" s="2622"/>
      <c r="V333" s="2622"/>
      <c r="W333" s="2622"/>
      <c r="X333" s="2622"/>
      <c r="Y333" s="2622"/>
      <c r="Z333" s="2622"/>
      <c r="AA333" s="2622"/>
      <c r="AB333" s="2622">
        <v>0</v>
      </c>
      <c r="AC333" s="2622"/>
      <c r="AD333" s="2622"/>
      <c r="AE333" s="2622"/>
      <c r="AF333" s="2622"/>
      <c r="AG333" s="2622"/>
      <c r="AH333" s="1450"/>
      <c r="AI333" s="1450"/>
      <c r="AJ333" s="2562">
        <v>0</v>
      </c>
      <c r="AK333" s="2562"/>
      <c r="AL333" s="2562"/>
      <c r="AM333" s="2562"/>
      <c r="AN333" s="2562"/>
      <c r="AO333" s="2562"/>
      <c r="AP333" s="2622">
        <v>0</v>
      </c>
      <c r="AQ333" s="2622"/>
      <c r="AR333" s="2622"/>
      <c r="AS333" s="2622"/>
      <c r="AT333" s="2622"/>
      <c r="AU333" s="2622"/>
      <c r="AV333" s="2622"/>
      <c r="AW333" s="2622"/>
      <c r="AY333" s="1448"/>
      <c r="AZ333" s="1448"/>
      <c r="BA333" s="1609"/>
      <c r="BB333" s="1610"/>
      <c r="BC333" s="1610"/>
      <c r="BD333" s="1610"/>
      <c r="BE333" s="1610"/>
      <c r="BF333" s="1610"/>
      <c r="BG333" s="1610"/>
      <c r="BH333" s="1610"/>
      <c r="BI333" s="1473"/>
      <c r="BJ333" s="1473"/>
      <c r="BK333" s="1473"/>
      <c r="BL333" s="1473"/>
      <c r="BM333" s="1473"/>
      <c r="BN333" s="1473"/>
      <c r="BO333" s="1473"/>
      <c r="BP333" s="1473"/>
      <c r="BQ333" s="1473"/>
      <c r="BR333" s="1473"/>
      <c r="BS333" s="1473"/>
      <c r="BT333" s="1473"/>
      <c r="BU333" s="1473"/>
      <c r="BV333" s="1473"/>
      <c r="BW333" s="1473"/>
      <c r="BX333" s="1473"/>
      <c r="BY333" s="1473"/>
      <c r="BZ333" s="1473"/>
      <c r="CA333" s="1473"/>
      <c r="CB333" s="1473"/>
      <c r="CC333" s="1606"/>
      <c r="CD333" s="1606"/>
      <c r="CE333" s="1606"/>
      <c r="CF333" s="1606"/>
      <c r="CG333" s="1606"/>
      <c r="CH333" s="1606"/>
      <c r="CI333" s="1597"/>
      <c r="CJ333" s="1597"/>
      <c r="CK333" s="531"/>
    </row>
    <row r="334" spans="1:89" s="514" customFormat="1" ht="19.5" hidden="1" customHeight="1">
      <c r="A334" s="930"/>
      <c r="B334" s="432"/>
      <c r="C334" s="2555" t="s">
        <v>264</v>
      </c>
      <c r="D334" s="2555"/>
      <c r="E334" s="2555"/>
      <c r="F334" s="2555"/>
      <c r="G334" s="2555"/>
      <c r="H334" s="2555"/>
      <c r="I334" s="2555"/>
      <c r="J334" s="2555"/>
      <c r="K334" s="2555"/>
      <c r="L334" s="2554"/>
      <c r="M334" s="2554"/>
      <c r="N334" s="2554"/>
      <c r="O334" s="2554"/>
      <c r="P334" s="2554"/>
      <c r="Q334" s="2554"/>
      <c r="R334" s="2554"/>
      <c r="S334" s="2554"/>
      <c r="T334" s="2554"/>
      <c r="U334" s="2554"/>
      <c r="V334" s="2554"/>
      <c r="W334" s="2554"/>
      <c r="X334" s="2554"/>
      <c r="Y334" s="2554"/>
      <c r="Z334" s="2554"/>
      <c r="AA334" s="2554"/>
      <c r="AB334" s="2545"/>
      <c r="AC334" s="2545"/>
      <c r="AD334" s="2545"/>
      <c r="AE334" s="2545"/>
      <c r="AF334" s="2545"/>
      <c r="AG334" s="2545"/>
      <c r="AH334" s="1481"/>
      <c r="AI334" s="1481"/>
      <c r="AJ334" s="2545"/>
      <c r="AK334" s="2545"/>
      <c r="AL334" s="2545"/>
      <c r="AM334" s="2545"/>
      <c r="AN334" s="2545"/>
      <c r="AO334" s="2545"/>
      <c r="AP334" s="2554">
        <v>0</v>
      </c>
      <c r="AQ334" s="2554"/>
      <c r="AR334" s="2554"/>
      <c r="AS334" s="2554"/>
      <c r="AT334" s="2554"/>
      <c r="AU334" s="2554"/>
      <c r="AV334" s="2554"/>
      <c r="AW334" s="2554"/>
      <c r="AY334" s="1448"/>
      <c r="AZ334" s="1448"/>
      <c r="BA334" s="1609"/>
      <c r="BB334" s="1610"/>
      <c r="BC334" s="1610"/>
      <c r="BD334" s="1610"/>
      <c r="BE334" s="1610"/>
      <c r="BF334" s="1610"/>
      <c r="BG334" s="1610"/>
      <c r="BH334" s="1610"/>
      <c r="BI334" s="1473"/>
      <c r="BJ334" s="1473"/>
      <c r="BK334" s="1473"/>
      <c r="BL334" s="1473"/>
      <c r="BM334" s="1473"/>
      <c r="BN334" s="1473"/>
      <c r="BO334" s="1473"/>
      <c r="BP334" s="1473"/>
      <c r="BQ334" s="1473"/>
      <c r="BR334" s="1473"/>
      <c r="BS334" s="1473"/>
      <c r="BT334" s="1473"/>
      <c r="BU334" s="1473"/>
      <c r="BV334" s="1473"/>
      <c r="BW334" s="1473"/>
      <c r="BX334" s="1473"/>
      <c r="BY334" s="1473"/>
      <c r="BZ334" s="1473"/>
      <c r="CA334" s="1473"/>
      <c r="CB334" s="1473"/>
      <c r="CC334" s="1606"/>
      <c r="CD334" s="1606"/>
      <c r="CE334" s="1606"/>
      <c r="CF334" s="1606"/>
      <c r="CG334" s="1606"/>
      <c r="CH334" s="1606"/>
      <c r="CI334" s="1597"/>
      <c r="CJ334" s="1597"/>
      <c r="CK334" s="531"/>
    </row>
    <row r="335" spans="1:89" s="514" customFormat="1" ht="19.5" hidden="1" customHeight="1">
      <c r="A335" s="527"/>
      <c r="B335" s="1448"/>
      <c r="C335" s="2555" t="s">
        <v>265</v>
      </c>
      <c r="D335" s="2555"/>
      <c r="E335" s="2555"/>
      <c r="F335" s="2555"/>
      <c r="G335" s="2555"/>
      <c r="H335" s="2555"/>
      <c r="I335" s="2555"/>
      <c r="J335" s="2555"/>
      <c r="K335" s="2555"/>
      <c r="L335" s="2559"/>
      <c r="M335" s="2559"/>
      <c r="N335" s="2559"/>
      <c r="O335" s="2559"/>
      <c r="P335" s="2559"/>
      <c r="Q335" s="2559"/>
      <c r="R335" s="2559"/>
      <c r="S335" s="2559"/>
      <c r="T335" s="2554"/>
      <c r="U335" s="2554"/>
      <c r="V335" s="2554"/>
      <c r="W335" s="2554"/>
      <c r="X335" s="2554"/>
      <c r="Y335" s="2554"/>
      <c r="Z335" s="2554"/>
      <c r="AA335" s="2554"/>
      <c r="AB335" s="2545"/>
      <c r="AC335" s="2545"/>
      <c r="AD335" s="2545"/>
      <c r="AE335" s="2545"/>
      <c r="AF335" s="2545"/>
      <c r="AG335" s="2545"/>
      <c r="AH335" s="1481"/>
      <c r="AI335" s="1481"/>
      <c r="AJ335" s="2545"/>
      <c r="AK335" s="2545"/>
      <c r="AL335" s="2545"/>
      <c r="AM335" s="2545"/>
      <c r="AN335" s="2545"/>
      <c r="AO335" s="2545"/>
      <c r="AP335" s="2554">
        <v>0</v>
      </c>
      <c r="AQ335" s="2554"/>
      <c r="AR335" s="2554"/>
      <c r="AS335" s="2554"/>
      <c r="AT335" s="2554"/>
      <c r="AU335" s="2554"/>
      <c r="AV335" s="2554"/>
      <c r="AW335" s="2554"/>
      <c r="AY335" s="1448"/>
      <c r="AZ335" s="1448"/>
      <c r="BA335" s="1609"/>
      <c r="BB335" s="1610"/>
      <c r="BC335" s="1610"/>
      <c r="BD335" s="1610"/>
      <c r="BE335" s="1610"/>
      <c r="BF335" s="1610"/>
      <c r="BG335" s="1610"/>
      <c r="BH335" s="1610"/>
      <c r="BI335" s="1473"/>
      <c r="BJ335" s="1473"/>
      <c r="BK335" s="1473"/>
      <c r="BL335" s="1473"/>
      <c r="BM335" s="1473"/>
      <c r="BN335" s="1473"/>
      <c r="BO335" s="1473"/>
      <c r="BP335" s="1473"/>
      <c r="BQ335" s="1473"/>
      <c r="BR335" s="1473"/>
      <c r="BS335" s="1473"/>
      <c r="BT335" s="1473"/>
      <c r="BU335" s="1473"/>
      <c r="BV335" s="1473"/>
      <c r="BW335" s="1473"/>
      <c r="BX335" s="1473"/>
      <c r="BY335" s="1473"/>
      <c r="BZ335" s="1473"/>
      <c r="CA335" s="1473"/>
      <c r="CB335" s="1473"/>
      <c r="CC335" s="1606"/>
      <c r="CD335" s="1606"/>
      <c r="CE335" s="1606"/>
      <c r="CF335" s="1606"/>
      <c r="CG335" s="1606"/>
      <c r="CH335" s="1606"/>
      <c r="CI335" s="1597"/>
      <c r="CJ335" s="1597"/>
      <c r="CK335" s="531"/>
    </row>
    <row r="336" spans="1:89" s="514" customFormat="1" ht="19.5" hidden="1" customHeight="1">
      <c r="A336" s="527"/>
      <c r="B336" s="1448"/>
      <c r="C336" s="2551" t="s">
        <v>259</v>
      </c>
      <c r="D336" s="2551"/>
      <c r="E336" s="2551"/>
      <c r="F336" s="2551"/>
      <c r="G336" s="2551"/>
      <c r="H336" s="2551"/>
      <c r="I336" s="2551"/>
      <c r="J336" s="2551"/>
      <c r="K336" s="2551"/>
      <c r="L336" s="2562">
        <v>0</v>
      </c>
      <c r="M336" s="2562"/>
      <c r="N336" s="2562"/>
      <c r="O336" s="2562"/>
      <c r="P336" s="2562"/>
      <c r="Q336" s="2562"/>
      <c r="R336" s="2562"/>
      <c r="S336" s="2562"/>
      <c r="T336" s="2562">
        <v>0</v>
      </c>
      <c r="U336" s="2562"/>
      <c r="V336" s="2562"/>
      <c r="W336" s="2562"/>
      <c r="X336" s="2562"/>
      <c r="Y336" s="2562"/>
      <c r="Z336" s="2562"/>
      <c r="AA336" s="2562"/>
      <c r="AB336" s="2562">
        <v>0</v>
      </c>
      <c r="AC336" s="2562"/>
      <c r="AD336" s="2562"/>
      <c r="AE336" s="2562"/>
      <c r="AF336" s="2562"/>
      <c r="AG336" s="2562"/>
      <c r="AH336" s="1451"/>
      <c r="AI336" s="1451"/>
      <c r="AJ336" s="2562">
        <v>0</v>
      </c>
      <c r="AK336" s="2562"/>
      <c r="AL336" s="2562"/>
      <c r="AM336" s="2562"/>
      <c r="AN336" s="2562"/>
      <c r="AO336" s="2562"/>
      <c r="AP336" s="2562">
        <v>0</v>
      </c>
      <c r="AQ336" s="2562"/>
      <c r="AR336" s="2562"/>
      <c r="AS336" s="2562"/>
      <c r="AT336" s="2562"/>
      <c r="AU336" s="2562"/>
      <c r="AV336" s="2562"/>
      <c r="AW336" s="2562"/>
      <c r="AY336" s="1448"/>
      <c r="AZ336" s="1448"/>
      <c r="BA336" s="1609"/>
      <c r="BB336" s="1610"/>
      <c r="BC336" s="1610"/>
      <c r="BD336" s="1610"/>
      <c r="BE336" s="1610"/>
      <c r="BF336" s="1610"/>
      <c r="BG336" s="1610"/>
      <c r="BH336" s="1610"/>
      <c r="BI336" s="1473"/>
      <c r="BJ336" s="1473"/>
      <c r="BK336" s="1473"/>
      <c r="BL336" s="1473"/>
      <c r="BM336" s="1473"/>
      <c r="BN336" s="1473"/>
      <c r="BO336" s="1473"/>
      <c r="BP336" s="1473"/>
      <c r="BQ336" s="1473"/>
      <c r="BR336" s="1473"/>
      <c r="BS336" s="1473"/>
      <c r="BT336" s="1473"/>
      <c r="BU336" s="1473"/>
      <c r="BV336" s="1473"/>
      <c r="BW336" s="1473"/>
      <c r="BX336" s="1473"/>
      <c r="BY336" s="1473"/>
      <c r="BZ336" s="1473"/>
      <c r="CA336" s="1473"/>
      <c r="CB336" s="1473"/>
      <c r="CC336" s="1606"/>
      <c r="CD336" s="1606"/>
      <c r="CE336" s="1606"/>
      <c r="CF336" s="1606"/>
      <c r="CG336" s="1606"/>
      <c r="CH336" s="1606"/>
      <c r="CI336" s="1597"/>
      <c r="CJ336" s="1597"/>
      <c r="CK336" s="531"/>
    </row>
    <row r="337" spans="1:89" s="514" customFormat="1" ht="19.5" hidden="1" customHeight="1">
      <c r="A337" s="1599"/>
      <c r="B337" s="414"/>
      <c r="C337" s="2555" t="s">
        <v>718</v>
      </c>
      <c r="D337" s="2555"/>
      <c r="E337" s="2555"/>
      <c r="F337" s="2555"/>
      <c r="G337" s="2555"/>
      <c r="H337" s="2555"/>
      <c r="I337" s="2555"/>
      <c r="J337" s="2555"/>
      <c r="K337" s="2555"/>
      <c r="L337" s="2559"/>
      <c r="M337" s="2559"/>
      <c r="N337" s="2559"/>
      <c r="O337" s="2559"/>
      <c r="P337" s="2559"/>
      <c r="Q337" s="2559"/>
      <c r="R337" s="2559"/>
      <c r="S337" s="2559"/>
      <c r="T337" s="2554"/>
      <c r="U337" s="2554"/>
      <c r="V337" s="2554"/>
      <c r="W337" s="2554"/>
      <c r="X337" s="2554"/>
      <c r="Y337" s="2554"/>
      <c r="Z337" s="2554"/>
      <c r="AA337" s="2554"/>
      <c r="AB337" s="2545"/>
      <c r="AC337" s="2545"/>
      <c r="AD337" s="2545"/>
      <c r="AE337" s="2545"/>
      <c r="AF337" s="2545"/>
      <c r="AG337" s="2545"/>
      <c r="AH337" s="1481"/>
      <c r="AI337" s="1481"/>
      <c r="AJ337" s="2545"/>
      <c r="AK337" s="2545"/>
      <c r="AL337" s="2545"/>
      <c r="AM337" s="2545"/>
      <c r="AN337" s="2545"/>
      <c r="AO337" s="2545"/>
      <c r="AP337" s="2554">
        <v>0</v>
      </c>
      <c r="AQ337" s="2554"/>
      <c r="AR337" s="2554"/>
      <c r="AS337" s="2554"/>
      <c r="AT337" s="2554"/>
      <c r="AU337" s="2554"/>
      <c r="AV337" s="2554"/>
      <c r="AW337" s="2554"/>
      <c r="AY337" s="1448"/>
      <c r="AZ337" s="1448"/>
      <c r="BA337" s="1609"/>
      <c r="BB337" s="1610"/>
      <c r="BC337" s="1610"/>
      <c r="BD337" s="1610"/>
      <c r="BE337" s="1610"/>
      <c r="BF337" s="1610"/>
      <c r="BG337" s="1610"/>
      <c r="BH337" s="1610"/>
      <c r="BI337" s="1473"/>
      <c r="BJ337" s="1473"/>
      <c r="BK337" s="1473"/>
      <c r="BL337" s="1473"/>
      <c r="BM337" s="1473"/>
      <c r="BN337" s="1473"/>
      <c r="BO337" s="1473"/>
      <c r="BP337" s="1473"/>
      <c r="BQ337" s="1473"/>
      <c r="BR337" s="1473"/>
      <c r="BS337" s="1473"/>
      <c r="BT337" s="1473"/>
      <c r="BU337" s="1473"/>
      <c r="BV337" s="1473"/>
      <c r="BW337" s="1473"/>
      <c r="BX337" s="1473"/>
      <c r="BY337" s="1473"/>
      <c r="BZ337" s="1473"/>
      <c r="CA337" s="1473"/>
      <c r="CB337" s="1473"/>
      <c r="CC337" s="1606"/>
      <c r="CD337" s="1606"/>
      <c r="CE337" s="1606"/>
      <c r="CF337" s="1606"/>
      <c r="CG337" s="1606"/>
      <c r="CH337" s="1606"/>
      <c r="CI337" s="1597"/>
      <c r="CJ337" s="1597"/>
      <c r="CK337" s="531"/>
    </row>
    <row r="338" spans="1:89" s="514" customFormat="1" ht="19.5" hidden="1" customHeight="1">
      <c r="A338" s="527"/>
      <c r="B338" s="1448"/>
      <c r="C338" s="2763" t="s">
        <v>796</v>
      </c>
      <c r="D338" s="2763"/>
      <c r="E338" s="2763"/>
      <c r="F338" s="2763"/>
      <c r="G338" s="2763"/>
      <c r="H338" s="2763"/>
      <c r="I338" s="2763"/>
      <c r="J338" s="2763"/>
      <c r="K338" s="2763"/>
      <c r="L338" s="2544">
        <v>0</v>
      </c>
      <c r="M338" s="2544"/>
      <c r="N338" s="2544"/>
      <c r="O338" s="2544"/>
      <c r="P338" s="2544"/>
      <c r="Q338" s="2544"/>
      <c r="R338" s="2544"/>
      <c r="S338" s="2544"/>
      <c r="T338" s="2544">
        <v>0</v>
      </c>
      <c r="U338" s="2544"/>
      <c r="V338" s="2544"/>
      <c r="W338" s="2544"/>
      <c r="X338" s="2544"/>
      <c r="Y338" s="2544"/>
      <c r="Z338" s="2544"/>
      <c r="AA338" s="2544"/>
      <c r="AB338" s="2544">
        <v>0</v>
      </c>
      <c r="AC338" s="2544"/>
      <c r="AD338" s="2544"/>
      <c r="AE338" s="2544"/>
      <c r="AF338" s="2544"/>
      <c r="AG338" s="2544"/>
      <c r="AH338" s="1453"/>
      <c r="AI338" s="1453"/>
      <c r="AJ338" s="2544">
        <v>0</v>
      </c>
      <c r="AK338" s="2544"/>
      <c r="AL338" s="2544"/>
      <c r="AM338" s="2544"/>
      <c r="AN338" s="2544"/>
      <c r="AO338" s="2544"/>
      <c r="AP338" s="2544">
        <v>0</v>
      </c>
      <c r="AQ338" s="2544"/>
      <c r="AR338" s="2544"/>
      <c r="AS338" s="2544"/>
      <c r="AT338" s="2544"/>
      <c r="AU338" s="2544"/>
      <c r="AV338" s="2544"/>
      <c r="AW338" s="2544"/>
      <c r="AY338" s="1448"/>
      <c r="AZ338" s="1448"/>
      <c r="BA338" s="1609"/>
      <c r="BB338" s="1610"/>
      <c r="BC338" s="1610"/>
      <c r="BD338" s="1610"/>
      <c r="BE338" s="1610"/>
      <c r="BF338" s="1610"/>
      <c r="BG338" s="1610"/>
      <c r="BH338" s="1610"/>
      <c r="BI338" s="1473"/>
      <c r="BJ338" s="1473"/>
      <c r="BK338" s="1473"/>
      <c r="BL338" s="1473"/>
      <c r="BM338" s="1473"/>
      <c r="BN338" s="1473"/>
      <c r="BO338" s="1473"/>
      <c r="BP338" s="1473"/>
      <c r="BQ338" s="1473"/>
      <c r="BR338" s="1473"/>
      <c r="BS338" s="1473"/>
      <c r="BT338" s="1473"/>
      <c r="BU338" s="1473"/>
      <c r="BV338" s="1473"/>
      <c r="BW338" s="1473"/>
      <c r="BX338" s="1473"/>
      <c r="BY338" s="1473"/>
      <c r="BZ338" s="1473"/>
      <c r="CA338" s="1473"/>
      <c r="CB338" s="1473"/>
      <c r="CC338" s="1606"/>
      <c r="CD338" s="1606"/>
      <c r="CE338" s="1606"/>
      <c r="CF338" s="1606"/>
      <c r="CG338" s="1606"/>
      <c r="CH338" s="1606"/>
      <c r="CI338" s="1597"/>
      <c r="CJ338" s="1597"/>
      <c r="CK338" s="531"/>
    </row>
    <row r="339" spans="1:89" s="514" customFormat="1" ht="19.5" hidden="1" customHeight="1">
      <c r="A339" s="1489"/>
      <c r="B339" s="134"/>
      <c r="C339" s="2549" t="s">
        <v>262</v>
      </c>
      <c r="D339" s="2549"/>
      <c r="E339" s="2549"/>
      <c r="F339" s="2549"/>
      <c r="G339" s="2549"/>
      <c r="H339" s="2549"/>
      <c r="I339" s="2550"/>
      <c r="J339" s="2549"/>
      <c r="K339" s="2549"/>
      <c r="L339" s="2542"/>
      <c r="M339" s="2542"/>
      <c r="N339" s="2543"/>
      <c r="O339" s="2542"/>
      <c r="P339" s="2542"/>
      <c r="Q339" s="2543"/>
      <c r="R339" s="2543"/>
      <c r="S339" s="2542"/>
      <c r="T339" s="2718"/>
      <c r="U339" s="2718"/>
      <c r="V339" s="2719"/>
      <c r="W339" s="2718"/>
      <c r="X339" s="2719"/>
      <c r="Y339" s="2718"/>
      <c r="Z339" s="2719"/>
      <c r="AA339" s="2718"/>
      <c r="AB339" s="2560"/>
      <c r="AC339" s="2560"/>
      <c r="AD339" s="2571"/>
      <c r="AE339" s="2560"/>
      <c r="AF339" s="2560"/>
      <c r="AG339" s="2560"/>
      <c r="AH339" s="1493"/>
      <c r="AI339" s="1493"/>
      <c r="AJ339" s="2560"/>
      <c r="AK339" s="2561"/>
      <c r="AL339" s="2560"/>
      <c r="AM339" s="2560"/>
      <c r="AN339" s="2560"/>
      <c r="AO339" s="2560"/>
      <c r="AP339" s="2560"/>
      <c r="AQ339" s="2560"/>
      <c r="AR339" s="2571"/>
      <c r="AS339" s="2571"/>
      <c r="AT339" s="2571"/>
      <c r="AU339" s="2560"/>
      <c r="AV339" s="2560"/>
      <c r="AW339" s="2560"/>
      <c r="AY339" s="1448"/>
      <c r="AZ339" s="1448"/>
      <c r="BA339" s="1609"/>
      <c r="BB339" s="1610"/>
      <c r="BC339" s="1610"/>
      <c r="BD339" s="1610"/>
      <c r="BE339" s="1610"/>
      <c r="BF339" s="1610"/>
      <c r="BG339" s="1610"/>
      <c r="BH339" s="1610"/>
      <c r="BI339" s="1473"/>
      <c r="BJ339" s="1473"/>
      <c r="BK339" s="1473"/>
      <c r="BL339" s="1473"/>
      <c r="BM339" s="1473"/>
      <c r="BN339" s="1473"/>
      <c r="BO339" s="1473"/>
      <c r="BP339" s="1473"/>
      <c r="BQ339" s="1473"/>
      <c r="BR339" s="1473"/>
      <c r="BS339" s="1473"/>
      <c r="BT339" s="1473"/>
      <c r="BU339" s="1473"/>
      <c r="BV339" s="1473"/>
      <c r="BW339" s="1473"/>
      <c r="BX339" s="1473"/>
      <c r="BY339" s="1473"/>
      <c r="BZ339" s="1473"/>
      <c r="CA339" s="1473"/>
      <c r="CB339" s="1473"/>
      <c r="CC339" s="1606"/>
      <c r="CD339" s="1606"/>
      <c r="CE339" s="1606"/>
      <c r="CF339" s="1606"/>
      <c r="CG339" s="1606"/>
      <c r="CH339" s="1606"/>
      <c r="CI339" s="1597"/>
      <c r="CJ339" s="1597"/>
      <c r="CK339" s="531"/>
    </row>
    <row r="340" spans="1:89" s="514" customFormat="1" ht="19.5" hidden="1" customHeight="1">
      <c r="A340" s="527"/>
      <c r="B340" s="1448"/>
      <c r="C340" s="2957" t="s">
        <v>797</v>
      </c>
      <c r="D340" s="2957"/>
      <c r="E340" s="2957"/>
      <c r="F340" s="2957"/>
      <c r="G340" s="2957"/>
      <c r="H340" s="2957"/>
      <c r="I340" s="2958"/>
      <c r="J340" s="2957"/>
      <c r="K340" s="2957"/>
      <c r="L340" s="2691">
        <v>0</v>
      </c>
      <c r="M340" s="2692"/>
      <c r="N340" s="2693"/>
      <c r="O340" s="2692"/>
      <c r="P340" s="2692"/>
      <c r="Q340" s="2693"/>
      <c r="R340" s="2693"/>
      <c r="S340" s="2694"/>
      <c r="T340" s="2691">
        <v>0</v>
      </c>
      <c r="U340" s="2692"/>
      <c r="V340" s="2693"/>
      <c r="W340" s="2692"/>
      <c r="X340" s="2693"/>
      <c r="Y340" s="2692"/>
      <c r="Z340" s="2693"/>
      <c r="AA340" s="2694"/>
      <c r="AB340" s="2691">
        <v>0</v>
      </c>
      <c r="AC340" s="2692"/>
      <c r="AD340" s="2693"/>
      <c r="AE340" s="2692"/>
      <c r="AF340" s="2692"/>
      <c r="AG340" s="2694"/>
      <c r="AH340" s="1452"/>
      <c r="AI340" s="1452"/>
      <c r="AJ340" s="2567">
        <v>0</v>
      </c>
      <c r="AK340" s="2726"/>
      <c r="AL340" s="2567"/>
      <c r="AM340" s="2567"/>
      <c r="AN340" s="2567"/>
      <c r="AO340" s="2567"/>
      <c r="AP340" s="2691">
        <v>0</v>
      </c>
      <c r="AQ340" s="2692"/>
      <c r="AR340" s="2693"/>
      <c r="AS340" s="2693"/>
      <c r="AT340" s="2693"/>
      <c r="AU340" s="2692"/>
      <c r="AV340" s="2692"/>
      <c r="AW340" s="2694"/>
      <c r="AY340" s="1448"/>
      <c r="AZ340" s="1448"/>
      <c r="BA340" s="1609"/>
      <c r="BB340" s="1610"/>
      <c r="BC340" s="1610"/>
      <c r="BD340" s="1610"/>
      <c r="BE340" s="1610"/>
      <c r="BF340" s="1610"/>
      <c r="BG340" s="1610"/>
      <c r="BH340" s="1610"/>
      <c r="BI340" s="1473"/>
      <c r="BJ340" s="1473"/>
      <c r="BK340" s="1473"/>
      <c r="BL340" s="1473"/>
      <c r="BM340" s="1473"/>
      <c r="BN340" s="1473"/>
      <c r="BO340" s="1473"/>
      <c r="BP340" s="1473"/>
      <c r="BQ340" s="1473"/>
      <c r="BR340" s="1473"/>
      <c r="BS340" s="1473"/>
      <c r="BT340" s="1473"/>
      <c r="BU340" s="1473"/>
      <c r="BV340" s="1473"/>
      <c r="BW340" s="1473"/>
      <c r="BX340" s="1473"/>
      <c r="BY340" s="1473"/>
      <c r="BZ340" s="1473"/>
      <c r="CA340" s="1473"/>
      <c r="CB340" s="1473"/>
      <c r="CC340" s="1606"/>
      <c r="CD340" s="1606"/>
      <c r="CE340" s="1606"/>
      <c r="CF340" s="1606"/>
      <c r="CG340" s="1606"/>
      <c r="CH340" s="1606"/>
      <c r="CI340" s="1597"/>
      <c r="CJ340" s="1597"/>
      <c r="CK340" s="531"/>
    </row>
    <row r="341" spans="1:89" s="514" customFormat="1" hidden="1">
      <c r="A341" s="527"/>
      <c r="B341" s="1448"/>
      <c r="C341" s="2541" t="s">
        <v>263</v>
      </c>
      <c r="D341" s="2541"/>
      <c r="E341" s="2541"/>
      <c r="F341" s="2541"/>
      <c r="G341" s="2541"/>
      <c r="H341" s="2541"/>
      <c r="I341" s="2541"/>
      <c r="J341" s="2541"/>
      <c r="K341" s="2541"/>
      <c r="L341" s="2544">
        <v>0</v>
      </c>
      <c r="M341" s="2544"/>
      <c r="N341" s="2544"/>
      <c r="O341" s="2544"/>
      <c r="P341" s="2544"/>
      <c r="Q341" s="2544"/>
      <c r="R341" s="2544"/>
      <c r="S341" s="2544"/>
      <c r="T341" s="2951">
        <v>0</v>
      </c>
      <c r="U341" s="2951"/>
      <c r="V341" s="2951"/>
      <c r="W341" s="2951"/>
      <c r="X341" s="2951"/>
      <c r="Y341" s="2951"/>
      <c r="Z341" s="2951"/>
      <c r="AA341" s="2951"/>
      <c r="AB341" s="2755">
        <v>0</v>
      </c>
      <c r="AC341" s="2755"/>
      <c r="AD341" s="2755"/>
      <c r="AE341" s="2755"/>
      <c r="AF341" s="2755"/>
      <c r="AG341" s="2755"/>
      <c r="AH341" s="1495"/>
      <c r="AI341" s="1495"/>
      <c r="AJ341" s="2544">
        <v>0</v>
      </c>
      <c r="AK341" s="2544"/>
      <c r="AL341" s="2544"/>
      <c r="AM341" s="2544"/>
      <c r="AN341" s="2544"/>
      <c r="AO341" s="2544"/>
      <c r="AP341" s="2544">
        <v>0</v>
      </c>
      <c r="AQ341" s="2544"/>
      <c r="AR341" s="2544"/>
      <c r="AS341" s="2544"/>
      <c r="AT341" s="2544"/>
      <c r="AU341" s="2544"/>
      <c r="AV341" s="2544"/>
      <c r="AW341" s="2544"/>
      <c r="AY341" s="1448"/>
      <c r="AZ341" s="1448"/>
      <c r="BA341" s="1609"/>
      <c r="BB341" s="1610"/>
      <c r="BC341" s="1610"/>
      <c r="BD341" s="1610"/>
      <c r="BE341" s="1610"/>
      <c r="BF341" s="1610"/>
      <c r="BG341" s="1610"/>
      <c r="BH341" s="1610"/>
      <c r="BI341" s="1473"/>
      <c r="BJ341" s="1473"/>
      <c r="BK341" s="1473"/>
      <c r="BL341" s="1473"/>
      <c r="BM341" s="1473"/>
      <c r="BN341" s="1473"/>
      <c r="BO341" s="1473"/>
      <c r="BP341" s="1473"/>
      <c r="BQ341" s="1473"/>
      <c r="BR341" s="1473"/>
      <c r="BS341" s="1473"/>
      <c r="BT341" s="1473"/>
      <c r="BU341" s="1473"/>
      <c r="BV341" s="1473"/>
      <c r="BW341" s="1473"/>
      <c r="BX341" s="1473"/>
      <c r="BY341" s="1473"/>
      <c r="BZ341" s="1473"/>
      <c r="CA341" s="1473"/>
      <c r="CB341" s="1473"/>
      <c r="CC341" s="1606"/>
      <c r="CD341" s="1606"/>
      <c r="CE341" s="1606"/>
      <c r="CF341" s="1606"/>
      <c r="CG341" s="1606"/>
      <c r="CH341" s="1606"/>
      <c r="CI341" s="1597"/>
      <c r="CJ341" s="1597"/>
      <c r="CK341" s="531"/>
    </row>
    <row r="342" spans="1:89" s="514" customFormat="1" ht="23.25" customHeight="1">
      <c r="A342" s="527"/>
      <c r="B342" s="1448"/>
      <c r="C342" s="2040" t="s">
        <v>2038</v>
      </c>
      <c r="D342" s="1609"/>
      <c r="E342" s="1609"/>
      <c r="F342" s="1609"/>
      <c r="G342" s="1609"/>
      <c r="H342" s="1609"/>
      <c r="I342" s="1609"/>
      <c r="J342" s="1609"/>
      <c r="K342" s="1609"/>
      <c r="L342" s="1485"/>
      <c r="M342" s="1485"/>
      <c r="N342" s="1485"/>
      <c r="O342" s="1485"/>
      <c r="P342" s="1485"/>
      <c r="Q342" s="1485"/>
      <c r="R342" s="1485"/>
      <c r="S342" s="1485"/>
      <c r="T342" s="534"/>
      <c r="U342" s="534"/>
      <c r="V342" s="534"/>
      <c r="W342" s="534"/>
      <c r="X342" s="534"/>
      <c r="Y342" s="534"/>
      <c r="Z342" s="534"/>
      <c r="AA342" s="534"/>
      <c r="AB342" s="1484"/>
      <c r="AC342" s="1484"/>
      <c r="AD342" s="1484"/>
      <c r="AE342" s="1484"/>
      <c r="AF342" s="1484"/>
      <c r="AG342" s="1484"/>
      <c r="AH342" s="1484"/>
      <c r="AI342" s="1484"/>
      <c r="AJ342" s="1485"/>
      <c r="AK342" s="1485"/>
      <c r="AL342" s="1485"/>
      <c r="AM342" s="1485"/>
      <c r="AN342" s="1485"/>
      <c r="AO342" s="1485"/>
      <c r="AP342" s="1485"/>
      <c r="AQ342" s="1485"/>
      <c r="AR342" s="1485"/>
      <c r="AS342" s="1485"/>
      <c r="AT342" s="1485"/>
      <c r="AU342" s="1485"/>
      <c r="AV342" s="1485"/>
      <c r="AW342" s="1485"/>
      <c r="AY342" s="1448"/>
      <c r="AZ342" s="1448"/>
      <c r="BA342" s="1609"/>
      <c r="BB342" s="1610"/>
      <c r="BC342" s="1610"/>
      <c r="BD342" s="1610"/>
      <c r="BE342" s="1610"/>
      <c r="BF342" s="1610"/>
      <c r="BG342" s="1610"/>
      <c r="BH342" s="1610"/>
      <c r="BI342" s="1473"/>
      <c r="BJ342" s="1473"/>
      <c r="BK342" s="1473"/>
      <c r="BL342" s="1473"/>
      <c r="BM342" s="1473"/>
      <c r="BN342" s="1473"/>
      <c r="BO342" s="1473"/>
      <c r="BP342" s="1473"/>
      <c r="BQ342" s="1473"/>
      <c r="BR342" s="1473"/>
      <c r="BS342" s="1473"/>
      <c r="BT342" s="1473"/>
      <c r="BU342" s="1473"/>
      <c r="BV342" s="1473"/>
      <c r="BW342" s="1473"/>
      <c r="BX342" s="1473"/>
      <c r="BY342" s="1473"/>
      <c r="BZ342" s="1473"/>
      <c r="CA342" s="1473"/>
      <c r="CB342" s="1473"/>
      <c r="CC342" s="1606"/>
      <c r="CD342" s="1606"/>
      <c r="CE342" s="1606"/>
      <c r="CF342" s="1606"/>
      <c r="CG342" s="1606"/>
      <c r="CH342" s="1606"/>
      <c r="CI342" s="1597"/>
      <c r="CJ342" s="1597"/>
      <c r="CK342" s="531"/>
    </row>
    <row r="343" spans="1:89" s="1857" customFormat="1" ht="17.25" customHeight="1">
      <c r="A343" s="527"/>
      <c r="B343" s="1849"/>
      <c r="C343" s="1898" t="s">
        <v>2040</v>
      </c>
      <c r="D343" s="1609"/>
      <c r="E343" s="1609"/>
      <c r="F343" s="1609"/>
      <c r="G343" s="1609"/>
      <c r="H343" s="1609"/>
      <c r="I343" s="1609"/>
      <c r="J343" s="1609"/>
      <c r="K343" s="1609"/>
      <c r="L343" s="1485"/>
      <c r="M343" s="1485"/>
      <c r="N343" s="1485"/>
      <c r="O343" s="1485"/>
      <c r="P343" s="1485"/>
      <c r="Q343" s="1485"/>
      <c r="R343" s="1485"/>
      <c r="S343" s="1485"/>
      <c r="T343" s="534"/>
      <c r="U343" s="534"/>
      <c r="V343" s="534"/>
      <c r="W343" s="534"/>
      <c r="X343" s="534"/>
      <c r="Y343" s="534"/>
      <c r="Z343" s="534"/>
      <c r="AA343" s="534"/>
      <c r="AB343" s="1484"/>
      <c r="AC343" s="1484"/>
      <c r="AD343" s="1484"/>
      <c r="AE343" s="1484"/>
      <c r="AF343" s="1484"/>
      <c r="AG343" s="1484"/>
      <c r="AH343" s="1484"/>
      <c r="AI343" s="1484"/>
      <c r="AJ343" s="1485"/>
      <c r="AK343" s="1485"/>
      <c r="AL343" s="1485"/>
      <c r="AM343" s="1485"/>
      <c r="AN343" s="1485"/>
      <c r="AO343" s="1485"/>
      <c r="AP343" s="1485"/>
      <c r="AQ343" s="1485"/>
      <c r="AR343" s="1485"/>
      <c r="AS343" s="1485"/>
      <c r="AT343" s="1485"/>
      <c r="AU343" s="1485"/>
      <c r="AV343" s="1485"/>
      <c r="AW343" s="1485"/>
      <c r="AY343" s="1849"/>
      <c r="AZ343" s="1849"/>
      <c r="BA343" s="1609"/>
      <c r="BB343" s="1610"/>
      <c r="BC343" s="1610"/>
      <c r="BD343" s="1610"/>
      <c r="BE343" s="1610"/>
      <c r="BF343" s="1610"/>
      <c r="BG343" s="1610"/>
      <c r="BH343" s="1610"/>
      <c r="BI343" s="1862"/>
      <c r="BJ343" s="1862"/>
      <c r="BK343" s="1862"/>
      <c r="BL343" s="1862"/>
      <c r="BM343" s="1862"/>
      <c r="BN343" s="1862"/>
      <c r="BO343" s="1862"/>
      <c r="BP343" s="1862"/>
      <c r="BQ343" s="1862"/>
      <c r="BR343" s="1862"/>
      <c r="BS343" s="1862"/>
      <c r="BT343" s="1862"/>
      <c r="BU343" s="1862"/>
      <c r="BV343" s="1862"/>
      <c r="BW343" s="1862"/>
      <c r="BX343" s="1862"/>
      <c r="BY343" s="1862"/>
      <c r="BZ343" s="1862"/>
      <c r="CA343" s="1862"/>
      <c r="CB343" s="1862"/>
      <c r="CC343" s="1606"/>
      <c r="CD343" s="1606"/>
      <c r="CE343" s="1606"/>
      <c r="CF343" s="1606"/>
      <c r="CG343" s="1606"/>
      <c r="CH343" s="1606"/>
      <c r="CI343" s="1597"/>
      <c r="CJ343" s="1597"/>
      <c r="CK343" s="531"/>
    </row>
    <row r="344" spans="1:89" s="1857" customFormat="1">
      <c r="A344" s="527"/>
      <c r="B344" s="1849"/>
      <c r="C344" s="1609"/>
      <c r="D344" s="1609"/>
      <c r="E344" s="1609"/>
      <c r="F344" s="1609"/>
      <c r="G344" s="1609"/>
      <c r="H344" s="1609"/>
      <c r="I344" s="1609"/>
      <c r="J344" s="1609"/>
      <c r="K344" s="1609"/>
      <c r="L344" s="1485"/>
      <c r="M344" s="1485"/>
      <c r="N344" s="1485"/>
      <c r="O344" s="1485"/>
      <c r="P344" s="1485"/>
      <c r="Q344" s="1485"/>
      <c r="R344" s="1485"/>
      <c r="S344" s="1485"/>
      <c r="T344" s="534"/>
      <c r="U344" s="534"/>
      <c r="V344" s="534"/>
      <c r="W344" s="534"/>
      <c r="X344" s="534"/>
      <c r="Y344" s="534"/>
      <c r="Z344" s="534"/>
      <c r="AA344" s="534"/>
      <c r="AB344" s="1484"/>
      <c r="AC344" s="1484"/>
      <c r="AD344" s="1484"/>
      <c r="AE344" s="1484"/>
      <c r="AF344" s="1484"/>
      <c r="AG344" s="1484"/>
      <c r="AH344" s="1484"/>
      <c r="AI344" s="1484"/>
      <c r="AJ344" s="1485"/>
      <c r="AK344" s="1485"/>
      <c r="AL344" s="1485"/>
      <c r="AM344" s="1485"/>
      <c r="AN344" s="1485"/>
      <c r="AO344" s="1485"/>
      <c r="AP344" s="1485"/>
      <c r="AQ344" s="1485"/>
      <c r="AR344" s="1485"/>
      <c r="AS344" s="1485"/>
      <c r="AT344" s="1485"/>
      <c r="AU344" s="1485"/>
      <c r="AV344" s="1485"/>
      <c r="AW344" s="1485"/>
      <c r="AY344" s="1849"/>
      <c r="AZ344" s="1849"/>
      <c r="BA344" s="1609"/>
      <c r="BB344" s="1610"/>
      <c r="BC344" s="1610"/>
      <c r="BD344" s="1610"/>
      <c r="BE344" s="1610"/>
      <c r="BF344" s="1610"/>
      <c r="BG344" s="1610"/>
      <c r="BH344" s="1610"/>
      <c r="BI344" s="1862"/>
      <c r="BJ344" s="1862"/>
      <c r="BK344" s="1862"/>
      <c r="BL344" s="1862"/>
      <c r="BM344" s="1862"/>
      <c r="BN344" s="1862"/>
      <c r="BO344" s="1862"/>
      <c r="BP344" s="1862"/>
      <c r="BQ344" s="1862"/>
      <c r="BR344" s="1862"/>
      <c r="BS344" s="1862"/>
      <c r="BT344" s="1862"/>
      <c r="BU344" s="1862"/>
      <c r="BV344" s="1862"/>
      <c r="BW344" s="1862"/>
      <c r="BX344" s="1862"/>
      <c r="BY344" s="1862"/>
      <c r="BZ344" s="1862"/>
      <c r="CA344" s="1862"/>
      <c r="CB344" s="1862"/>
      <c r="CC344" s="1606"/>
      <c r="CD344" s="1606"/>
      <c r="CE344" s="1606"/>
      <c r="CF344" s="1606"/>
      <c r="CG344" s="1606"/>
      <c r="CH344" s="1606"/>
      <c r="CI344" s="1597"/>
      <c r="CJ344" s="1597"/>
      <c r="CK344" s="531"/>
    </row>
    <row r="345" spans="1:89" s="514" customFormat="1" ht="19.5" customHeight="1">
      <c r="A345" s="1017">
        <v>10</v>
      </c>
      <c r="B345" s="1062" t="s">
        <v>537</v>
      </c>
      <c r="C345" s="1016" t="s">
        <v>873</v>
      </c>
      <c r="O345" s="1616"/>
      <c r="P345" s="1616"/>
      <c r="Q345" s="1616"/>
      <c r="R345" s="1616"/>
      <c r="S345" s="1616"/>
      <c r="T345" s="1616"/>
      <c r="U345" s="1616"/>
      <c r="V345" s="1616"/>
      <c r="W345" s="1616"/>
      <c r="X345" s="1616"/>
      <c r="Y345" s="1616"/>
      <c r="Z345" s="1616"/>
      <c r="AA345" s="1616"/>
      <c r="AB345" s="1616"/>
      <c r="AC345" s="1616"/>
      <c r="AD345" s="1616"/>
      <c r="AE345" s="1616"/>
      <c r="AF345" s="961"/>
      <c r="AG345" s="1616"/>
      <c r="AH345" s="1616"/>
      <c r="AI345" s="1616"/>
      <c r="AJ345" s="1616"/>
      <c r="AK345" s="1616"/>
      <c r="AL345" s="1616"/>
      <c r="AM345" s="1616"/>
      <c r="AN345" s="1616"/>
      <c r="AO345" s="1616"/>
      <c r="AP345" s="1616"/>
      <c r="AQ345" s="1616"/>
      <c r="AR345" s="1616"/>
      <c r="AS345" s="1616"/>
      <c r="AT345" s="1616"/>
      <c r="AU345" s="1616"/>
      <c r="AV345" s="1616"/>
      <c r="AW345" s="1616"/>
      <c r="AY345" s="1448"/>
      <c r="AZ345" s="1448"/>
      <c r="BA345" s="1609"/>
      <c r="BB345" s="1610"/>
      <c r="BC345" s="1610"/>
      <c r="BD345" s="1610"/>
      <c r="BE345" s="1610"/>
      <c r="BF345" s="1610"/>
      <c r="BG345" s="1610"/>
      <c r="BH345" s="1610"/>
      <c r="BI345" s="1473"/>
      <c r="BJ345" s="1473"/>
      <c r="BK345" s="1473"/>
      <c r="BL345" s="1473"/>
      <c r="BM345" s="1473"/>
      <c r="BN345" s="1473"/>
      <c r="BO345" s="1473"/>
      <c r="BP345" s="1473"/>
      <c r="BQ345" s="1473"/>
      <c r="BR345" s="1473"/>
      <c r="BS345" s="1473"/>
      <c r="BT345" s="1473"/>
      <c r="BU345" s="1473"/>
      <c r="BV345" s="1473"/>
      <c r="BW345" s="1473"/>
      <c r="BX345" s="1473"/>
      <c r="BY345" s="1473"/>
      <c r="BZ345" s="1473"/>
      <c r="CA345" s="1473"/>
      <c r="CB345" s="1473"/>
      <c r="CC345" s="1606"/>
      <c r="CD345" s="1606"/>
      <c r="CE345" s="1606"/>
      <c r="CF345" s="1606"/>
      <c r="CG345" s="1606"/>
      <c r="CH345" s="1606"/>
      <c r="CI345" s="1597"/>
      <c r="CJ345" s="1597"/>
      <c r="CK345" s="531"/>
    </row>
    <row r="346" spans="1:89" s="514" customFormat="1" ht="19.5" hidden="1" customHeight="1">
      <c r="A346" s="1489"/>
      <c r="B346" s="134"/>
      <c r="C346" s="285"/>
      <c r="O346" s="1617"/>
      <c r="P346" s="3243" t="s">
        <v>512</v>
      </c>
      <c r="Q346" s="3242"/>
      <c r="R346" s="3242"/>
      <c r="S346" s="3243"/>
      <c r="T346" s="3243"/>
      <c r="U346" s="3243"/>
      <c r="V346" s="3242"/>
      <c r="W346" s="3243"/>
      <c r="X346" s="3242"/>
      <c r="Y346" s="3243"/>
      <c r="Z346" s="3242"/>
      <c r="AA346" s="3243"/>
      <c r="AB346" s="3243"/>
      <c r="AC346" s="3243"/>
      <c r="AD346" s="3242"/>
      <c r="AE346" s="3243"/>
      <c r="AG346" s="3241">
        <v>0</v>
      </c>
      <c r="AH346" s="3242"/>
      <c r="AI346" s="3242"/>
      <c r="AJ346" s="3243"/>
      <c r="AK346" s="3242"/>
      <c r="AL346" s="3243"/>
      <c r="AM346" s="3243"/>
      <c r="AN346" s="3243"/>
      <c r="AO346" s="3243"/>
      <c r="AP346" s="3243"/>
      <c r="AQ346" s="3243"/>
      <c r="AR346" s="3242"/>
      <c r="AS346" s="3242"/>
      <c r="AT346" s="3242"/>
      <c r="AU346" s="3243"/>
      <c r="AV346" s="3243"/>
      <c r="AW346" s="3243"/>
      <c r="AY346" s="1448"/>
      <c r="AZ346" s="1448"/>
      <c r="BA346" s="1609"/>
      <c r="BB346" s="1610"/>
      <c r="BC346" s="1610"/>
      <c r="BD346" s="1610"/>
      <c r="BE346" s="1610"/>
      <c r="BF346" s="1610"/>
      <c r="BG346" s="1610"/>
      <c r="BH346" s="1610"/>
      <c r="BI346" s="1473"/>
      <c r="BJ346" s="1473"/>
      <c r="BK346" s="1473"/>
      <c r="BL346" s="1473"/>
      <c r="BM346" s="1473"/>
      <c r="BN346" s="1473"/>
      <c r="BO346" s="1473"/>
      <c r="BP346" s="1473"/>
      <c r="BQ346" s="1473"/>
      <c r="BR346" s="1473"/>
      <c r="BS346" s="1473"/>
      <c r="BT346" s="1473"/>
      <c r="BU346" s="1473"/>
      <c r="BV346" s="1473"/>
      <c r="BW346" s="1473"/>
      <c r="BX346" s="1473"/>
      <c r="BY346" s="1473"/>
      <c r="BZ346" s="1473"/>
      <c r="CA346" s="1473"/>
      <c r="CB346" s="1473"/>
      <c r="CC346" s="1606"/>
      <c r="CD346" s="1606"/>
      <c r="CE346" s="1606"/>
      <c r="CF346" s="1606"/>
      <c r="CG346" s="1606"/>
      <c r="CH346" s="1606"/>
      <c r="CI346" s="1597"/>
      <c r="CJ346" s="1597"/>
      <c r="CK346" s="531"/>
    </row>
    <row r="347" spans="1:89" s="514" customFormat="1" ht="19.5" hidden="1" customHeight="1">
      <c r="A347" s="1489"/>
      <c r="B347" s="134"/>
      <c r="C347" s="285"/>
      <c r="O347" s="3133" t="s">
        <v>924</v>
      </c>
      <c r="P347" s="3133"/>
      <c r="Q347" s="3133"/>
      <c r="R347" s="3133"/>
      <c r="S347" s="3133"/>
      <c r="T347" s="3133"/>
      <c r="U347" s="3133"/>
      <c r="V347" s="3133"/>
      <c r="W347" s="964"/>
      <c r="X347" s="2352" t="s">
        <v>938</v>
      </c>
      <c r="Y347" s="2352"/>
      <c r="Z347" s="2352"/>
      <c r="AA347" s="2352"/>
      <c r="AB347" s="2352"/>
      <c r="AC347" s="2352"/>
      <c r="AD347" s="2352"/>
      <c r="AE347" s="2352"/>
      <c r="AF347" s="964"/>
      <c r="AG347" s="2720" t="s">
        <v>924</v>
      </c>
      <c r="AH347" s="2721"/>
      <c r="AI347" s="2721"/>
      <c r="AJ347" s="2720"/>
      <c r="AK347" s="2722"/>
      <c r="AL347" s="2720"/>
      <c r="AM347" s="2720"/>
      <c r="AN347" s="2720"/>
      <c r="AO347" s="1442"/>
      <c r="AP347" s="2723" t="s">
        <v>938</v>
      </c>
      <c r="AQ347" s="2723"/>
      <c r="AR347" s="2724"/>
      <c r="AS347" s="2724"/>
      <c r="AT347" s="2724"/>
      <c r="AU347" s="2723"/>
      <c r="AV347" s="2723"/>
      <c r="AW347" s="2723"/>
      <c r="AY347" s="1448"/>
      <c r="AZ347" s="1448"/>
      <c r="BA347" s="1609"/>
      <c r="BB347" s="1610"/>
      <c r="BC347" s="1610"/>
      <c r="BD347" s="1610"/>
      <c r="BE347" s="1610"/>
      <c r="BF347" s="1610"/>
      <c r="BG347" s="1610"/>
      <c r="BH347" s="1610"/>
      <c r="BI347" s="1473"/>
      <c r="BJ347" s="1473"/>
      <c r="BK347" s="1473"/>
      <c r="BL347" s="1473"/>
      <c r="BM347" s="1473"/>
      <c r="BN347" s="1473"/>
      <c r="BO347" s="1473"/>
      <c r="BP347" s="1473"/>
      <c r="BQ347" s="1473"/>
      <c r="BR347" s="1473"/>
      <c r="BS347" s="1473"/>
      <c r="BT347" s="1473"/>
      <c r="BU347" s="1473"/>
      <c r="BV347" s="1473"/>
      <c r="BW347" s="1473"/>
      <c r="BX347" s="1473"/>
      <c r="BY347" s="1473"/>
      <c r="BZ347" s="1473"/>
      <c r="CA347" s="1473"/>
      <c r="CB347" s="1473"/>
      <c r="CC347" s="1606"/>
      <c r="CD347" s="1606"/>
      <c r="CE347" s="1606"/>
      <c r="CF347" s="1606"/>
      <c r="CG347" s="1606"/>
      <c r="CH347" s="1606"/>
      <c r="CI347" s="1597"/>
      <c r="CJ347" s="1597"/>
      <c r="CK347" s="531"/>
    </row>
    <row r="348" spans="1:89" s="514" customFormat="1" ht="19.5" hidden="1" customHeight="1">
      <c r="A348" s="1489"/>
      <c r="B348" s="134"/>
      <c r="C348" s="285"/>
      <c r="O348" s="2717" t="s">
        <v>574</v>
      </c>
      <c r="P348" s="2717"/>
      <c r="Q348" s="2717"/>
      <c r="R348" s="2717"/>
      <c r="S348" s="2717"/>
      <c r="T348" s="2717"/>
      <c r="U348" s="2717"/>
      <c r="V348" s="2717"/>
      <c r="W348" s="964"/>
      <c r="X348" s="2725" t="s">
        <v>574</v>
      </c>
      <c r="Y348" s="2725"/>
      <c r="Z348" s="2725"/>
      <c r="AA348" s="2725"/>
      <c r="AB348" s="2725"/>
      <c r="AC348" s="2725"/>
      <c r="AD348" s="2725"/>
      <c r="AE348" s="2725"/>
      <c r="AF348" s="964"/>
      <c r="AG348" s="2773" t="s">
        <v>574</v>
      </c>
      <c r="AH348" s="2774"/>
      <c r="AI348" s="2774"/>
      <c r="AJ348" s="2773"/>
      <c r="AK348" s="2775"/>
      <c r="AL348" s="2773"/>
      <c r="AM348" s="2773"/>
      <c r="AN348" s="2773"/>
      <c r="AO348" s="1442"/>
      <c r="AP348" s="3134" t="s">
        <v>574</v>
      </c>
      <c r="AQ348" s="3134"/>
      <c r="AR348" s="3135"/>
      <c r="AS348" s="3135"/>
      <c r="AT348" s="3136"/>
      <c r="AU348" s="3134"/>
      <c r="AV348" s="3134"/>
      <c r="AW348" s="3134"/>
      <c r="AY348" s="1448"/>
      <c r="AZ348" s="1448"/>
      <c r="BA348" s="1609"/>
      <c r="BB348" s="1610"/>
      <c r="BC348" s="1610"/>
      <c r="BD348" s="1610"/>
      <c r="BE348" s="1610"/>
      <c r="BF348" s="1610"/>
      <c r="BG348" s="1610"/>
      <c r="BH348" s="1610"/>
      <c r="BI348" s="1473"/>
      <c r="BJ348" s="1473"/>
      <c r="BK348" s="1473"/>
      <c r="BL348" s="1473"/>
      <c r="BM348" s="1473"/>
      <c r="BN348" s="1473"/>
      <c r="BO348" s="1473"/>
      <c r="BP348" s="1473"/>
      <c r="BQ348" s="1473"/>
      <c r="BR348" s="1473"/>
      <c r="BS348" s="1473"/>
      <c r="BT348" s="1473"/>
      <c r="BU348" s="1473"/>
      <c r="BV348" s="1473"/>
      <c r="BW348" s="1473"/>
      <c r="BX348" s="1473"/>
      <c r="BY348" s="1473"/>
      <c r="BZ348" s="1473"/>
      <c r="CA348" s="1473"/>
      <c r="CB348" s="1473"/>
      <c r="CC348" s="1606"/>
      <c r="CD348" s="1606"/>
      <c r="CE348" s="1606"/>
      <c r="CF348" s="1606"/>
      <c r="CG348" s="1606"/>
      <c r="CH348" s="1606"/>
      <c r="CI348" s="1597"/>
      <c r="CJ348" s="1597"/>
      <c r="CK348" s="531"/>
    </row>
    <row r="349" spans="1:89" s="514" customFormat="1" ht="19.5" hidden="1" customHeight="1">
      <c r="A349" s="1489"/>
      <c r="B349" s="134"/>
      <c r="C349" s="2546" t="s">
        <v>942</v>
      </c>
      <c r="D349" s="2546"/>
      <c r="E349" s="2546"/>
      <c r="F349" s="2546"/>
      <c r="G349" s="2546"/>
      <c r="H349" s="2546"/>
      <c r="I349" s="2546"/>
      <c r="J349" s="2546"/>
      <c r="K349" s="2546"/>
      <c r="L349" s="2546"/>
      <c r="M349" s="2546"/>
      <c r="N349" s="1618"/>
      <c r="O349" s="2576"/>
      <c r="P349" s="2576"/>
      <c r="Q349" s="2576"/>
      <c r="R349" s="2576"/>
      <c r="S349" s="2576"/>
      <c r="T349" s="2576"/>
      <c r="U349" s="2576"/>
      <c r="V349" s="2576"/>
      <c r="W349" s="1618"/>
      <c r="X349" s="2563"/>
      <c r="Y349" s="2563"/>
      <c r="Z349" s="2563"/>
      <c r="AA349" s="2563"/>
      <c r="AB349" s="2563"/>
      <c r="AC349" s="2563"/>
      <c r="AD349" s="2563"/>
      <c r="AE349" s="2563"/>
      <c r="AF349" s="1618"/>
      <c r="AG349" s="2659"/>
      <c r="AH349" s="2659"/>
      <c r="AI349" s="2659"/>
      <c r="AJ349" s="2659"/>
      <c r="AK349" s="2659"/>
      <c r="AL349" s="2659"/>
      <c r="AM349" s="2659"/>
      <c r="AN349" s="2659"/>
      <c r="AO349" s="1618"/>
      <c r="AP349" s="2659"/>
      <c r="AQ349" s="2659"/>
      <c r="AR349" s="2659"/>
      <c r="AS349" s="2659"/>
      <c r="AT349" s="2659"/>
      <c r="AU349" s="2659"/>
      <c r="AV349" s="2659"/>
      <c r="AW349" s="2659"/>
      <c r="AY349" s="1448"/>
      <c r="AZ349" s="1448"/>
      <c r="BA349" s="1609"/>
      <c r="BB349" s="1610"/>
      <c r="BC349" s="1610"/>
      <c r="BD349" s="1610"/>
      <c r="BE349" s="1610"/>
      <c r="BF349" s="1610"/>
      <c r="BG349" s="1610"/>
      <c r="BH349" s="1610"/>
      <c r="BI349" s="1473"/>
      <c r="BJ349" s="1473"/>
      <c r="BK349" s="1473"/>
      <c r="BL349" s="1473"/>
      <c r="BM349" s="1473"/>
      <c r="BN349" s="1473"/>
      <c r="BO349" s="1473"/>
      <c r="BP349" s="1473"/>
      <c r="BQ349" s="1473"/>
      <c r="BR349" s="1473"/>
      <c r="BS349" s="1473"/>
      <c r="BT349" s="1473"/>
      <c r="BU349" s="1473"/>
      <c r="BV349" s="1473"/>
      <c r="BW349" s="1473"/>
      <c r="BX349" s="1473"/>
      <c r="BY349" s="1473"/>
      <c r="BZ349" s="1473"/>
      <c r="CA349" s="1473"/>
      <c r="CB349" s="1473"/>
      <c r="CC349" s="1606"/>
      <c r="CD349" s="1606"/>
      <c r="CE349" s="1606"/>
      <c r="CF349" s="1606"/>
      <c r="CG349" s="1606"/>
      <c r="CH349" s="1606"/>
      <c r="CI349" s="1597"/>
      <c r="CJ349" s="1597"/>
      <c r="CK349" s="531"/>
    </row>
    <row r="350" spans="1:89" s="514" customFormat="1" ht="19.5" hidden="1" customHeight="1">
      <c r="A350" s="1489"/>
      <c r="B350" s="134"/>
      <c r="C350" s="514" t="s">
        <v>943</v>
      </c>
      <c r="O350" s="2530"/>
      <c r="P350" s="2530"/>
      <c r="Q350" s="2530"/>
      <c r="R350" s="2530"/>
      <c r="S350" s="2530"/>
      <c r="T350" s="2530"/>
      <c r="U350" s="2530"/>
      <c r="V350" s="2530"/>
      <c r="W350" s="1618"/>
      <c r="X350" s="2563"/>
      <c r="Y350" s="2563"/>
      <c r="Z350" s="2563"/>
      <c r="AA350" s="2563"/>
      <c r="AB350" s="2563"/>
      <c r="AC350" s="2563"/>
      <c r="AD350" s="2563"/>
      <c r="AE350" s="2563"/>
      <c r="AF350" s="1618"/>
      <c r="AG350" s="2563"/>
      <c r="AH350" s="2563"/>
      <c r="AI350" s="2563"/>
      <c r="AJ350" s="2563"/>
      <c r="AK350" s="2563"/>
      <c r="AL350" s="2563"/>
      <c r="AM350" s="2563"/>
      <c r="AN350" s="2563"/>
      <c r="AO350" s="1618"/>
      <c r="AP350" s="2563"/>
      <c r="AQ350" s="2563"/>
      <c r="AR350" s="2563"/>
      <c r="AS350" s="2563"/>
      <c r="AT350" s="2563"/>
      <c r="AU350" s="2563"/>
      <c r="AV350" s="2563"/>
      <c r="AW350" s="2563"/>
      <c r="AY350" s="1448"/>
      <c r="AZ350" s="1448"/>
      <c r="BA350" s="1609"/>
      <c r="BB350" s="1610"/>
      <c r="BC350" s="1610"/>
      <c r="BD350" s="1610"/>
      <c r="BE350" s="1610"/>
      <c r="BF350" s="1610"/>
      <c r="BG350" s="1610"/>
      <c r="BH350" s="1610"/>
      <c r="BI350" s="1473"/>
      <c r="BJ350" s="1473"/>
      <c r="BK350" s="1473"/>
      <c r="BL350" s="1473"/>
      <c r="BM350" s="1473"/>
      <c r="BN350" s="1473"/>
      <c r="BO350" s="1473"/>
      <c r="BP350" s="1473"/>
      <c r="BQ350" s="1473"/>
      <c r="BR350" s="1473"/>
      <c r="BS350" s="1473"/>
      <c r="BT350" s="1473"/>
      <c r="BU350" s="1473"/>
      <c r="BV350" s="1473"/>
      <c r="BW350" s="1473"/>
      <c r="BX350" s="1473"/>
      <c r="BY350" s="1473"/>
      <c r="BZ350" s="1473"/>
      <c r="CA350" s="1473"/>
      <c r="CB350" s="1473"/>
      <c r="CC350" s="1606"/>
      <c r="CD350" s="1606"/>
      <c r="CE350" s="1606"/>
      <c r="CF350" s="1606"/>
      <c r="CG350" s="1606"/>
      <c r="CH350" s="1606"/>
      <c r="CI350" s="1597"/>
      <c r="CJ350" s="1597"/>
      <c r="CK350" s="531"/>
    </row>
    <row r="351" spans="1:89" s="514" customFormat="1" ht="19.5" hidden="1" customHeight="1">
      <c r="A351" s="1489"/>
      <c r="B351" s="134"/>
      <c r="O351" s="2530"/>
      <c r="P351" s="2530"/>
      <c r="Q351" s="2530"/>
      <c r="R351" s="2530"/>
      <c r="S351" s="2530"/>
      <c r="T351" s="2530"/>
      <c r="U351" s="2530"/>
      <c r="V351" s="2530"/>
      <c r="W351" s="1618"/>
      <c r="X351" s="2563"/>
      <c r="Y351" s="2563"/>
      <c r="Z351" s="2563"/>
      <c r="AA351" s="2563"/>
      <c r="AB351" s="2563"/>
      <c r="AC351" s="2563"/>
      <c r="AD351" s="2563"/>
      <c r="AE351" s="2563"/>
      <c r="AF351" s="1618"/>
      <c r="AG351" s="2563"/>
      <c r="AH351" s="2563"/>
      <c r="AI351" s="2563"/>
      <c r="AJ351" s="2563"/>
      <c r="AK351" s="2563"/>
      <c r="AL351" s="2563"/>
      <c r="AM351" s="2563"/>
      <c r="AN351" s="2563"/>
      <c r="AO351" s="1618"/>
      <c r="AP351" s="2563"/>
      <c r="AQ351" s="2563"/>
      <c r="AR351" s="2563"/>
      <c r="AS351" s="2563"/>
      <c r="AT351" s="2563"/>
      <c r="AU351" s="2563"/>
      <c r="AV351" s="2563"/>
      <c r="AW351" s="2563"/>
      <c r="AY351" s="1448"/>
      <c r="AZ351" s="1448"/>
      <c r="BA351" s="1609"/>
      <c r="BB351" s="1610"/>
      <c r="BC351" s="1610"/>
      <c r="BD351" s="1610"/>
      <c r="BE351" s="1610"/>
      <c r="BF351" s="1610"/>
      <c r="BG351" s="1610"/>
      <c r="BH351" s="1610"/>
      <c r="BI351" s="1473"/>
      <c r="BJ351" s="1473"/>
      <c r="BK351" s="1473"/>
      <c r="BL351" s="1473"/>
      <c r="BM351" s="1473"/>
      <c r="BN351" s="1473"/>
      <c r="BO351" s="1473"/>
      <c r="BP351" s="1473"/>
      <c r="BQ351" s="1473"/>
      <c r="BR351" s="1473"/>
      <c r="BS351" s="1473"/>
      <c r="BT351" s="1473"/>
      <c r="BU351" s="1473"/>
      <c r="BV351" s="1473"/>
      <c r="BW351" s="1473"/>
      <c r="BX351" s="1473"/>
      <c r="BY351" s="1473"/>
      <c r="BZ351" s="1473"/>
      <c r="CA351" s="1473"/>
      <c r="CB351" s="1473"/>
      <c r="CC351" s="1606"/>
      <c r="CD351" s="1606"/>
      <c r="CE351" s="1606"/>
      <c r="CF351" s="1606"/>
      <c r="CG351" s="1606"/>
      <c r="CH351" s="1606"/>
      <c r="CI351" s="1597"/>
      <c r="CJ351" s="1597"/>
      <c r="CK351" s="531"/>
    </row>
    <row r="352" spans="1:89" s="514" customFormat="1" ht="19.5" hidden="1" customHeight="1">
      <c r="A352" s="1489"/>
      <c r="B352" s="134"/>
      <c r="O352" s="2530"/>
      <c r="P352" s="2530"/>
      <c r="Q352" s="2530"/>
      <c r="R352" s="2530"/>
      <c r="S352" s="2530"/>
      <c r="T352" s="2530"/>
      <c r="U352" s="2530"/>
      <c r="V352" s="2530"/>
      <c r="W352" s="1618"/>
      <c r="X352" s="2563"/>
      <c r="Y352" s="2563"/>
      <c r="Z352" s="2563"/>
      <c r="AA352" s="2563"/>
      <c r="AB352" s="2563"/>
      <c r="AC352" s="2563"/>
      <c r="AD352" s="2563"/>
      <c r="AE352" s="2563"/>
      <c r="AF352" s="1618"/>
      <c r="AG352" s="2563"/>
      <c r="AH352" s="2563"/>
      <c r="AI352" s="2563"/>
      <c r="AJ352" s="2563"/>
      <c r="AK352" s="2563"/>
      <c r="AL352" s="2563"/>
      <c r="AM352" s="2563"/>
      <c r="AN352" s="2563"/>
      <c r="AO352" s="1618"/>
      <c r="AP352" s="2563"/>
      <c r="AQ352" s="2563"/>
      <c r="AR352" s="2563"/>
      <c r="AS352" s="2563"/>
      <c r="AT352" s="2563"/>
      <c r="AU352" s="2563"/>
      <c r="AV352" s="2563"/>
      <c r="AW352" s="2563"/>
      <c r="AY352" s="1448"/>
      <c r="AZ352" s="1448"/>
      <c r="BA352" s="1609"/>
      <c r="BB352" s="1610"/>
      <c r="BC352" s="1610"/>
      <c r="BD352" s="1610"/>
      <c r="BE352" s="1610"/>
      <c r="BF352" s="1610"/>
      <c r="BG352" s="1610"/>
      <c r="BH352" s="1610"/>
      <c r="BI352" s="1473"/>
      <c r="BJ352" s="1473"/>
      <c r="BK352" s="1473"/>
      <c r="BL352" s="1473"/>
      <c r="BM352" s="1473"/>
      <c r="BN352" s="1473"/>
      <c r="BO352" s="1473"/>
      <c r="BP352" s="1473"/>
      <c r="BQ352" s="1473"/>
      <c r="BR352" s="1473"/>
      <c r="BS352" s="1473"/>
      <c r="BT352" s="1473"/>
      <c r="BU352" s="1473"/>
      <c r="BV352" s="1473"/>
      <c r="BW352" s="1473"/>
      <c r="BX352" s="1473"/>
      <c r="BY352" s="1473"/>
      <c r="BZ352" s="1473"/>
      <c r="CA352" s="1473"/>
      <c r="CB352" s="1473"/>
      <c r="CC352" s="1606"/>
      <c r="CD352" s="1606"/>
      <c r="CE352" s="1606"/>
      <c r="CF352" s="1606"/>
      <c r="CG352" s="1606"/>
      <c r="CH352" s="1606"/>
      <c r="CI352" s="1597"/>
      <c r="CJ352" s="1597"/>
      <c r="CK352" s="531"/>
    </row>
    <row r="353" spans="1:89" s="514" customFormat="1" ht="19.5" hidden="1" customHeight="1">
      <c r="A353" s="1489"/>
      <c r="B353" s="134"/>
      <c r="O353" s="2530"/>
      <c r="P353" s="2530"/>
      <c r="Q353" s="2530"/>
      <c r="R353" s="2530"/>
      <c r="S353" s="2530"/>
      <c r="T353" s="2530"/>
      <c r="U353" s="2530"/>
      <c r="V353" s="2530"/>
      <c r="W353" s="1618"/>
      <c r="X353" s="2563"/>
      <c r="Y353" s="2563"/>
      <c r="Z353" s="2563"/>
      <c r="AA353" s="2563"/>
      <c r="AB353" s="2563"/>
      <c r="AC353" s="2563"/>
      <c r="AD353" s="2563"/>
      <c r="AE353" s="2563"/>
      <c r="AF353" s="1618"/>
      <c r="AG353" s="2563"/>
      <c r="AH353" s="2563"/>
      <c r="AI353" s="2563"/>
      <c r="AJ353" s="2563"/>
      <c r="AK353" s="2563"/>
      <c r="AL353" s="2563"/>
      <c r="AM353" s="2563"/>
      <c r="AN353" s="2563"/>
      <c r="AO353" s="1618"/>
      <c r="AP353" s="2563"/>
      <c r="AQ353" s="2563"/>
      <c r="AR353" s="2563"/>
      <c r="AS353" s="2563"/>
      <c r="AT353" s="2563"/>
      <c r="AU353" s="2563"/>
      <c r="AV353" s="2563"/>
      <c r="AW353" s="2563"/>
      <c r="AY353" s="1448"/>
      <c r="AZ353" s="1448"/>
      <c r="BA353" s="1609"/>
      <c r="BB353" s="1610"/>
      <c r="BC353" s="1610"/>
      <c r="BD353" s="1610"/>
      <c r="BE353" s="1610"/>
      <c r="BF353" s="1610"/>
      <c r="BG353" s="1610"/>
      <c r="BH353" s="1610"/>
      <c r="BI353" s="1473"/>
      <c r="BJ353" s="1473"/>
      <c r="BK353" s="1473"/>
      <c r="BL353" s="1473"/>
      <c r="BM353" s="1473"/>
      <c r="BN353" s="1473"/>
      <c r="BO353" s="1473"/>
      <c r="BP353" s="1473"/>
      <c r="BQ353" s="1473"/>
      <c r="BR353" s="1473"/>
      <c r="BS353" s="1473"/>
      <c r="BT353" s="1473"/>
      <c r="BU353" s="1473"/>
      <c r="BV353" s="1473"/>
      <c r="BW353" s="1473"/>
      <c r="BX353" s="1473"/>
      <c r="BY353" s="1473"/>
      <c r="BZ353" s="1473"/>
      <c r="CA353" s="1473"/>
      <c r="CB353" s="1473"/>
      <c r="CC353" s="1606"/>
      <c r="CD353" s="1606"/>
      <c r="CE353" s="1606"/>
      <c r="CF353" s="1606"/>
      <c r="CG353" s="1606"/>
      <c r="CH353" s="1606"/>
      <c r="CI353" s="1597"/>
      <c r="CJ353" s="1597"/>
      <c r="CK353" s="531"/>
    </row>
    <row r="354" spans="1:89" s="514" customFormat="1" ht="19.5" hidden="1" customHeight="1">
      <c r="A354" s="1489"/>
      <c r="B354" s="134"/>
      <c r="O354" s="2530"/>
      <c r="P354" s="2530"/>
      <c r="Q354" s="2530"/>
      <c r="R354" s="2530"/>
      <c r="S354" s="2530"/>
      <c r="T354" s="2530"/>
      <c r="U354" s="2530"/>
      <c r="V354" s="2530"/>
      <c r="W354" s="1618"/>
      <c r="X354" s="2563"/>
      <c r="Y354" s="2563"/>
      <c r="Z354" s="2563"/>
      <c r="AA354" s="2563"/>
      <c r="AB354" s="2563"/>
      <c r="AC354" s="2563"/>
      <c r="AD354" s="2563"/>
      <c r="AE354" s="2563"/>
      <c r="AF354" s="1618"/>
      <c r="AG354" s="2563"/>
      <c r="AH354" s="2563"/>
      <c r="AI354" s="2563"/>
      <c r="AJ354" s="2563"/>
      <c r="AK354" s="2563"/>
      <c r="AL354" s="2563"/>
      <c r="AM354" s="2563"/>
      <c r="AN354" s="2563"/>
      <c r="AO354" s="1618"/>
      <c r="AP354" s="2563"/>
      <c r="AQ354" s="2563"/>
      <c r="AR354" s="2563"/>
      <c r="AS354" s="2563"/>
      <c r="AT354" s="2563"/>
      <c r="AU354" s="2563"/>
      <c r="AV354" s="2563"/>
      <c r="AW354" s="2563"/>
      <c r="AY354" s="1448"/>
      <c r="AZ354" s="1448"/>
      <c r="BA354" s="1609"/>
      <c r="BB354" s="1610"/>
      <c r="BC354" s="1610"/>
      <c r="BD354" s="1610"/>
      <c r="BE354" s="1610"/>
      <c r="BF354" s="1610"/>
      <c r="BG354" s="1610"/>
      <c r="BH354" s="1610"/>
      <c r="BI354" s="1473"/>
      <c r="BJ354" s="1473"/>
      <c r="BK354" s="1473"/>
      <c r="BL354" s="1473"/>
      <c r="BM354" s="1473"/>
      <c r="BN354" s="1473"/>
      <c r="BO354" s="1473"/>
      <c r="BP354" s="1473"/>
      <c r="BQ354" s="1473"/>
      <c r="BR354" s="1473"/>
      <c r="BS354" s="1473"/>
      <c r="BT354" s="1473"/>
      <c r="BU354" s="1473"/>
      <c r="BV354" s="1473"/>
      <c r="BW354" s="1473"/>
      <c r="BX354" s="1473"/>
      <c r="BY354" s="1473"/>
      <c r="BZ354" s="1473"/>
      <c r="CA354" s="1473"/>
      <c r="CB354" s="1473"/>
      <c r="CC354" s="1606"/>
      <c r="CD354" s="1606"/>
      <c r="CE354" s="1606"/>
      <c r="CF354" s="1606"/>
      <c r="CG354" s="1606"/>
      <c r="CH354" s="1606"/>
      <c r="CI354" s="1597"/>
      <c r="CJ354" s="1597"/>
      <c r="CK354" s="531"/>
    </row>
    <row r="355" spans="1:89" s="514" customFormat="1" ht="19.5" hidden="1" customHeight="1">
      <c r="A355" s="1489"/>
      <c r="B355" s="134"/>
      <c r="O355" s="2530"/>
      <c r="P355" s="2530"/>
      <c r="Q355" s="2530"/>
      <c r="R355" s="2530"/>
      <c r="S355" s="2530"/>
      <c r="T355" s="2530"/>
      <c r="U355" s="2530"/>
      <c r="V355" s="2530"/>
      <c r="W355" s="1618"/>
      <c r="X355" s="2563"/>
      <c r="Y355" s="2563"/>
      <c r="Z355" s="2563"/>
      <c r="AA355" s="2563"/>
      <c r="AB355" s="2563"/>
      <c r="AC355" s="2563"/>
      <c r="AD355" s="2563"/>
      <c r="AE355" s="2563"/>
      <c r="AF355" s="1618"/>
      <c r="AG355" s="2532"/>
      <c r="AH355" s="2532"/>
      <c r="AI355" s="2532"/>
      <c r="AJ355" s="2532"/>
      <c r="AK355" s="2532"/>
      <c r="AL355" s="2532"/>
      <c r="AM355" s="2532"/>
      <c r="AN355" s="2532"/>
      <c r="AO355" s="1618"/>
      <c r="AP355" s="2532"/>
      <c r="AQ355" s="2532"/>
      <c r="AR355" s="2532"/>
      <c r="AS355" s="2532"/>
      <c r="AT355" s="2532"/>
      <c r="AU355" s="2532"/>
      <c r="AV355" s="2532"/>
      <c r="AW355" s="2532"/>
      <c r="AY355" s="1448"/>
      <c r="AZ355" s="1448"/>
      <c r="BA355" s="1609"/>
      <c r="BB355" s="1610"/>
      <c r="BC355" s="1610"/>
      <c r="BD355" s="1610"/>
      <c r="BE355" s="1610"/>
      <c r="BF355" s="1610"/>
      <c r="BG355" s="1610"/>
      <c r="BH355" s="1610"/>
      <c r="BI355" s="1473"/>
      <c r="BJ355" s="1473"/>
      <c r="BK355" s="1473"/>
      <c r="BL355" s="1473"/>
      <c r="BM355" s="1473"/>
      <c r="BN355" s="1473"/>
      <c r="BO355" s="1473"/>
      <c r="BP355" s="1473"/>
      <c r="BQ355" s="1473"/>
      <c r="BR355" s="1473"/>
      <c r="BS355" s="1473"/>
      <c r="BT355" s="1473"/>
      <c r="BU355" s="1473"/>
      <c r="BV355" s="1473"/>
      <c r="BW355" s="1473"/>
      <c r="BX355" s="1473"/>
      <c r="BY355" s="1473"/>
      <c r="BZ355" s="1473"/>
      <c r="CA355" s="1473"/>
      <c r="CB355" s="1473"/>
      <c r="CC355" s="1606"/>
      <c r="CD355" s="1606"/>
      <c r="CE355" s="1606"/>
      <c r="CF355" s="1606"/>
      <c r="CG355" s="1606"/>
      <c r="CH355" s="1606"/>
      <c r="CI355" s="1597"/>
      <c r="CJ355" s="1597"/>
      <c r="CK355" s="531"/>
    </row>
    <row r="356" spans="1:89" s="514" customFormat="1" ht="19.5" hidden="1" customHeight="1" thickBot="1">
      <c r="A356" s="1489"/>
      <c r="B356" s="134"/>
      <c r="C356" s="2768" t="s">
        <v>861</v>
      </c>
      <c r="D356" s="2768"/>
      <c r="E356" s="2768"/>
      <c r="F356" s="2768"/>
      <c r="G356" s="2768"/>
      <c r="H356" s="2768"/>
      <c r="I356" s="2768"/>
      <c r="J356" s="2768"/>
      <c r="K356" s="2768"/>
      <c r="L356" s="2768"/>
      <c r="M356" s="2768"/>
      <c r="N356" s="1565"/>
      <c r="O356" s="2576">
        <v>0</v>
      </c>
      <c r="P356" s="2576"/>
      <c r="Q356" s="2576"/>
      <c r="R356" s="2576"/>
      <c r="S356" s="2576"/>
      <c r="T356" s="2576"/>
      <c r="U356" s="2576"/>
      <c r="V356" s="2576"/>
      <c r="W356" s="1486"/>
      <c r="X356" s="3131">
        <v>0</v>
      </c>
      <c r="Y356" s="3131"/>
      <c r="Z356" s="3131"/>
      <c r="AA356" s="3131"/>
      <c r="AB356" s="3131"/>
      <c r="AC356" s="3131"/>
      <c r="AD356" s="3131"/>
      <c r="AE356" s="3131"/>
      <c r="AF356" s="1486"/>
      <c r="AG356" s="2577">
        <v>0</v>
      </c>
      <c r="AH356" s="2578"/>
      <c r="AI356" s="2578"/>
      <c r="AJ356" s="2577"/>
      <c r="AK356" s="2578"/>
      <c r="AL356" s="2577"/>
      <c r="AM356" s="2577"/>
      <c r="AN356" s="2577"/>
      <c r="AO356" s="1486"/>
      <c r="AP356" s="2790">
        <v>0</v>
      </c>
      <c r="AQ356" s="2790"/>
      <c r="AR356" s="2791"/>
      <c r="AS356" s="2791"/>
      <c r="AT356" s="2792"/>
      <c r="AU356" s="2790"/>
      <c r="AV356" s="2790"/>
      <c r="AW356" s="2790"/>
      <c r="AY356" s="1448"/>
      <c r="AZ356" s="1448"/>
      <c r="BA356" s="1609"/>
      <c r="BB356" s="1610"/>
      <c r="BC356" s="1610"/>
      <c r="BD356" s="1610"/>
      <c r="BE356" s="1610"/>
      <c r="BF356" s="1610"/>
      <c r="BG356" s="1610"/>
      <c r="BH356" s="1610"/>
      <c r="BI356" s="1473"/>
      <c r="BJ356" s="1473"/>
      <c r="BK356" s="1473"/>
      <c r="BL356" s="1473"/>
      <c r="BM356" s="1473"/>
      <c r="BN356" s="1473"/>
      <c r="BO356" s="1473"/>
      <c r="BP356" s="1473"/>
      <c r="BQ356" s="1473"/>
      <c r="BR356" s="1473"/>
      <c r="BS356" s="1473"/>
      <c r="BT356" s="1473"/>
      <c r="BU356" s="1473"/>
      <c r="BV356" s="1473"/>
      <c r="BW356" s="1473"/>
      <c r="BX356" s="1473"/>
      <c r="BY356" s="1473"/>
      <c r="BZ356" s="1473"/>
      <c r="CA356" s="1473"/>
      <c r="CB356" s="1473"/>
      <c r="CC356" s="1606"/>
      <c r="CD356" s="1606"/>
      <c r="CE356" s="1606"/>
      <c r="CF356" s="1606"/>
      <c r="CG356" s="1606"/>
      <c r="CH356" s="1606"/>
      <c r="CI356" s="1597"/>
      <c r="CJ356" s="1597"/>
      <c r="CK356" s="531"/>
    </row>
    <row r="357" spans="1:89" s="514" customFormat="1" ht="19.5" hidden="1" customHeight="1" thickTop="1">
      <c r="A357" s="1489"/>
      <c r="B357" s="134"/>
      <c r="W357" s="1618"/>
      <c r="X357" s="1618"/>
      <c r="Y357" s="1618"/>
      <c r="Z357" s="1618"/>
      <c r="AA357" s="1618"/>
      <c r="AB357" s="1618"/>
      <c r="AC357" s="1618"/>
      <c r="AD357" s="1618"/>
      <c r="AE357" s="1618"/>
      <c r="AF357" s="1618"/>
      <c r="AG357" s="1618"/>
      <c r="AH357" s="1618"/>
      <c r="AI357" s="1618"/>
      <c r="AJ357" s="1618"/>
      <c r="AK357" s="1618"/>
      <c r="AL357" s="1618"/>
      <c r="AM357" s="1618"/>
      <c r="AN357" s="1618"/>
      <c r="AO357" s="1618"/>
      <c r="AP357" s="1618"/>
      <c r="AQ357" s="1618"/>
      <c r="AR357" s="1618"/>
      <c r="AS357" s="1618"/>
      <c r="AT357" s="1618"/>
      <c r="AU357" s="1618"/>
      <c r="AV357" s="1618"/>
      <c r="AW357" s="1618"/>
      <c r="AY357" s="1448"/>
      <c r="AZ357" s="1448"/>
      <c r="BA357" s="1609"/>
      <c r="BB357" s="1610"/>
      <c r="BC357" s="1610"/>
      <c r="BD357" s="1610"/>
      <c r="BE357" s="1610"/>
      <c r="BF357" s="1610"/>
      <c r="BG357" s="1610"/>
      <c r="BH357" s="1610"/>
      <c r="BI357" s="1473"/>
      <c r="BJ357" s="1473"/>
      <c r="BK357" s="1473"/>
      <c r="BL357" s="1473"/>
      <c r="BM357" s="1473"/>
      <c r="BN357" s="1473"/>
      <c r="BO357" s="1473"/>
      <c r="BP357" s="1473"/>
      <c r="BQ357" s="1473"/>
      <c r="BR357" s="1473"/>
      <c r="BS357" s="1473"/>
      <c r="BT357" s="1473"/>
      <c r="BU357" s="1473"/>
      <c r="BV357" s="1473"/>
      <c r="BW357" s="1473"/>
      <c r="BX357" s="1473"/>
      <c r="BY357" s="1473"/>
      <c r="BZ357" s="1473"/>
      <c r="CA357" s="1473"/>
      <c r="CB357" s="1473"/>
      <c r="CC357" s="1606"/>
      <c r="CD357" s="1606"/>
      <c r="CE357" s="1606"/>
      <c r="CF357" s="1606"/>
      <c r="CG357" s="1606"/>
      <c r="CH357" s="1606"/>
      <c r="CI357" s="1597"/>
      <c r="CJ357" s="1597"/>
      <c r="CK357" s="531"/>
    </row>
    <row r="358" spans="1:89" s="514" customFormat="1" ht="17.25" customHeight="1">
      <c r="A358" s="1489"/>
      <c r="B358" s="134"/>
      <c r="C358" s="285" t="s">
        <v>944</v>
      </c>
      <c r="T358" s="1622"/>
      <c r="U358" s="1622"/>
      <c r="V358" s="1622"/>
      <c r="W358" s="1622"/>
      <c r="X358" s="1622"/>
      <c r="Y358" s="1622"/>
      <c r="Z358" s="1622"/>
      <c r="AA358" s="1622"/>
      <c r="AB358" s="1622"/>
      <c r="AC358" s="1622"/>
      <c r="AD358" s="1622"/>
      <c r="AE358" s="2769" t="s">
        <v>512</v>
      </c>
      <c r="AF358" s="2769"/>
      <c r="AG358" s="2769"/>
      <c r="AH358" s="2769"/>
      <c r="AI358" s="2769"/>
      <c r="AJ358" s="2769"/>
      <c r="AK358" s="2769"/>
      <c r="AL358" s="2769"/>
      <c r="AM358" s="2769"/>
      <c r="AO358" s="2601" t="s">
        <v>513</v>
      </c>
      <c r="AP358" s="2601"/>
      <c r="AQ358" s="2601"/>
      <c r="AR358" s="2601"/>
      <c r="AS358" s="2601"/>
      <c r="AT358" s="2601"/>
      <c r="AU358" s="2601"/>
      <c r="AV358" s="2601"/>
      <c r="AW358" s="2601"/>
      <c r="AY358" s="1448"/>
      <c r="AZ358" s="1448"/>
      <c r="BA358" s="1609"/>
      <c r="BB358" s="1610"/>
      <c r="BC358" s="1610"/>
      <c r="BD358" s="1610"/>
      <c r="BE358" s="1610"/>
      <c r="BF358" s="1610"/>
      <c r="BG358" s="1610"/>
      <c r="BH358" s="1610"/>
      <c r="BI358" s="1473"/>
      <c r="BJ358" s="1473"/>
      <c r="BK358" s="1473"/>
      <c r="BL358" s="1473"/>
      <c r="BM358" s="1473"/>
      <c r="BN358" s="1473"/>
      <c r="BO358" s="1473"/>
      <c r="BP358" s="1473"/>
      <c r="BQ358" s="1473"/>
      <c r="BR358" s="1473"/>
      <c r="BS358" s="1473"/>
      <c r="BT358" s="1473"/>
      <c r="BU358" s="1473"/>
      <c r="BV358" s="1473"/>
      <c r="BW358" s="1473"/>
      <c r="BX358" s="1473"/>
      <c r="BY358" s="1473"/>
      <c r="BZ358" s="1473"/>
      <c r="CA358" s="1473"/>
      <c r="CB358" s="1473"/>
      <c r="CC358" s="1606"/>
      <c r="CD358" s="1606"/>
      <c r="CE358" s="1606"/>
      <c r="CF358" s="1606"/>
      <c r="CG358" s="1606"/>
      <c r="CH358" s="1606"/>
      <c r="CI358" s="1597"/>
      <c r="CJ358" s="1597"/>
      <c r="CK358" s="531"/>
    </row>
    <row r="359" spans="1:89" s="514" customFormat="1" ht="17.25" customHeight="1">
      <c r="A359" s="1489"/>
      <c r="B359" s="134"/>
      <c r="T359" s="1622"/>
      <c r="U359" s="1622"/>
      <c r="V359" s="1622"/>
      <c r="W359" s="1622"/>
      <c r="X359" s="1622"/>
      <c r="Y359" s="1622"/>
      <c r="Z359" s="1622"/>
      <c r="AA359" s="1622"/>
      <c r="AB359" s="1622"/>
      <c r="AC359" s="1622"/>
      <c r="AD359" s="1622"/>
      <c r="AE359" s="2638" t="s">
        <v>574</v>
      </c>
      <c r="AF359" s="2539"/>
      <c r="AG359" s="2539"/>
      <c r="AH359" s="2539"/>
      <c r="AI359" s="2539"/>
      <c r="AJ359" s="2539"/>
      <c r="AK359" s="2539"/>
      <c r="AL359" s="2539"/>
      <c r="AM359" s="2539"/>
      <c r="AN359" s="503"/>
      <c r="AO359" s="3132" t="s">
        <v>574</v>
      </c>
      <c r="AP359" s="2539"/>
      <c r="AQ359" s="2539"/>
      <c r="AR359" s="2539"/>
      <c r="AS359" s="2539"/>
      <c r="AT359" s="2539"/>
      <c r="AU359" s="2539"/>
      <c r="AV359" s="2539"/>
      <c r="AW359" s="2539"/>
      <c r="AY359" s="1448"/>
      <c r="AZ359" s="1448"/>
      <c r="BA359" s="1609"/>
      <c r="BB359" s="1610"/>
      <c r="BC359" s="1610"/>
      <c r="BD359" s="1610"/>
      <c r="BE359" s="1610"/>
      <c r="BF359" s="1610"/>
      <c r="BG359" s="1610"/>
      <c r="BH359" s="1610"/>
      <c r="BI359" s="1473"/>
      <c r="BJ359" s="1473"/>
      <c r="BK359" s="1473"/>
      <c r="BL359" s="1473"/>
      <c r="BM359" s="1473"/>
      <c r="BN359" s="1473"/>
      <c r="BO359" s="1473"/>
      <c r="BP359" s="1473"/>
      <c r="BQ359" s="1473"/>
      <c r="BR359" s="1473"/>
      <c r="BS359" s="1473"/>
      <c r="BT359" s="1473"/>
      <c r="BU359" s="1473"/>
      <c r="BV359" s="1473"/>
      <c r="BW359" s="1473"/>
      <c r="BX359" s="1473"/>
      <c r="BY359" s="1473"/>
      <c r="BZ359" s="1473"/>
      <c r="CA359" s="1473"/>
      <c r="CB359" s="1473"/>
      <c r="CC359" s="1606"/>
      <c r="CD359" s="1606"/>
      <c r="CE359" s="1606"/>
      <c r="CF359" s="1606"/>
      <c r="CG359" s="1606"/>
      <c r="CH359" s="1606"/>
      <c r="CI359" s="1597"/>
      <c r="CJ359" s="1597"/>
      <c r="CK359" s="531"/>
    </row>
    <row r="360" spans="1:89" s="514" customFormat="1" ht="17.25" customHeight="1">
      <c r="A360" s="1489"/>
      <c r="B360" s="134"/>
      <c r="C360" s="1869" t="s">
        <v>1978</v>
      </c>
      <c r="T360" s="1622"/>
      <c r="U360" s="1622"/>
      <c r="V360" s="1622"/>
      <c r="W360" s="1622"/>
      <c r="X360" s="1622"/>
      <c r="Y360" s="1622"/>
      <c r="Z360" s="1622"/>
      <c r="AA360" s="1622"/>
      <c r="AB360" s="1622"/>
      <c r="AC360" s="1622"/>
      <c r="AD360" s="1622"/>
      <c r="AE360" s="2564">
        <v>13482140314</v>
      </c>
      <c r="AF360" s="2564"/>
      <c r="AG360" s="2564"/>
      <c r="AH360" s="2564"/>
      <c r="AI360" s="2564"/>
      <c r="AJ360" s="2564"/>
      <c r="AK360" s="2564"/>
      <c r="AL360" s="2564"/>
      <c r="AM360" s="2564"/>
      <c r="AN360" s="1829"/>
      <c r="AO360" s="2564">
        <v>13013229191</v>
      </c>
      <c r="AP360" s="2564"/>
      <c r="AQ360" s="2564"/>
      <c r="AR360" s="2564"/>
      <c r="AS360" s="2564"/>
      <c r="AT360" s="2564"/>
      <c r="AU360" s="2564"/>
      <c r="AV360" s="2564"/>
      <c r="AW360" s="2564"/>
      <c r="AY360" s="1448"/>
      <c r="AZ360" s="1448"/>
      <c r="BA360" s="1609"/>
      <c r="BB360" s="1610"/>
      <c r="BC360" s="1610"/>
      <c r="BD360" s="1610"/>
      <c r="BE360" s="1610"/>
      <c r="BF360" s="1610"/>
      <c r="BG360" s="1610"/>
      <c r="BH360" s="1610"/>
      <c r="BI360" s="1473"/>
      <c r="BJ360" s="1473"/>
      <c r="BK360" s="1473"/>
      <c r="BL360" s="1473"/>
      <c r="BM360" s="1473"/>
      <c r="BN360" s="1473"/>
      <c r="BO360" s="1473"/>
      <c r="BP360" s="1473"/>
      <c r="BQ360" s="1473"/>
      <c r="BR360" s="1473"/>
      <c r="BS360" s="1473"/>
      <c r="BT360" s="1473"/>
      <c r="BU360" s="1473"/>
      <c r="BV360" s="1473"/>
      <c r="BW360" s="1473"/>
      <c r="BX360" s="1473"/>
      <c r="BY360" s="1473"/>
      <c r="BZ360" s="1473"/>
      <c r="CA360" s="1473"/>
      <c r="CB360" s="1473"/>
      <c r="CC360" s="1606"/>
      <c r="CD360" s="1606"/>
      <c r="CE360" s="1606"/>
      <c r="CF360" s="1606"/>
      <c r="CG360" s="1606"/>
      <c r="CH360" s="1606"/>
      <c r="CI360" s="1597"/>
      <c r="CJ360" s="1597"/>
      <c r="CK360" s="531"/>
    </row>
    <row r="361" spans="1:89" s="514" customFormat="1" ht="17.25" customHeight="1">
      <c r="A361" s="1489"/>
      <c r="B361" s="134"/>
      <c r="C361" s="1869" t="s">
        <v>1979</v>
      </c>
      <c r="T361" s="1622"/>
      <c r="U361" s="1622"/>
      <c r="V361" s="1622"/>
      <c r="W361" s="1622"/>
      <c r="X361" s="1622"/>
      <c r="Y361" s="1622"/>
      <c r="Z361" s="1622"/>
      <c r="AA361" s="1622"/>
      <c r="AB361" s="1622"/>
      <c r="AC361" s="1622"/>
      <c r="AD361" s="1622"/>
      <c r="AE361" s="2564">
        <v>4054903546</v>
      </c>
      <c r="AF361" s="2564"/>
      <c r="AG361" s="2564"/>
      <c r="AH361" s="2564"/>
      <c r="AI361" s="2564"/>
      <c r="AJ361" s="2564"/>
      <c r="AK361" s="2564"/>
      <c r="AL361" s="2564"/>
      <c r="AM361" s="2564"/>
      <c r="AN361" s="1829"/>
      <c r="AO361" s="2564">
        <v>3853909091</v>
      </c>
      <c r="AP361" s="2564"/>
      <c r="AQ361" s="2564"/>
      <c r="AR361" s="2564"/>
      <c r="AS361" s="2564"/>
      <c r="AT361" s="2564"/>
      <c r="AU361" s="2564"/>
      <c r="AV361" s="2564"/>
      <c r="AW361" s="2564"/>
      <c r="AY361" s="1448"/>
      <c r="AZ361" s="1448"/>
      <c r="BA361" s="1609"/>
      <c r="BB361" s="1610"/>
      <c r="BC361" s="1610"/>
      <c r="BD361" s="1610"/>
      <c r="BE361" s="1610"/>
      <c r="BF361" s="1610"/>
      <c r="BG361" s="1610"/>
      <c r="BH361" s="1610"/>
      <c r="BI361" s="1473"/>
      <c r="BJ361" s="1473"/>
      <c r="BK361" s="1473"/>
      <c r="BL361" s="1473"/>
      <c r="BM361" s="1473"/>
      <c r="BN361" s="1473"/>
      <c r="BO361" s="1473"/>
      <c r="BP361" s="1473"/>
      <c r="BQ361" s="1473"/>
      <c r="BR361" s="1473"/>
      <c r="BS361" s="1473"/>
      <c r="BT361" s="1473"/>
      <c r="BU361" s="1473"/>
      <c r="BV361" s="1473"/>
      <c r="BW361" s="1473"/>
      <c r="BX361" s="1473"/>
      <c r="BY361" s="1473"/>
      <c r="BZ361" s="1473"/>
      <c r="CA361" s="1473"/>
      <c r="CB361" s="1473"/>
      <c r="CC361" s="1606"/>
      <c r="CD361" s="1606"/>
      <c r="CE361" s="1606"/>
      <c r="CF361" s="1606"/>
      <c r="CG361" s="1606"/>
      <c r="CH361" s="1606"/>
      <c r="CI361" s="1597"/>
      <c r="CJ361" s="1597"/>
      <c r="CK361" s="531"/>
    </row>
    <row r="362" spans="1:89" s="514" customFormat="1" ht="17.25" customHeight="1">
      <c r="A362" s="1489"/>
      <c r="B362" s="134"/>
      <c r="C362" s="1869" t="s">
        <v>1980</v>
      </c>
      <c r="T362" s="1622"/>
      <c r="U362" s="1622"/>
      <c r="V362" s="1622"/>
      <c r="W362" s="1622"/>
      <c r="X362" s="1622"/>
      <c r="Y362" s="1622"/>
      <c r="Z362" s="1622"/>
      <c r="AA362" s="1622"/>
      <c r="AB362" s="1622"/>
      <c r="AC362" s="1622"/>
      <c r="AD362" s="1622"/>
      <c r="AE362" s="2564">
        <v>1950071586</v>
      </c>
      <c r="AF362" s="2564"/>
      <c r="AG362" s="2564"/>
      <c r="AH362" s="2564"/>
      <c r="AI362" s="2564"/>
      <c r="AJ362" s="2564"/>
      <c r="AK362" s="2564"/>
      <c r="AL362" s="2564"/>
      <c r="AM362" s="2564"/>
      <c r="AN362" s="1829"/>
      <c r="AO362" s="2564">
        <v>1854239582</v>
      </c>
      <c r="AP362" s="2564"/>
      <c r="AQ362" s="2564"/>
      <c r="AR362" s="2564"/>
      <c r="AS362" s="2564"/>
      <c r="AT362" s="2564"/>
      <c r="AU362" s="2564"/>
      <c r="AV362" s="2564"/>
      <c r="AW362" s="2564"/>
      <c r="AY362" s="1448"/>
      <c r="AZ362" s="1448"/>
      <c r="BA362" s="1609"/>
      <c r="BB362" s="1610"/>
      <c r="BC362" s="1610"/>
      <c r="BD362" s="1610"/>
      <c r="BE362" s="1610"/>
      <c r="BF362" s="1610"/>
      <c r="BG362" s="1610"/>
      <c r="BH362" s="1610"/>
      <c r="BI362" s="1473"/>
      <c r="BJ362" s="1473"/>
      <c r="BK362" s="1473"/>
      <c r="BL362" s="1473"/>
      <c r="BM362" s="1473"/>
      <c r="BN362" s="1473"/>
      <c r="BO362" s="1473"/>
      <c r="BP362" s="1473"/>
      <c r="BQ362" s="1473"/>
      <c r="BR362" s="1473"/>
      <c r="BS362" s="1473"/>
      <c r="BT362" s="1473"/>
      <c r="BU362" s="1473"/>
      <c r="BV362" s="1473"/>
      <c r="BW362" s="1473"/>
      <c r="BX362" s="1473"/>
      <c r="BY362" s="1473"/>
      <c r="BZ362" s="1473"/>
      <c r="CA362" s="1473"/>
      <c r="CB362" s="1473"/>
      <c r="CC362" s="1606"/>
      <c r="CD362" s="1606"/>
      <c r="CE362" s="1606"/>
      <c r="CF362" s="1606"/>
      <c r="CG362" s="1606"/>
      <c r="CH362" s="1606"/>
      <c r="CI362" s="1597"/>
      <c r="CJ362" s="1597"/>
      <c r="CK362" s="531"/>
    </row>
    <row r="363" spans="1:89" s="514" customFormat="1" ht="17.25" customHeight="1">
      <c r="A363" s="1489"/>
      <c r="B363" s="134"/>
      <c r="C363" s="1869" t="s">
        <v>2041</v>
      </c>
      <c r="T363" s="1622"/>
      <c r="U363" s="1622"/>
      <c r="V363" s="1622"/>
      <c r="W363" s="1622"/>
      <c r="X363" s="1622"/>
      <c r="Y363" s="1622"/>
      <c r="Z363" s="1622"/>
      <c r="AA363" s="1622"/>
      <c r="AB363" s="1622"/>
      <c r="AC363" s="1622"/>
      <c r="AD363" s="1622"/>
      <c r="AE363" s="2564">
        <v>3022094879</v>
      </c>
      <c r="AF363" s="2564"/>
      <c r="AG363" s="2564"/>
      <c r="AH363" s="2564"/>
      <c r="AI363" s="2564"/>
      <c r="AJ363" s="2564"/>
      <c r="AK363" s="2564"/>
      <c r="AL363" s="2564"/>
      <c r="AM363" s="2564"/>
      <c r="AN363" s="1823"/>
      <c r="AO363" s="2564">
        <v>0</v>
      </c>
      <c r="AP363" s="2564"/>
      <c r="AQ363" s="2564"/>
      <c r="AR363" s="2564"/>
      <c r="AS363" s="2564"/>
      <c r="AT363" s="2564"/>
      <c r="AU363" s="2564"/>
      <c r="AV363" s="2564"/>
      <c r="AW363" s="2564"/>
      <c r="AY363" s="1448"/>
      <c r="AZ363" s="1448"/>
      <c r="BA363" s="1609"/>
      <c r="BB363" s="1610"/>
      <c r="BC363" s="1610"/>
      <c r="BD363" s="1610"/>
      <c r="BE363" s="1610"/>
      <c r="BF363" s="1610"/>
      <c r="BG363" s="1610"/>
      <c r="BH363" s="1610"/>
      <c r="BI363" s="1473"/>
      <c r="BJ363" s="1473"/>
      <c r="BK363" s="1473"/>
      <c r="BL363" s="1473"/>
      <c r="BM363" s="1473"/>
      <c r="BN363" s="1473"/>
      <c r="BO363" s="1473"/>
      <c r="BP363" s="1473"/>
      <c r="BQ363" s="1473"/>
      <c r="BR363" s="1473"/>
      <c r="BS363" s="1473"/>
      <c r="BT363" s="1473"/>
      <c r="BU363" s="1473"/>
      <c r="BV363" s="1473"/>
      <c r="BW363" s="1473"/>
      <c r="BX363" s="1473"/>
      <c r="BY363" s="1473"/>
      <c r="BZ363" s="1473"/>
      <c r="CA363" s="1473"/>
      <c r="CB363" s="1473"/>
      <c r="CC363" s="1606"/>
      <c r="CD363" s="1606"/>
      <c r="CE363" s="1606"/>
      <c r="CF363" s="1606"/>
      <c r="CG363" s="1606"/>
      <c r="CH363" s="1606"/>
      <c r="CI363" s="1597"/>
      <c r="CJ363" s="1597"/>
      <c r="CK363" s="531"/>
    </row>
    <row r="364" spans="1:89" s="514" customFormat="1" hidden="1">
      <c r="A364" s="1489"/>
      <c r="B364" s="134"/>
      <c r="C364" s="1623" t="s">
        <v>1690</v>
      </c>
      <c r="T364" s="1622"/>
      <c r="U364" s="1622"/>
      <c r="V364" s="1622"/>
      <c r="W364" s="1622"/>
      <c r="X364" s="1622"/>
      <c r="Y364" s="1622"/>
      <c r="Z364" s="1622"/>
      <c r="AA364" s="1622"/>
      <c r="AB364" s="1622"/>
      <c r="AC364" s="1622"/>
      <c r="AD364" s="1622"/>
      <c r="AE364" s="2564"/>
      <c r="AF364" s="2564"/>
      <c r="AG364" s="2564"/>
      <c r="AH364" s="2564"/>
      <c r="AI364" s="2564"/>
      <c r="AJ364" s="2564"/>
      <c r="AK364" s="2564"/>
      <c r="AL364" s="2564"/>
      <c r="AM364" s="2564"/>
      <c r="AN364" s="1823"/>
      <c r="AO364" s="2564"/>
      <c r="AP364" s="2564"/>
      <c r="AQ364" s="2564"/>
      <c r="AR364" s="2564"/>
      <c r="AS364" s="2564"/>
      <c r="AT364" s="2564"/>
      <c r="AU364" s="2564"/>
      <c r="AV364" s="2564"/>
      <c r="AW364" s="2564"/>
      <c r="AY364" s="1448"/>
      <c r="AZ364" s="1448"/>
      <c r="BA364" s="1609"/>
      <c r="BB364" s="1610"/>
      <c r="BC364" s="1610"/>
      <c r="BD364" s="1610"/>
      <c r="BE364" s="1610"/>
      <c r="BF364" s="1610"/>
      <c r="BG364" s="1610"/>
      <c r="BH364" s="1610"/>
      <c r="BI364" s="1473"/>
      <c r="BJ364" s="1473"/>
      <c r="BK364" s="1473"/>
      <c r="BL364" s="1473"/>
      <c r="BM364" s="1473"/>
      <c r="BN364" s="1473"/>
      <c r="BO364" s="1473"/>
      <c r="BP364" s="1473"/>
      <c r="BQ364" s="1473"/>
      <c r="BR364" s="1473"/>
      <c r="BS364" s="1473"/>
      <c r="BT364" s="1473"/>
      <c r="BU364" s="1473"/>
      <c r="BV364" s="1473"/>
      <c r="BW364" s="1473"/>
      <c r="BX364" s="1473"/>
      <c r="BY364" s="1473"/>
      <c r="BZ364" s="1473"/>
      <c r="CA364" s="1473"/>
      <c r="CB364" s="1473"/>
      <c r="CC364" s="1606"/>
      <c r="CD364" s="1606"/>
      <c r="CE364" s="1606"/>
      <c r="CF364" s="1606"/>
      <c r="CG364" s="1606"/>
      <c r="CH364" s="1606"/>
      <c r="CI364" s="1597"/>
      <c r="CJ364" s="1597"/>
      <c r="CK364" s="531"/>
    </row>
    <row r="365" spans="1:89" s="514" customFormat="1" ht="17.25" customHeight="1">
      <c r="A365" s="1489"/>
      <c r="B365" s="134"/>
      <c r="C365" s="1869" t="s">
        <v>1981</v>
      </c>
      <c r="T365" s="1622"/>
      <c r="U365" s="1622"/>
      <c r="V365" s="1622"/>
      <c r="W365" s="1622"/>
      <c r="X365" s="1622"/>
      <c r="Y365" s="1622"/>
      <c r="Z365" s="1622"/>
      <c r="AA365" s="1622"/>
      <c r="AB365" s="1622"/>
      <c r="AC365" s="1622"/>
      <c r="AD365" s="1622"/>
      <c r="AE365" s="2564">
        <v>4128808465</v>
      </c>
      <c r="AF365" s="2564"/>
      <c r="AG365" s="2564"/>
      <c r="AH365" s="2564"/>
      <c r="AI365" s="2564"/>
      <c r="AJ365" s="2564"/>
      <c r="AK365" s="2564"/>
      <c r="AL365" s="2564"/>
      <c r="AM365" s="2564"/>
      <c r="AN365" s="1829"/>
      <c r="AO365" s="2564">
        <v>2537660257</v>
      </c>
      <c r="AP365" s="2564"/>
      <c r="AQ365" s="2564"/>
      <c r="AR365" s="2564"/>
      <c r="AS365" s="2564"/>
      <c r="AT365" s="2564"/>
      <c r="AU365" s="2564"/>
      <c r="AV365" s="2564"/>
      <c r="AW365" s="2564"/>
      <c r="AY365" s="1448"/>
      <c r="AZ365" s="1448"/>
      <c r="BA365" s="1609"/>
      <c r="BB365" s="1610"/>
      <c r="BC365" s="1610"/>
      <c r="BD365" s="1610"/>
      <c r="BE365" s="1610"/>
      <c r="BF365" s="1610"/>
      <c r="BG365" s="1610"/>
      <c r="BH365" s="1610"/>
      <c r="BI365" s="1473"/>
      <c r="BJ365" s="1473"/>
      <c r="BK365" s="1473"/>
      <c r="BL365" s="1473"/>
      <c r="BM365" s="1473"/>
      <c r="BN365" s="1473"/>
      <c r="BO365" s="1473"/>
      <c r="BP365" s="1473"/>
      <c r="BQ365" s="1473"/>
      <c r="BR365" s="1473"/>
      <c r="BS365" s="1473"/>
      <c r="BT365" s="1473"/>
      <c r="BU365" s="1473"/>
      <c r="BV365" s="1473"/>
      <c r="BW365" s="1473"/>
      <c r="BX365" s="1473"/>
      <c r="BY365" s="1473"/>
      <c r="BZ365" s="1473"/>
      <c r="CA365" s="1473"/>
      <c r="CB365" s="1473"/>
      <c r="CC365" s="1606"/>
      <c r="CD365" s="1606"/>
      <c r="CE365" s="1606"/>
      <c r="CF365" s="1606"/>
      <c r="CG365" s="1606"/>
      <c r="CH365" s="1606"/>
      <c r="CI365" s="1597"/>
      <c r="CJ365" s="1597"/>
      <c r="CK365" s="531"/>
    </row>
    <row r="366" spans="1:89" s="514" customFormat="1" ht="17.25" customHeight="1">
      <c r="A366" s="1489"/>
      <c r="B366" s="134"/>
      <c r="C366" s="1869" t="s">
        <v>1982</v>
      </c>
      <c r="T366" s="1622"/>
      <c r="U366" s="1622"/>
      <c r="V366" s="1622"/>
      <c r="W366" s="1622"/>
      <c r="X366" s="1622"/>
      <c r="Y366" s="1622"/>
      <c r="Z366" s="1622"/>
      <c r="AA366" s="1622"/>
      <c r="AB366" s="1622"/>
      <c r="AC366" s="1622"/>
      <c r="AD366" s="1622"/>
      <c r="AE366" s="2564">
        <v>1032886385</v>
      </c>
      <c r="AF366" s="2564"/>
      <c r="AG366" s="2564"/>
      <c r="AH366" s="2564"/>
      <c r="AI366" s="2564"/>
      <c r="AJ366" s="2564"/>
      <c r="AK366" s="2564"/>
      <c r="AL366" s="2564"/>
      <c r="AM366" s="2564"/>
      <c r="AN366" s="1829"/>
      <c r="AO366" s="2564">
        <v>1032886385</v>
      </c>
      <c r="AP366" s="2564"/>
      <c r="AQ366" s="2564"/>
      <c r="AR366" s="2564"/>
      <c r="AS366" s="2564"/>
      <c r="AT366" s="2564"/>
      <c r="AU366" s="2564"/>
      <c r="AV366" s="2564"/>
      <c r="AW366" s="2564"/>
      <c r="AY366" s="1448"/>
      <c r="AZ366" s="1448"/>
      <c r="BA366" s="1609"/>
      <c r="BB366" s="1610"/>
      <c r="BC366" s="1610"/>
      <c r="BD366" s="1610"/>
      <c r="BE366" s="1610"/>
      <c r="BF366" s="1610"/>
      <c r="BG366" s="1610"/>
      <c r="BH366" s="1610"/>
      <c r="BI366" s="1473"/>
      <c r="BJ366" s="1473"/>
      <c r="BK366" s="1473"/>
      <c r="BL366" s="1473"/>
      <c r="BM366" s="1473"/>
      <c r="BN366" s="1473"/>
      <c r="BO366" s="1473"/>
      <c r="BP366" s="1473"/>
      <c r="BQ366" s="1473"/>
      <c r="BR366" s="1473"/>
      <c r="BS366" s="1473"/>
      <c r="BT366" s="1473"/>
      <c r="BU366" s="1473"/>
      <c r="BV366" s="1473"/>
      <c r="BW366" s="1473"/>
      <c r="BX366" s="1473"/>
      <c r="BY366" s="1473"/>
      <c r="BZ366" s="1473"/>
      <c r="CA366" s="1473"/>
      <c r="CB366" s="1473"/>
      <c r="CC366" s="1606"/>
      <c r="CD366" s="1606"/>
      <c r="CE366" s="1606"/>
      <c r="CF366" s="1606"/>
      <c r="CG366" s="1606"/>
      <c r="CH366" s="1606"/>
      <c r="CI366" s="1597"/>
      <c r="CJ366" s="1597"/>
      <c r="CK366" s="531"/>
    </row>
    <row r="367" spans="1:89" s="514" customFormat="1" ht="17.25" customHeight="1">
      <c r="A367" s="1489"/>
      <c r="B367" s="134"/>
      <c r="C367" s="1870" t="s">
        <v>1983</v>
      </c>
      <c r="T367" s="1622"/>
      <c r="U367" s="1622"/>
      <c r="V367" s="1622"/>
      <c r="W367" s="1622"/>
      <c r="X367" s="1622"/>
      <c r="Y367" s="1622"/>
      <c r="Z367" s="1622"/>
      <c r="AA367" s="1622"/>
      <c r="AB367" s="1622"/>
      <c r="AC367" s="1622"/>
      <c r="AD367" s="1622"/>
      <c r="AE367" s="2564">
        <v>24190237320</v>
      </c>
      <c r="AF367" s="2564"/>
      <c r="AG367" s="2564"/>
      <c r="AH367" s="2564"/>
      <c r="AI367" s="2564"/>
      <c r="AJ367" s="2564"/>
      <c r="AK367" s="2564"/>
      <c r="AL367" s="2564"/>
      <c r="AM367" s="2564"/>
      <c r="AN367" s="1829"/>
      <c r="AO367" s="2564">
        <v>29631811013</v>
      </c>
      <c r="AP367" s="2564"/>
      <c r="AQ367" s="2564"/>
      <c r="AR367" s="2564"/>
      <c r="AS367" s="2564"/>
      <c r="AT367" s="2564"/>
      <c r="AU367" s="2564"/>
      <c r="AV367" s="2564"/>
      <c r="AW367" s="2564"/>
      <c r="AY367" s="1448"/>
      <c r="AZ367" s="1448"/>
      <c r="BA367" s="1609"/>
      <c r="BB367" s="1610"/>
      <c r="BC367" s="1610"/>
      <c r="BD367" s="1610"/>
      <c r="BE367" s="1610"/>
      <c r="BF367" s="1610"/>
      <c r="BG367" s="1610"/>
      <c r="BH367" s="1610"/>
      <c r="BI367" s="1473"/>
      <c r="BJ367" s="1473"/>
      <c r="BK367" s="1473"/>
      <c r="BL367" s="1473"/>
      <c r="BM367" s="1473"/>
      <c r="BN367" s="1473"/>
      <c r="BO367" s="1473"/>
      <c r="BP367" s="1473"/>
      <c r="BQ367" s="1473"/>
      <c r="BR367" s="1473"/>
      <c r="BS367" s="1473"/>
      <c r="BT367" s="1473"/>
      <c r="BU367" s="1473"/>
      <c r="BV367" s="1473"/>
      <c r="BW367" s="1473"/>
      <c r="BX367" s="1473"/>
      <c r="BY367" s="1473"/>
      <c r="BZ367" s="1473"/>
      <c r="CA367" s="1473"/>
      <c r="CB367" s="1473"/>
      <c r="CC367" s="1606"/>
      <c r="CD367" s="1606"/>
      <c r="CE367" s="1606"/>
      <c r="CF367" s="1606"/>
      <c r="CG367" s="1606"/>
      <c r="CH367" s="1606"/>
      <c r="CI367" s="1597"/>
      <c r="CJ367" s="1597"/>
      <c r="CK367" s="531"/>
    </row>
    <row r="368" spans="1:89" s="514" customFormat="1" ht="17.25" customHeight="1">
      <c r="A368" s="1489"/>
      <c r="B368" s="134"/>
      <c r="C368" s="1544" t="s">
        <v>1892</v>
      </c>
      <c r="T368" s="1622"/>
      <c r="U368" s="1622"/>
      <c r="V368" s="1622"/>
      <c r="W368" s="1622"/>
      <c r="X368" s="1622"/>
      <c r="Y368" s="1622"/>
      <c r="Z368" s="1622"/>
      <c r="AA368" s="1622"/>
      <c r="AB368" s="1622"/>
      <c r="AC368" s="1622"/>
      <c r="AD368" s="1622"/>
      <c r="AE368" s="2587">
        <v>2898777922</v>
      </c>
      <c r="AF368" s="2587"/>
      <c r="AG368" s="2587"/>
      <c r="AH368" s="2587"/>
      <c r="AI368" s="2587"/>
      <c r="AJ368" s="2587"/>
      <c r="AK368" s="2587"/>
      <c r="AL368" s="2587"/>
      <c r="AM368" s="2587"/>
      <c r="AN368" s="1829"/>
      <c r="AO368" s="2564">
        <v>3092137454</v>
      </c>
      <c r="AP368" s="2564"/>
      <c r="AQ368" s="2564"/>
      <c r="AR368" s="2564"/>
      <c r="AS368" s="2564"/>
      <c r="AT368" s="2564"/>
      <c r="AU368" s="2564"/>
      <c r="AV368" s="2564"/>
      <c r="AW368" s="2564"/>
      <c r="AY368" s="1448"/>
      <c r="AZ368" s="1448"/>
      <c r="BA368" s="1609"/>
      <c r="BB368" s="1610"/>
      <c r="BC368" s="1610"/>
      <c r="BD368" s="1610"/>
      <c r="BE368" s="1610"/>
      <c r="BF368" s="1610"/>
      <c r="BG368" s="1610"/>
      <c r="BH368" s="1610"/>
      <c r="BI368" s="1473"/>
      <c r="BJ368" s="1473"/>
      <c r="BK368" s="1473"/>
      <c r="BL368" s="1473"/>
      <c r="BM368" s="1473"/>
      <c r="BN368" s="1473"/>
      <c r="BO368" s="1473"/>
      <c r="BP368" s="1473"/>
      <c r="BQ368" s="1473"/>
      <c r="BR368" s="1473"/>
      <c r="BS368" s="1473"/>
      <c r="BT368" s="1473"/>
      <c r="BU368" s="1473"/>
      <c r="BV368" s="1473"/>
      <c r="BW368" s="1473"/>
      <c r="BX368" s="1473"/>
      <c r="BY368" s="1473"/>
      <c r="BZ368" s="1473"/>
      <c r="CA368" s="1473"/>
      <c r="CB368" s="1473"/>
      <c r="CC368" s="1606"/>
      <c r="CD368" s="1606"/>
      <c r="CE368" s="1606"/>
      <c r="CF368" s="1606"/>
      <c r="CG368" s="1606"/>
      <c r="CH368" s="1606"/>
      <c r="CI368" s="1597"/>
      <c r="CJ368" s="1597"/>
      <c r="CK368" s="531"/>
    </row>
    <row r="369" spans="1:90" s="514" customFormat="1" ht="17.25" customHeight="1" thickBot="1">
      <c r="A369" s="1489"/>
      <c r="B369" s="134"/>
      <c r="C369" s="377"/>
      <c r="D369" s="3130" t="s">
        <v>861</v>
      </c>
      <c r="E369" s="3130"/>
      <c r="F369" s="3130"/>
      <c r="G369" s="3130"/>
      <c r="H369" s="3130"/>
      <c r="I369" s="3130"/>
      <c r="J369" s="3130"/>
      <c r="K369" s="3130"/>
      <c r="L369" s="3130"/>
      <c r="M369" s="3130"/>
      <c r="N369" s="3130"/>
      <c r="O369" s="3130"/>
      <c r="P369" s="3130"/>
      <c r="Q369" s="3130"/>
      <c r="R369" s="3130"/>
      <c r="S369" s="3130"/>
      <c r="T369" s="3130"/>
      <c r="U369" s="377"/>
      <c r="V369" s="377"/>
      <c r="W369" s="377"/>
      <c r="X369" s="377"/>
      <c r="Y369" s="377"/>
      <c r="Z369" s="377"/>
      <c r="AA369" s="377"/>
      <c r="AB369" s="377"/>
      <c r="AC369" s="377"/>
      <c r="AD369" s="377"/>
      <c r="AE369" s="2625">
        <v>54759920417</v>
      </c>
      <c r="AF369" s="2625"/>
      <c r="AG369" s="2625"/>
      <c r="AH369" s="2580"/>
      <c r="AI369" s="2580"/>
      <c r="AJ369" s="2625"/>
      <c r="AK369" s="2580"/>
      <c r="AL369" s="2625"/>
      <c r="AM369" s="2625"/>
      <c r="AN369" s="1829"/>
      <c r="AO369" s="2625">
        <v>55015872973</v>
      </c>
      <c r="AP369" s="2625"/>
      <c r="AQ369" s="2625"/>
      <c r="AR369" s="2580"/>
      <c r="AS369" s="2580"/>
      <c r="AT369" s="2626"/>
      <c r="AU369" s="2625"/>
      <c r="AV369" s="2625"/>
      <c r="AW369" s="2625"/>
      <c r="AY369" s="1448"/>
      <c r="AZ369" s="1448"/>
      <c r="BA369" s="1609"/>
      <c r="BB369" s="1610"/>
      <c r="BC369" s="1610"/>
      <c r="BD369" s="1610"/>
      <c r="BE369" s="1610"/>
      <c r="BF369" s="1610"/>
      <c r="BG369" s="1610"/>
      <c r="BH369" s="1610"/>
      <c r="BI369" s="1473"/>
      <c r="BJ369" s="1473"/>
      <c r="BK369" s="1473"/>
      <c r="BL369" s="1473"/>
      <c r="BM369" s="1473"/>
      <c r="BN369" s="1473"/>
      <c r="BO369" s="1473"/>
      <c r="BP369" s="1473"/>
      <c r="BQ369" s="1473"/>
      <c r="BR369" s="1473"/>
      <c r="BS369" s="1473"/>
      <c r="BT369" s="1473"/>
      <c r="BU369" s="1473"/>
      <c r="BV369" s="1473"/>
      <c r="BW369" s="1473"/>
      <c r="BX369" s="1473"/>
      <c r="BY369" s="1473"/>
      <c r="BZ369" s="1473"/>
      <c r="CA369" s="1473"/>
      <c r="CB369" s="1473"/>
      <c r="CC369" s="1606"/>
      <c r="CD369" s="1606"/>
      <c r="CE369" s="1606"/>
      <c r="CF369" s="1606"/>
      <c r="CG369" s="1606"/>
      <c r="CH369" s="1606"/>
      <c r="CI369" s="1836">
        <v>54759920417</v>
      </c>
      <c r="CJ369" s="1836">
        <v>55015872973</v>
      </c>
      <c r="CK369" s="1624">
        <v>0</v>
      </c>
      <c r="CL369" s="936">
        <v>0</v>
      </c>
    </row>
    <row r="370" spans="1:90" s="514" customFormat="1" ht="12" customHeight="1" thickTop="1">
      <c r="A370" s="527"/>
      <c r="B370" s="1448"/>
      <c r="C370" s="1609"/>
      <c r="D370" s="1609"/>
      <c r="E370" s="1609"/>
      <c r="F370" s="1609"/>
      <c r="G370" s="1609"/>
      <c r="H370" s="1609"/>
      <c r="I370" s="1609"/>
      <c r="J370" s="1609"/>
      <c r="K370" s="1609"/>
      <c r="L370" s="1485"/>
      <c r="M370" s="1485"/>
      <c r="N370" s="1485"/>
      <c r="O370" s="1485"/>
      <c r="P370" s="1485"/>
      <c r="Q370" s="1485"/>
      <c r="R370" s="1485"/>
      <c r="S370" s="1485"/>
      <c r="T370" s="534"/>
      <c r="U370" s="534"/>
      <c r="V370" s="534"/>
      <c r="W370" s="534"/>
      <c r="X370" s="534"/>
      <c r="Y370" s="534"/>
      <c r="Z370" s="534"/>
      <c r="AA370" s="534"/>
      <c r="AB370" s="1484"/>
      <c r="AC370" s="1484"/>
      <c r="AD370" s="1484"/>
      <c r="AE370" s="1484"/>
      <c r="AF370" s="1484"/>
      <c r="AG370" s="1484"/>
      <c r="AH370" s="1484"/>
      <c r="AI370" s="1484"/>
      <c r="AJ370" s="1485"/>
      <c r="AK370" s="1485"/>
      <c r="AL370" s="1485"/>
      <c r="AM370" s="1485"/>
      <c r="AN370" s="1485"/>
      <c r="AO370" s="1485"/>
      <c r="AP370" s="1485"/>
      <c r="AQ370" s="1485"/>
      <c r="AR370" s="1485"/>
      <c r="AS370" s="1485"/>
      <c r="AT370" s="1485"/>
      <c r="AU370" s="1485"/>
      <c r="AV370" s="1485"/>
      <c r="AW370" s="1485"/>
      <c r="AY370" s="1448"/>
      <c r="AZ370" s="1448"/>
      <c r="BA370" s="1609"/>
      <c r="BB370" s="1610"/>
      <c r="BC370" s="1610"/>
      <c r="BD370" s="1610"/>
      <c r="BE370" s="1610"/>
      <c r="BF370" s="1610"/>
      <c r="BG370" s="1610"/>
      <c r="BH370" s="1610"/>
      <c r="BI370" s="1473"/>
      <c r="BJ370" s="1473"/>
      <c r="BK370" s="1473"/>
      <c r="BL370" s="1473"/>
      <c r="BM370" s="1473"/>
      <c r="BN370" s="1473"/>
      <c r="BO370" s="1473"/>
      <c r="BP370" s="1473"/>
      <c r="BQ370" s="1473"/>
      <c r="BR370" s="1473"/>
      <c r="BS370" s="1473"/>
      <c r="BT370" s="1473"/>
      <c r="BU370" s="1473"/>
      <c r="BV370" s="1473"/>
      <c r="BW370" s="1473"/>
      <c r="BX370" s="1473"/>
      <c r="BY370" s="1473"/>
      <c r="BZ370" s="1473"/>
      <c r="CA370" s="1473"/>
      <c r="CB370" s="1473"/>
      <c r="CC370" s="1606"/>
      <c r="CD370" s="1606"/>
      <c r="CE370" s="1606"/>
      <c r="CF370" s="1606"/>
      <c r="CG370" s="1606"/>
      <c r="CH370" s="1606"/>
      <c r="CI370" s="1597"/>
      <c r="CJ370" s="1597"/>
      <c r="CK370" s="531"/>
    </row>
    <row r="371" spans="1:90" s="514" customFormat="1">
      <c r="A371" s="1062">
        <v>11</v>
      </c>
      <c r="B371" s="1062" t="s">
        <v>537</v>
      </c>
      <c r="C371" s="1016" t="s">
        <v>1931</v>
      </c>
      <c r="R371" s="961"/>
      <c r="S371" s="961"/>
      <c r="U371" s="457"/>
      <c r="V371" s="457"/>
      <c r="W371" s="457"/>
      <c r="X371" s="457"/>
      <c r="Y371" s="457"/>
      <c r="Z371" s="457"/>
      <c r="AA371" s="457"/>
      <c r="AB371" s="409"/>
      <c r="AC371" s="285"/>
      <c r="AD371" s="285"/>
      <c r="AE371" s="386"/>
      <c r="AF371" s="386"/>
      <c r="AG371" s="386"/>
      <c r="AH371" s="386"/>
      <c r="AI371" s="386"/>
      <c r="AJ371" s="386"/>
      <c r="AK371" s="386"/>
      <c r="AL371" s="386"/>
      <c r="AM371" s="386"/>
      <c r="AN371" s="1625"/>
      <c r="AO371" s="386"/>
      <c r="AP371" s="386"/>
      <c r="AQ371" s="386"/>
      <c r="AR371" s="386"/>
      <c r="AS371" s="386"/>
      <c r="AT371" s="386"/>
      <c r="AU371" s="386"/>
      <c r="AV371" s="386"/>
      <c r="AW371" s="386"/>
      <c r="AY371" s="1448"/>
      <c r="AZ371" s="1448"/>
      <c r="BA371" s="1609"/>
      <c r="BB371" s="1610"/>
      <c r="BC371" s="1610"/>
      <c r="BD371" s="1610"/>
      <c r="BE371" s="1610"/>
      <c r="BF371" s="1610"/>
      <c r="BG371" s="1610"/>
      <c r="BH371" s="1610"/>
      <c r="BI371" s="1473"/>
      <c r="BJ371" s="1473"/>
      <c r="BK371" s="1473"/>
      <c r="BL371" s="1473"/>
      <c r="BM371" s="1473"/>
      <c r="BN371" s="1473"/>
      <c r="BO371" s="1473"/>
      <c r="BP371" s="1473"/>
      <c r="BQ371" s="1473"/>
      <c r="BR371" s="1473"/>
      <c r="BS371" s="1473"/>
      <c r="BT371" s="1473"/>
      <c r="BU371" s="1473"/>
      <c r="BV371" s="1473"/>
      <c r="BW371" s="1473"/>
      <c r="BX371" s="1473"/>
      <c r="BY371" s="1473"/>
      <c r="BZ371" s="1473"/>
      <c r="CA371" s="1473"/>
      <c r="CB371" s="1473"/>
      <c r="CC371" s="1606"/>
      <c r="CD371" s="1606"/>
      <c r="CE371" s="1606"/>
      <c r="CF371" s="1606"/>
      <c r="CG371" s="1606"/>
      <c r="CH371" s="1606"/>
      <c r="CI371" s="1964"/>
      <c r="CJ371" s="1597"/>
      <c r="CK371" s="531"/>
    </row>
    <row r="372" spans="1:90" s="514" customFormat="1" ht="16.5" hidden="1" customHeight="1">
      <c r="A372" s="1626"/>
      <c r="B372" s="1627"/>
      <c r="C372" s="1627" t="s">
        <v>1469</v>
      </c>
      <c r="D372" s="1628"/>
      <c r="E372" s="1628"/>
      <c r="F372" s="1628"/>
      <c r="G372" s="1628"/>
      <c r="H372" s="1628"/>
      <c r="I372" s="1628"/>
      <c r="J372" s="1628"/>
      <c r="K372" s="1628"/>
      <c r="L372" s="1628"/>
      <c r="M372" s="1628"/>
      <c r="N372" s="1628"/>
      <c r="O372" s="1628"/>
      <c r="P372" s="1628"/>
      <c r="Q372" s="1628"/>
      <c r="R372" s="1628"/>
      <c r="S372" s="1628"/>
      <c r="T372" s="1628"/>
      <c r="U372" s="1628"/>
      <c r="V372" s="1628"/>
      <c r="W372" s="1628"/>
      <c r="X372" s="1628"/>
      <c r="Y372" s="1628"/>
      <c r="Z372" s="1628"/>
      <c r="AA372" s="1628"/>
      <c r="AB372" s="1629"/>
      <c r="AC372" s="1630"/>
      <c r="AD372" s="1630"/>
      <c r="AE372" s="1631"/>
      <c r="AF372" s="1631"/>
      <c r="AG372" s="1631"/>
      <c r="AH372" s="1631"/>
      <c r="AI372" s="1631"/>
      <c r="AJ372" s="1631"/>
      <c r="AK372" s="1631"/>
      <c r="AL372" s="1631"/>
      <c r="AM372" s="1631"/>
      <c r="AN372" s="1632"/>
      <c r="AO372" s="1631"/>
      <c r="AP372" s="1631"/>
      <c r="AQ372" s="1631"/>
      <c r="AR372" s="1631"/>
      <c r="AS372" s="1631"/>
      <c r="AT372" s="1631"/>
      <c r="AU372" s="1631"/>
      <c r="AV372" s="1631"/>
      <c r="AW372" s="1631"/>
      <c r="AY372" s="1448"/>
      <c r="AZ372" s="1448"/>
      <c r="BA372" s="1609"/>
      <c r="BB372" s="1610"/>
      <c r="BC372" s="1610"/>
      <c r="BD372" s="1610"/>
      <c r="BE372" s="1610"/>
      <c r="BF372" s="1610"/>
      <c r="BG372" s="1610"/>
      <c r="BH372" s="1610"/>
      <c r="BI372" s="1473"/>
      <c r="BJ372" s="1473"/>
      <c r="BK372" s="1473"/>
      <c r="BL372" s="1473"/>
      <c r="BM372" s="1473"/>
      <c r="BN372" s="1473"/>
      <c r="BO372" s="1473"/>
      <c r="BP372" s="1473"/>
      <c r="BQ372" s="1473"/>
      <c r="BR372" s="1473"/>
      <c r="BS372" s="1473"/>
      <c r="BT372" s="1473"/>
      <c r="BU372" s="1473"/>
      <c r="BV372" s="1473"/>
      <c r="BW372" s="1473"/>
      <c r="BX372" s="1473"/>
      <c r="BY372" s="1473"/>
      <c r="BZ372" s="1473"/>
      <c r="CA372" s="1473"/>
      <c r="CB372" s="1473"/>
      <c r="CC372" s="1606"/>
      <c r="CD372" s="1606"/>
      <c r="CE372" s="1606"/>
      <c r="CF372" s="1606"/>
      <c r="CG372" s="1606"/>
      <c r="CH372" s="1606"/>
      <c r="CI372" s="1597"/>
      <c r="CJ372" s="1597"/>
      <c r="CK372" s="531"/>
    </row>
    <row r="373" spans="1:90" s="514" customFormat="1" ht="16.5" hidden="1" customHeight="1">
      <c r="A373" s="1626"/>
      <c r="B373" s="1627"/>
      <c r="C373" s="1628"/>
      <c r="D373" s="1628"/>
      <c r="E373" s="1628"/>
      <c r="F373" s="1628"/>
      <c r="G373" s="1628"/>
      <c r="H373" s="1628"/>
      <c r="I373" s="1628"/>
      <c r="J373" s="1628"/>
      <c r="K373" s="1628"/>
      <c r="L373" s="1628"/>
      <c r="M373" s="1628"/>
      <c r="N373" s="1628"/>
      <c r="O373" s="1628"/>
      <c r="P373" s="1628"/>
      <c r="Q373" s="1628"/>
      <c r="R373" s="1628"/>
      <c r="S373" s="1628"/>
      <c r="T373" s="1628"/>
      <c r="U373" s="1628"/>
      <c r="V373" s="1628"/>
      <c r="W373" s="1628"/>
      <c r="X373" s="1628"/>
      <c r="Y373" s="1628"/>
      <c r="Z373" s="1628"/>
      <c r="AA373" s="1628"/>
      <c r="AB373" s="1629"/>
      <c r="AC373" s="1630"/>
      <c r="AD373" s="1630"/>
      <c r="AE373" s="1631"/>
      <c r="AF373" s="1631"/>
      <c r="AG373" s="1631"/>
      <c r="AH373" s="1631"/>
      <c r="AI373" s="1631"/>
      <c r="AJ373" s="1631"/>
      <c r="AK373" s="1631"/>
      <c r="AL373" s="1631"/>
      <c r="AM373" s="1631"/>
      <c r="AN373" s="1632"/>
      <c r="AO373" s="1631"/>
      <c r="AP373" s="1631"/>
      <c r="AQ373" s="1631"/>
      <c r="AR373" s="1631"/>
      <c r="AS373" s="1631"/>
      <c r="AT373" s="1631"/>
      <c r="AU373" s="1631"/>
      <c r="AV373" s="1631"/>
      <c r="AW373" s="1631"/>
      <c r="AY373" s="1448"/>
      <c r="AZ373" s="1448"/>
      <c r="BA373" s="1609"/>
      <c r="BB373" s="1610"/>
      <c r="BC373" s="1610"/>
      <c r="BD373" s="1610"/>
      <c r="BE373" s="1610"/>
      <c r="BF373" s="1610"/>
      <c r="BG373" s="1610"/>
      <c r="BH373" s="1610"/>
      <c r="BI373" s="1473"/>
      <c r="BJ373" s="1473"/>
      <c r="BK373" s="1473"/>
      <c r="BL373" s="1473"/>
      <c r="BM373" s="1473"/>
      <c r="BN373" s="1473"/>
      <c r="BO373" s="1473"/>
      <c r="BP373" s="1473"/>
      <c r="BQ373" s="1473"/>
      <c r="BR373" s="1473"/>
      <c r="BS373" s="1473"/>
      <c r="BT373" s="1473"/>
      <c r="BU373" s="1473"/>
      <c r="BV373" s="1473"/>
      <c r="BW373" s="1473"/>
      <c r="BX373" s="1473"/>
      <c r="BY373" s="1473"/>
      <c r="BZ373" s="1473"/>
      <c r="CA373" s="1473"/>
      <c r="CB373" s="1473"/>
      <c r="CC373" s="1606"/>
      <c r="CD373" s="1606"/>
      <c r="CE373" s="1606"/>
      <c r="CF373" s="1606"/>
      <c r="CG373" s="1606"/>
      <c r="CH373" s="1606"/>
      <c r="CI373" s="1597"/>
      <c r="CJ373" s="1597"/>
      <c r="CK373" s="531"/>
    </row>
    <row r="374" spans="1:90" s="514" customFormat="1" ht="16.5" hidden="1" customHeight="1">
      <c r="A374" s="1626"/>
      <c r="B374" s="1627"/>
      <c r="C374" s="1628"/>
      <c r="D374" s="1628"/>
      <c r="E374" s="1628"/>
      <c r="F374" s="1628"/>
      <c r="G374" s="1628"/>
      <c r="H374" s="1628"/>
      <c r="I374" s="1628"/>
      <c r="J374" s="1628"/>
      <c r="K374" s="1628"/>
      <c r="L374" s="1628"/>
      <c r="M374" s="1628"/>
      <c r="N374" s="1628"/>
      <c r="O374" s="1628"/>
      <c r="P374" s="1628"/>
      <c r="Q374" s="1628"/>
      <c r="R374" s="1628"/>
      <c r="S374" s="1628"/>
      <c r="T374" s="1628"/>
      <c r="U374" s="1628"/>
      <c r="V374" s="1628"/>
      <c r="W374" s="1628"/>
      <c r="X374" s="1628"/>
      <c r="Y374" s="1628"/>
      <c r="Z374" s="1628"/>
      <c r="AA374" s="1628"/>
      <c r="AB374" s="1629"/>
      <c r="AC374" s="1630"/>
      <c r="AD374" s="1630"/>
      <c r="AE374" s="1631"/>
      <c r="AF374" s="1631"/>
      <c r="AG374" s="1631"/>
      <c r="AH374" s="1631"/>
      <c r="AI374" s="1631"/>
      <c r="AJ374" s="1631"/>
      <c r="AK374" s="1631"/>
      <c r="AL374" s="1631"/>
      <c r="AM374" s="1631"/>
      <c r="AN374" s="1632"/>
      <c r="AO374" s="1631"/>
      <c r="AP374" s="1631"/>
      <c r="AQ374" s="1631"/>
      <c r="AR374" s="1631"/>
      <c r="AS374" s="1631"/>
      <c r="AT374" s="1631"/>
      <c r="AU374" s="1631"/>
      <c r="AV374" s="1631"/>
      <c r="AW374" s="1631"/>
      <c r="AY374" s="1448"/>
      <c r="AZ374" s="1448"/>
      <c r="BA374" s="1609"/>
      <c r="BB374" s="1610"/>
      <c r="BC374" s="1610"/>
      <c r="BD374" s="1610"/>
      <c r="BE374" s="1610"/>
      <c r="BF374" s="1610"/>
      <c r="BG374" s="1610"/>
      <c r="BH374" s="1610"/>
      <c r="BI374" s="1473"/>
      <c r="BJ374" s="1473"/>
      <c r="BK374" s="1473"/>
      <c r="BL374" s="1473"/>
      <c r="BM374" s="1473"/>
      <c r="BN374" s="1473"/>
      <c r="BO374" s="1473"/>
      <c r="BP374" s="1473"/>
      <c r="BQ374" s="1473"/>
      <c r="BR374" s="1473"/>
      <c r="BS374" s="1473"/>
      <c r="BT374" s="1473"/>
      <c r="BU374" s="1473"/>
      <c r="BV374" s="1473"/>
      <c r="BW374" s="1473"/>
      <c r="BX374" s="1473"/>
      <c r="BY374" s="1473"/>
      <c r="BZ374" s="1473"/>
      <c r="CA374" s="1473"/>
      <c r="CB374" s="1473"/>
      <c r="CC374" s="1606"/>
      <c r="CD374" s="1606"/>
      <c r="CE374" s="1606"/>
      <c r="CF374" s="1606"/>
      <c r="CG374" s="1606"/>
      <c r="CH374" s="1606"/>
      <c r="CI374" s="1597"/>
      <c r="CJ374" s="1597"/>
      <c r="CK374" s="531"/>
    </row>
    <row r="375" spans="1:90" s="514" customFormat="1" ht="16.5" hidden="1" customHeight="1">
      <c r="A375" s="1626"/>
      <c r="B375" s="1627"/>
      <c r="C375" s="1628"/>
      <c r="D375" s="1628"/>
      <c r="E375" s="1628"/>
      <c r="F375" s="1628"/>
      <c r="G375" s="1628"/>
      <c r="H375" s="1628"/>
      <c r="I375" s="1628"/>
      <c r="J375" s="1628"/>
      <c r="K375" s="1628"/>
      <c r="L375" s="1628"/>
      <c r="M375" s="1628"/>
      <c r="N375" s="1628"/>
      <c r="O375" s="1628"/>
      <c r="P375" s="1628"/>
      <c r="Q375" s="1628"/>
      <c r="R375" s="1628"/>
      <c r="S375" s="1628"/>
      <c r="T375" s="1628"/>
      <c r="U375" s="1628"/>
      <c r="V375" s="1628"/>
      <c r="W375" s="1628"/>
      <c r="X375" s="1628"/>
      <c r="Y375" s="1628"/>
      <c r="Z375" s="1628"/>
      <c r="AA375" s="1628"/>
      <c r="AB375" s="1629"/>
      <c r="AC375" s="1630"/>
      <c r="AD375" s="1630"/>
      <c r="AE375" s="1631"/>
      <c r="AF375" s="1631"/>
      <c r="AG375" s="1631"/>
      <c r="AH375" s="1631"/>
      <c r="AI375" s="1631"/>
      <c r="AJ375" s="1631"/>
      <c r="AK375" s="1631"/>
      <c r="AL375" s="1631"/>
      <c r="AM375" s="1631"/>
      <c r="AN375" s="1632"/>
      <c r="AO375" s="1631"/>
      <c r="AP375" s="1631"/>
      <c r="AQ375" s="1631"/>
      <c r="AR375" s="1631"/>
      <c r="AS375" s="1631"/>
      <c r="AT375" s="1631"/>
      <c r="AU375" s="1631"/>
      <c r="AV375" s="1631"/>
      <c r="AW375" s="1631"/>
      <c r="AY375" s="1448"/>
      <c r="AZ375" s="1448"/>
      <c r="BA375" s="1609"/>
      <c r="BB375" s="1610"/>
      <c r="BC375" s="1610"/>
      <c r="BD375" s="1610"/>
      <c r="BE375" s="1610"/>
      <c r="BF375" s="1610"/>
      <c r="BG375" s="1610"/>
      <c r="BH375" s="1610"/>
      <c r="BI375" s="1473"/>
      <c r="BJ375" s="1473"/>
      <c r="BK375" s="1473"/>
      <c r="BL375" s="1473"/>
      <c r="BM375" s="1473"/>
      <c r="BN375" s="1473"/>
      <c r="BO375" s="1473"/>
      <c r="BP375" s="1473"/>
      <c r="BQ375" s="1473"/>
      <c r="BR375" s="1473"/>
      <c r="BS375" s="1473"/>
      <c r="BT375" s="1473"/>
      <c r="BU375" s="1473"/>
      <c r="BV375" s="1473"/>
      <c r="BW375" s="1473"/>
      <c r="BX375" s="1473"/>
      <c r="BY375" s="1473"/>
      <c r="BZ375" s="1473"/>
      <c r="CA375" s="1473"/>
      <c r="CB375" s="1473"/>
      <c r="CC375" s="1606"/>
      <c r="CD375" s="1606"/>
      <c r="CE375" s="1606"/>
      <c r="CF375" s="1606"/>
      <c r="CG375" s="1606"/>
      <c r="CH375" s="1606"/>
      <c r="CI375" s="1597"/>
      <c r="CJ375" s="1597"/>
      <c r="CK375" s="531"/>
    </row>
    <row r="376" spans="1:90" s="514" customFormat="1" ht="12.75" hidden="1" customHeight="1">
      <c r="A376" s="1489"/>
      <c r="B376" s="134"/>
      <c r="C376" s="457"/>
      <c r="D376" s="457"/>
      <c r="E376" s="457"/>
      <c r="F376" s="457"/>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09"/>
      <c r="AC376" s="285"/>
      <c r="AD376" s="285"/>
      <c r="AE376" s="386"/>
      <c r="AF376" s="386"/>
      <c r="AG376" s="386"/>
      <c r="AH376" s="386"/>
      <c r="AI376" s="386"/>
      <c r="AJ376" s="386"/>
      <c r="AK376" s="386"/>
      <c r="AL376" s="386"/>
      <c r="AM376" s="386"/>
      <c r="AN376" s="1625"/>
      <c r="AO376" s="386"/>
      <c r="AP376" s="386"/>
      <c r="AQ376" s="386"/>
      <c r="AR376" s="386"/>
      <c r="AS376" s="386"/>
      <c r="AT376" s="386"/>
      <c r="AU376" s="386"/>
      <c r="AV376" s="386"/>
      <c r="AW376" s="386"/>
      <c r="AY376" s="1448"/>
      <c r="AZ376" s="1448"/>
      <c r="BA376" s="1609"/>
      <c r="BB376" s="1610"/>
      <c r="BC376" s="1610"/>
      <c r="BD376" s="1610"/>
      <c r="BE376" s="1610"/>
      <c r="BF376" s="1610"/>
      <c r="BG376" s="1610"/>
      <c r="BH376" s="1610"/>
      <c r="BI376" s="1473"/>
      <c r="BJ376" s="1473"/>
      <c r="BK376" s="1473"/>
      <c r="BL376" s="1473"/>
      <c r="BM376" s="1473"/>
      <c r="BN376" s="1473"/>
      <c r="BO376" s="1473"/>
      <c r="BP376" s="1473"/>
      <c r="BQ376" s="1473"/>
      <c r="BR376" s="1473"/>
      <c r="BS376" s="1473"/>
      <c r="BT376" s="1473"/>
      <c r="BU376" s="1473"/>
      <c r="BV376" s="1473"/>
      <c r="BW376" s="1473"/>
      <c r="BX376" s="1473"/>
      <c r="BY376" s="1473"/>
      <c r="BZ376" s="1473"/>
      <c r="CA376" s="1473"/>
      <c r="CB376" s="1473"/>
      <c r="CC376" s="1606"/>
      <c r="CD376" s="1606"/>
      <c r="CE376" s="1606"/>
      <c r="CF376" s="1606"/>
      <c r="CG376" s="1606"/>
      <c r="CH376" s="1606"/>
      <c r="CI376" s="1597"/>
      <c r="CJ376" s="1597"/>
      <c r="CK376" s="531"/>
    </row>
    <row r="377" spans="1:90" s="514" customFormat="1" ht="6" hidden="1" customHeight="1">
      <c r="A377" s="1489"/>
      <c r="B377" s="134"/>
      <c r="C377" s="457"/>
      <c r="D377" s="457"/>
      <c r="E377" s="457"/>
      <c r="F377" s="457"/>
      <c r="G377" s="457"/>
      <c r="H377" s="457"/>
      <c r="I377" s="457"/>
      <c r="J377" s="457"/>
      <c r="K377" s="457"/>
      <c r="L377" s="457"/>
      <c r="M377" s="457"/>
      <c r="N377" s="457"/>
      <c r="O377" s="457"/>
      <c r="P377" s="457"/>
      <c r="Q377" s="457"/>
      <c r="R377" s="457"/>
      <c r="S377" s="457"/>
      <c r="T377" s="457"/>
      <c r="U377" s="457"/>
      <c r="V377" s="457"/>
      <c r="W377" s="457"/>
      <c r="X377" s="457"/>
      <c r="Y377" s="457"/>
      <c r="Z377" s="457"/>
      <c r="AA377" s="457"/>
      <c r="AB377" s="409"/>
      <c r="AC377" s="285"/>
      <c r="AD377" s="285"/>
      <c r="AE377" s="386"/>
      <c r="AF377" s="386"/>
      <c r="AG377" s="386"/>
      <c r="AH377" s="386"/>
      <c r="AI377" s="386"/>
      <c r="AJ377" s="386"/>
      <c r="AK377" s="386"/>
      <c r="AL377" s="386"/>
      <c r="AM377" s="386"/>
      <c r="AN377" s="1625"/>
      <c r="AO377" s="386"/>
      <c r="AP377" s="386"/>
      <c r="AQ377" s="386"/>
      <c r="AR377" s="386"/>
      <c r="AS377" s="386"/>
      <c r="AT377" s="386"/>
      <c r="AU377" s="386"/>
      <c r="AV377" s="386"/>
      <c r="AW377" s="386"/>
      <c r="AY377" s="1448"/>
      <c r="AZ377" s="1448"/>
      <c r="BA377" s="1609"/>
      <c r="BB377" s="1610"/>
      <c r="BC377" s="1610"/>
      <c r="BD377" s="1610"/>
      <c r="BE377" s="1610"/>
      <c r="BF377" s="1610"/>
      <c r="BG377" s="1610"/>
      <c r="BH377" s="1610"/>
      <c r="BI377" s="1473"/>
      <c r="BJ377" s="1473"/>
      <c r="BK377" s="1473"/>
      <c r="BL377" s="1473"/>
      <c r="BM377" s="1473"/>
      <c r="BN377" s="1473"/>
      <c r="BO377" s="1473"/>
      <c r="BP377" s="1473"/>
      <c r="BQ377" s="1473"/>
      <c r="BR377" s="1473"/>
      <c r="BS377" s="1473"/>
      <c r="BT377" s="1473"/>
      <c r="BU377" s="1473"/>
      <c r="BV377" s="1473"/>
      <c r="BW377" s="1473"/>
      <c r="BX377" s="1473"/>
      <c r="BY377" s="1473"/>
      <c r="BZ377" s="1473"/>
      <c r="CA377" s="1473"/>
      <c r="CB377" s="1473"/>
      <c r="CC377" s="1606"/>
      <c r="CD377" s="1606"/>
      <c r="CE377" s="1606"/>
      <c r="CF377" s="1606"/>
      <c r="CG377" s="1606"/>
      <c r="CH377" s="1606"/>
      <c r="CI377" s="1597"/>
      <c r="CJ377" s="1597"/>
      <c r="CK377" s="531"/>
    </row>
    <row r="378" spans="1:90" s="514" customFormat="1" ht="16.5" hidden="1" customHeight="1">
      <c r="A378" s="1489"/>
      <c r="B378" s="134"/>
      <c r="C378" s="134" t="s">
        <v>1889</v>
      </c>
      <c r="D378" s="457"/>
      <c r="E378" s="457"/>
      <c r="F378" s="457"/>
      <c r="G378" s="457"/>
      <c r="H378" s="457"/>
      <c r="I378" s="457"/>
      <c r="J378" s="457"/>
      <c r="K378" s="457"/>
      <c r="L378" s="457"/>
      <c r="M378" s="457"/>
      <c r="N378" s="457"/>
      <c r="O378" s="457"/>
      <c r="P378" s="457"/>
      <c r="Q378" s="457"/>
      <c r="R378" s="457"/>
      <c r="S378" s="457"/>
      <c r="T378" s="457"/>
      <c r="U378" s="457"/>
      <c r="V378" s="457"/>
      <c r="W378" s="457"/>
      <c r="X378" s="457"/>
      <c r="Y378" s="285"/>
      <c r="Z378" s="285"/>
      <c r="AA378" s="404"/>
      <c r="AB378" s="961"/>
      <c r="AE378" s="1534"/>
      <c r="AF378" s="1534"/>
      <c r="AG378" s="1534"/>
      <c r="AH378" s="1534"/>
      <c r="AI378" s="1534"/>
      <c r="AJ378" s="1534"/>
      <c r="AK378" s="1534"/>
      <c r="AL378" s="1534"/>
      <c r="AM378" s="1534"/>
      <c r="AN378" s="936"/>
      <c r="AO378" s="961"/>
      <c r="AP378" s="452"/>
      <c r="AQ378" s="452"/>
      <c r="AR378" s="452"/>
      <c r="AS378" s="452"/>
      <c r="AT378" s="452"/>
      <c r="AU378" s="452"/>
      <c r="AV378" s="452"/>
      <c r="AW378" s="452"/>
      <c r="AY378" s="1448"/>
      <c r="AZ378" s="1448"/>
      <c r="BA378" s="1609"/>
      <c r="BB378" s="1610"/>
      <c r="BC378" s="1610"/>
      <c r="BD378" s="1610"/>
      <c r="BE378" s="1610"/>
      <c r="BF378" s="1610"/>
      <c r="BG378" s="1610"/>
      <c r="BH378" s="1610"/>
      <c r="BI378" s="1473"/>
      <c r="BJ378" s="1473"/>
      <c r="BK378" s="1473"/>
      <c r="BL378" s="1473"/>
      <c r="BM378" s="1473"/>
      <c r="BN378" s="1473"/>
      <c r="BO378" s="1473"/>
      <c r="BP378" s="1473"/>
      <c r="BQ378" s="1473"/>
      <c r="BR378" s="1473"/>
      <c r="BS378" s="1473"/>
      <c r="BT378" s="1473"/>
      <c r="BU378" s="1473"/>
      <c r="BV378" s="1473"/>
      <c r="BW378" s="1473"/>
      <c r="BX378" s="1473"/>
      <c r="BY378" s="1473"/>
      <c r="BZ378" s="1473"/>
      <c r="CA378" s="1473"/>
      <c r="CB378" s="1473"/>
      <c r="CC378" s="1606"/>
      <c r="CD378" s="1606"/>
      <c r="CE378" s="1606"/>
      <c r="CF378" s="1606"/>
      <c r="CG378" s="1606"/>
      <c r="CH378" s="1606"/>
      <c r="CI378" s="1597"/>
      <c r="CJ378" s="1597"/>
      <c r="CK378" s="531"/>
    </row>
    <row r="379" spans="1:90" s="514" customFormat="1" ht="31.5" hidden="1" customHeight="1">
      <c r="A379" s="1489"/>
      <c r="B379" s="134"/>
      <c r="C379" s="2350" t="s">
        <v>1479</v>
      </c>
      <c r="D379" s="2350"/>
      <c r="E379" s="2350"/>
      <c r="F379" s="2350"/>
      <c r="G379" s="2350"/>
      <c r="H379" s="2350"/>
      <c r="I379" s="2350"/>
      <c r="J379" s="2350"/>
      <c r="K379" s="2350"/>
      <c r="L379" s="2350"/>
      <c r="M379" s="2350"/>
      <c r="N379" s="2350"/>
      <c r="O379" s="2350"/>
      <c r="P379" s="2350"/>
      <c r="Q379" s="2350"/>
      <c r="R379" s="2350"/>
      <c r="S379" s="2350"/>
      <c r="T379" s="2350"/>
      <c r="U379" s="2350"/>
      <c r="V379" s="2350" t="s">
        <v>1480</v>
      </c>
      <c r="W379" s="2350"/>
      <c r="X379" s="2350"/>
      <c r="Y379" s="2350"/>
      <c r="Z379" s="2350"/>
      <c r="AA379" s="2350"/>
      <c r="AB379" s="2350" t="s">
        <v>1481</v>
      </c>
      <c r="AC379" s="2350"/>
      <c r="AD379" s="2350"/>
      <c r="AE379" s="2350"/>
      <c r="AF379" s="2350"/>
      <c r="AG379" s="2350"/>
      <c r="AH379" s="2565" t="s">
        <v>1482</v>
      </c>
      <c r="AI379" s="2565"/>
      <c r="AJ379" s="2565"/>
      <c r="AK379" s="2565"/>
      <c r="AL379" s="2565"/>
      <c r="AM379" s="2565"/>
      <c r="AN379" s="2565"/>
      <c r="AO379" s="2636" t="s">
        <v>1483</v>
      </c>
      <c r="AP379" s="2636"/>
      <c r="AQ379" s="2636"/>
      <c r="AR379" s="2636"/>
      <c r="AS379" s="2636"/>
      <c r="AT379" s="2636"/>
      <c r="AU379" s="2636"/>
      <c r="AV379" s="2636"/>
      <c r="AW379" s="2636"/>
      <c r="AY379" s="1448"/>
      <c r="AZ379" s="1448"/>
      <c r="BA379" s="1609"/>
      <c r="BB379" s="1610"/>
      <c r="BC379" s="1610"/>
      <c r="BD379" s="1610"/>
      <c r="BE379" s="1610"/>
      <c r="BF379" s="1610"/>
      <c r="BG379" s="1610"/>
      <c r="BH379" s="1610"/>
      <c r="BI379" s="1473"/>
      <c r="BJ379" s="1473"/>
      <c r="BK379" s="1473"/>
      <c r="BL379" s="1473"/>
      <c r="BM379" s="1473"/>
      <c r="BN379" s="1473"/>
      <c r="BO379" s="1473"/>
      <c r="BP379" s="1473"/>
      <c r="BQ379" s="1473"/>
      <c r="BR379" s="1473"/>
      <c r="BS379" s="1473"/>
      <c r="BT379" s="1473"/>
      <c r="BU379" s="1473"/>
      <c r="BV379" s="1473"/>
      <c r="BW379" s="1473"/>
      <c r="BX379" s="1473"/>
      <c r="BY379" s="1473"/>
      <c r="BZ379" s="1473"/>
      <c r="CA379" s="1473"/>
      <c r="CB379" s="1473"/>
      <c r="CC379" s="1606"/>
      <c r="CD379" s="1606"/>
      <c r="CE379" s="1606"/>
      <c r="CF379" s="1606"/>
      <c r="CG379" s="1606"/>
      <c r="CH379" s="1606"/>
      <c r="CI379" s="1597"/>
      <c r="CJ379" s="1597"/>
      <c r="CK379" s="531"/>
    </row>
    <row r="380" spans="1:90" s="514" customFormat="1" ht="30" hidden="1" customHeight="1">
      <c r="A380" s="1489"/>
      <c r="B380" s="134"/>
      <c r="C380" s="3380" t="s">
        <v>1472</v>
      </c>
      <c r="D380" s="3380"/>
      <c r="E380" s="3380"/>
      <c r="F380" s="3380"/>
      <c r="G380" s="3380"/>
      <c r="H380" s="3380"/>
      <c r="I380" s="3380"/>
      <c r="J380" s="3380"/>
      <c r="K380" s="3380"/>
      <c r="L380" s="3380"/>
      <c r="M380" s="3380"/>
      <c r="N380" s="3380"/>
      <c r="O380" s="3380"/>
      <c r="P380" s="3380"/>
      <c r="Q380" s="3380"/>
      <c r="R380" s="3380"/>
      <c r="S380" s="3380"/>
      <c r="T380" s="3380"/>
      <c r="U380" s="3380"/>
      <c r="V380" s="2547">
        <v>3060000</v>
      </c>
      <c r="W380" s="2547"/>
      <c r="X380" s="2547"/>
      <c r="Y380" s="2547"/>
      <c r="Z380" s="2547"/>
      <c r="AA380" s="2547"/>
      <c r="AB380" s="3442">
        <v>0.51</v>
      </c>
      <c r="AC380" s="3442"/>
      <c r="AD380" s="3442"/>
      <c r="AE380" s="3442"/>
      <c r="AF380" s="3442"/>
      <c r="AG380" s="3442"/>
      <c r="AH380" s="3443">
        <v>0.51</v>
      </c>
      <c r="AI380" s="3443"/>
      <c r="AJ380" s="3443"/>
      <c r="AK380" s="3443"/>
      <c r="AL380" s="3443"/>
      <c r="AM380" s="3443"/>
      <c r="AN380" s="3443"/>
      <c r="AO380" s="2548">
        <v>31747500000</v>
      </c>
      <c r="AP380" s="2548"/>
      <c r="AQ380" s="2548"/>
      <c r="AR380" s="2548"/>
      <c r="AS380" s="2548"/>
      <c r="AT380" s="2548"/>
      <c r="AU380" s="2548"/>
      <c r="AV380" s="2548"/>
      <c r="AW380" s="2548"/>
      <c r="AY380" s="1448"/>
      <c r="AZ380" s="1448"/>
      <c r="BA380" s="1609"/>
      <c r="BB380" s="1610"/>
      <c r="BC380" s="1610"/>
      <c r="BD380" s="1610"/>
      <c r="BE380" s="1610"/>
      <c r="BF380" s="1610"/>
      <c r="BG380" s="1610"/>
      <c r="BH380" s="1610"/>
      <c r="BI380" s="1473"/>
      <c r="BJ380" s="1473"/>
      <c r="BK380" s="1473"/>
      <c r="BL380" s="1473"/>
      <c r="BM380" s="1473"/>
      <c r="BN380" s="1473"/>
      <c r="BO380" s="1473"/>
      <c r="BP380" s="1473"/>
      <c r="BQ380" s="1473"/>
      <c r="BR380" s="1473"/>
      <c r="BS380" s="1473"/>
      <c r="BT380" s="1473"/>
      <c r="BU380" s="1473"/>
      <c r="BV380" s="1473"/>
      <c r="BW380" s="1473"/>
      <c r="BX380" s="1473"/>
      <c r="BY380" s="1473"/>
      <c r="BZ380" s="1473"/>
      <c r="CA380" s="1473"/>
      <c r="CB380" s="1473"/>
      <c r="CC380" s="1606"/>
      <c r="CD380" s="1606"/>
      <c r="CE380" s="1606"/>
      <c r="CF380" s="1606"/>
      <c r="CG380" s="1606"/>
      <c r="CH380" s="1606"/>
      <c r="CI380" s="1597"/>
      <c r="CJ380" s="1597"/>
      <c r="CK380" s="531"/>
    </row>
    <row r="381" spans="1:90" s="514" customFormat="1" hidden="1">
      <c r="A381" s="1489"/>
      <c r="B381" s="134"/>
      <c r="C381" s="2383" t="s">
        <v>1484</v>
      </c>
      <c r="D381" s="2383"/>
      <c r="E381" s="2383"/>
      <c r="F381" s="2383"/>
      <c r="G381" s="2383"/>
      <c r="H381" s="2383"/>
      <c r="I381" s="2383"/>
      <c r="J381" s="2383"/>
      <c r="K381" s="2383"/>
      <c r="L381" s="2383"/>
      <c r="M381" s="2383"/>
      <c r="N381" s="2383"/>
      <c r="O381" s="2383"/>
      <c r="P381" s="2383"/>
      <c r="Q381" s="2383"/>
      <c r="R381" s="2383"/>
      <c r="S381" s="2383"/>
      <c r="T381" s="2383"/>
      <c r="U381" s="2383"/>
      <c r="V381" s="2531">
        <v>1895000</v>
      </c>
      <c r="W381" s="2531"/>
      <c r="X381" s="2531"/>
      <c r="Y381" s="2531"/>
      <c r="Z381" s="2531"/>
      <c r="AA381" s="2531"/>
      <c r="AB381" s="2950">
        <v>0.61650000000000005</v>
      </c>
      <c r="AC381" s="2950"/>
      <c r="AD381" s="2950"/>
      <c r="AE381" s="2950"/>
      <c r="AF381" s="2950"/>
      <c r="AG381" s="2950"/>
      <c r="AH381" s="2764">
        <v>0.61650000000000005</v>
      </c>
      <c r="AI381" s="2764"/>
      <c r="AJ381" s="2764"/>
      <c r="AK381" s="2764"/>
      <c r="AL381" s="2764"/>
      <c r="AM381" s="2764"/>
      <c r="AN381" s="2764"/>
      <c r="AO381" s="2548">
        <v>18950000000</v>
      </c>
      <c r="AP381" s="2548"/>
      <c r="AQ381" s="2548"/>
      <c r="AR381" s="2548"/>
      <c r="AS381" s="2548"/>
      <c r="AT381" s="2548"/>
      <c r="AU381" s="2548"/>
      <c r="AV381" s="2548"/>
      <c r="AW381" s="2548"/>
      <c r="AY381" s="1448"/>
      <c r="AZ381" s="1448"/>
      <c r="BA381" s="1609"/>
      <c r="BB381" s="1610"/>
      <c r="BC381" s="1610"/>
      <c r="BD381" s="1610"/>
      <c r="BE381" s="1610"/>
      <c r="BF381" s="1610"/>
      <c r="BG381" s="1610"/>
      <c r="BH381" s="1610"/>
      <c r="BI381" s="1473"/>
      <c r="BJ381" s="1473"/>
      <c r="BK381" s="1473"/>
      <c r="BL381" s="1473"/>
      <c r="BM381" s="1473"/>
      <c r="BN381" s="1473"/>
      <c r="BO381" s="1473"/>
      <c r="BP381" s="1473"/>
      <c r="BQ381" s="1473"/>
      <c r="BR381" s="1473"/>
      <c r="BS381" s="1473"/>
      <c r="BT381" s="1473"/>
      <c r="BU381" s="1473"/>
      <c r="BV381" s="1473"/>
      <c r="BW381" s="1473"/>
      <c r="BX381" s="1473"/>
      <c r="BY381" s="1473"/>
      <c r="BZ381" s="1473"/>
      <c r="CA381" s="1473"/>
      <c r="CB381" s="1473"/>
      <c r="CC381" s="1606"/>
      <c r="CD381" s="1606"/>
      <c r="CE381" s="1606"/>
      <c r="CF381" s="1606"/>
      <c r="CG381" s="1606"/>
      <c r="CH381" s="1606"/>
      <c r="CI381" s="1597"/>
      <c r="CJ381" s="1597"/>
      <c r="CK381" s="531"/>
    </row>
    <row r="382" spans="1:90" s="514" customFormat="1" hidden="1">
      <c r="A382" s="1489"/>
      <c r="B382" s="134"/>
      <c r="C382" s="2383" t="s">
        <v>1485</v>
      </c>
      <c r="D382" s="2383"/>
      <c r="E382" s="2383"/>
      <c r="F382" s="2383"/>
      <c r="G382" s="2383"/>
      <c r="H382" s="2383"/>
      <c r="I382" s="2383"/>
      <c r="J382" s="2383"/>
      <c r="K382" s="2383"/>
      <c r="L382" s="2383"/>
      <c r="M382" s="2383"/>
      <c r="N382" s="2383"/>
      <c r="O382" s="2383"/>
      <c r="P382" s="2383"/>
      <c r="Q382" s="2383"/>
      <c r="R382" s="2383"/>
      <c r="S382" s="2383"/>
      <c r="T382" s="2383"/>
      <c r="U382" s="2383"/>
      <c r="V382" s="2531">
        <v>1122000</v>
      </c>
      <c r="W382" s="2531"/>
      <c r="X382" s="2531"/>
      <c r="Y382" s="2531"/>
      <c r="Z382" s="2531"/>
      <c r="AA382" s="2531"/>
      <c r="AB382" s="2950">
        <v>0.51</v>
      </c>
      <c r="AC382" s="2950"/>
      <c r="AD382" s="2950"/>
      <c r="AE382" s="2950"/>
      <c r="AF382" s="2950"/>
      <c r="AG382" s="2950"/>
      <c r="AH382" s="2764">
        <v>0.51</v>
      </c>
      <c r="AI382" s="2764"/>
      <c r="AJ382" s="2764"/>
      <c r="AK382" s="2764"/>
      <c r="AL382" s="2764"/>
      <c r="AM382" s="2764"/>
      <c r="AN382" s="2764"/>
      <c r="AO382" s="2548">
        <v>11220000000</v>
      </c>
      <c r="AP382" s="2548"/>
      <c r="AQ382" s="2548"/>
      <c r="AR382" s="2548"/>
      <c r="AS382" s="2548"/>
      <c r="AT382" s="2548"/>
      <c r="AU382" s="2548"/>
      <c r="AV382" s="2548"/>
      <c r="AW382" s="2548"/>
      <c r="AY382" s="1448"/>
      <c r="AZ382" s="1448"/>
      <c r="BA382" s="1609"/>
      <c r="BB382" s="1610"/>
      <c r="BC382" s="1610"/>
      <c r="BD382" s="1610"/>
      <c r="BE382" s="1610"/>
      <c r="BF382" s="1610"/>
      <c r="BG382" s="1610"/>
      <c r="BH382" s="1610"/>
      <c r="BI382" s="1473"/>
      <c r="BJ382" s="1473"/>
      <c r="BK382" s="1473"/>
      <c r="BL382" s="1473"/>
      <c r="BM382" s="1473"/>
      <c r="BN382" s="1473"/>
      <c r="BO382" s="1473"/>
      <c r="BP382" s="1473"/>
      <c r="BQ382" s="1473"/>
      <c r="BR382" s="1473"/>
      <c r="BS382" s="1473"/>
      <c r="BT382" s="1473"/>
      <c r="BU382" s="1473"/>
      <c r="BV382" s="1473"/>
      <c r="BW382" s="1473"/>
      <c r="BX382" s="1473"/>
      <c r="BY382" s="1473"/>
      <c r="BZ382" s="1473"/>
      <c r="CA382" s="1473"/>
      <c r="CB382" s="1473"/>
      <c r="CC382" s="1606"/>
      <c r="CD382" s="1606"/>
      <c r="CE382" s="1606"/>
      <c r="CF382" s="1606"/>
      <c r="CG382" s="1606"/>
      <c r="CH382" s="1606"/>
      <c r="CI382" s="1597"/>
      <c r="CJ382" s="1597"/>
      <c r="CK382" s="531"/>
    </row>
    <row r="383" spans="1:90" s="514" customFormat="1" hidden="1">
      <c r="A383" s="1489"/>
      <c r="B383" s="134"/>
      <c r="C383" s="3430" t="s">
        <v>1602</v>
      </c>
      <c r="D383" s="2383"/>
      <c r="E383" s="2383"/>
      <c r="F383" s="2383"/>
      <c r="G383" s="2383"/>
      <c r="H383" s="2383"/>
      <c r="I383" s="2383"/>
      <c r="J383" s="2383"/>
      <c r="K383" s="2383"/>
      <c r="L383" s="2383"/>
      <c r="M383" s="2383"/>
      <c r="N383" s="2383"/>
      <c r="O383" s="2383"/>
      <c r="P383" s="2383"/>
      <c r="Q383" s="2383"/>
      <c r="R383" s="2383"/>
      <c r="S383" s="2383"/>
      <c r="T383" s="2383"/>
      <c r="U383" s="2383"/>
      <c r="V383" s="2531">
        <v>1520000</v>
      </c>
      <c r="W383" s="2531"/>
      <c r="X383" s="2531"/>
      <c r="Y383" s="2531"/>
      <c r="Z383" s="2531"/>
      <c r="AA383" s="2531"/>
      <c r="AB383" s="2950">
        <v>0.56299999999999994</v>
      </c>
      <c r="AC383" s="2950"/>
      <c r="AD383" s="2950"/>
      <c r="AE383" s="2950"/>
      <c r="AF383" s="2950"/>
      <c r="AG383" s="2950"/>
      <c r="AH383" s="2764">
        <v>0.56299999999999994</v>
      </c>
      <c r="AI383" s="2764"/>
      <c r="AJ383" s="2764"/>
      <c r="AK383" s="2764"/>
      <c r="AL383" s="2764"/>
      <c r="AM383" s="2764"/>
      <c r="AN383" s="2764"/>
      <c r="AO383" s="2548">
        <v>16068333333</v>
      </c>
      <c r="AP383" s="2548"/>
      <c r="AQ383" s="2548"/>
      <c r="AR383" s="2548"/>
      <c r="AS383" s="2548"/>
      <c r="AT383" s="2548"/>
      <c r="AU383" s="2548"/>
      <c r="AV383" s="2548"/>
      <c r="AW383" s="2548"/>
      <c r="AY383" s="1448"/>
      <c r="AZ383" s="1448"/>
      <c r="BA383" s="1609"/>
      <c r="BB383" s="1610"/>
      <c r="BC383" s="1610"/>
      <c r="BD383" s="1610"/>
      <c r="BE383" s="1610"/>
      <c r="BF383" s="1610"/>
      <c r="BG383" s="1610"/>
      <c r="BH383" s="1610"/>
      <c r="BI383" s="1473"/>
      <c r="BJ383" s="1473"/>
      <c r="BK383" s="1473"/>
      <c r="BL383" s="1473"/>
      <c r="BM383" s="1473"/>
      <c r="BN383" s="1473"/>
      <c r="BO383" s="1473"/>
      <c r="BP383" s="1473"/>
      <c r="BQ383" s="1473"/>
      <c r="BR383" s="1473"/>
      <c r="BS383" s="1473"/>
      <c r="BT383" s="1473"/>
      <c r="BU383" s="1473"/>
      <c r="BV383" s="1473"/>
      <c r="BW383" s="1473"/>
      <c r="BX383" s="1473"/>
      <c r="BY383" s="1473"/>
      <c r="BZ383" s="1473"/>
      <c r="CA383" s="1473"/>
      <c r="CB383" s="1473"/>
      <c r="CC383" s="1606"/>
      <c r="CD383" s="1606"/>
      <c r="CE383" s="1606"/>
      <c r="CF383" s="1606"/>
      <c r="CG383" s="1606"/>
      <c r="CH383" s="1606"/>
      <c r="CI383" s="1597"/>
      <c r="CJ383" s="1597"/>
      <c r="CK383" s="531"/>
    </row>
    <row r="384" spans="1:90" s="514" customFormat="1" ht="15.75" hidden="1" thickBot="1">
      <c r="A384" s="1489"/>
      <c r="B384" s="134"/>
      <c r="C384" s="2552" t="s">
        <v>580</v>
      </c>
      <c r="D384" s="2552"/>
      <c r="E384" s="2552"/>
      <c r="F384" s="2552"/>
      <c r="G384" s="2552"/>
      <c r="H384" s="2552"/>
      <c r="I384" s="2552"/>
      <c r="J384" s="2552"/>
      <c r="K384" s="2552"/>
      <c r="L384" s="2552"/>
      <c r="M384" s="2552"/>
      <c r="N384" s="2552"/>
      <c r="O384" s="2552"/>
      <c r="P384" s="2552"/>
      <c r="Q384" s="2552"/>
      <c r="R384" s="2552"/>
      <c r="S384" s="2552"/>
      <c r="T384" s="2552"/>
      <c r="U384" s="2552"/>
      <c r="V384" s="2566">
        <v>7597000</v>
      </c>
      <c r="W384" s="2566"/>
      <c r="X384" s="2566"/>
      <c r="Y384" s="2566"/>
      <c r="Z384" s="2566"/>
      <c r="AA384" s="2566"/>
      <c r="AB384" s="3337"/>
      <c r="AC384" s="3441"/>
      <c r="AD384" s="3441"/>
      <c r="AE384" s="3441"/>
      <c r="AF384" s="3441"/>
      <c r="AG384" s="3441"/>
      <c r="AH384" s="3337"/>
      <c r="AI384" s="2651"/>
      <c r="AJ384" s="2651"/>
      <c r="AK384" s="2651"/>
      <c r="AL384" s="2651"/>
      <c r="AM384" s="2651"/>
      <c r="AN384" s="2651"/>
      <c r="AO384" s="2566">
        <v>77985833333</v>
      </c>
      <c r="AP384" s="2566"/>
      <c r="AQ384" s="2566"/>
      <c r="AR384" s="2566"/>
      <c r="AS384" s="2566"/>
      <c r="AT384" s="2566"/>
      <c r="AU384" s="2566"/>
      <c r="AV384" s="2566"/>
      <c r="AW384" s="2566"/>
      <c r="AY384" s="1448"/>
      <c r="AZ384" s="1448"/>
      <c r="BA384" s="1609"/>
      <c r="BB384" s="1610"/>
      <c r="BC384" s="1610"/>
      <c r="BD384" s="1610"/>
      <c r="BE384" s="1610"/>
      <c r="BF384" s="1610"/>
      <c r="BG384" s="1610"/>
      <c r="BH384" s="1610"/>
      <c r="BI384" s="1473"/>
      <c r="BJ384" s="1473"/>
      <c r="BK384" s="1473"/>
      <c r="BL384" s="1473"/>
      <c r="BM384" s="1473"/>
      <c r="BN384" s="1473"/>
      <c r="BO384" s="1473"/>
      <c r="BP384" s="1473"/>
      <c r="BQ384" s="1473"/>
      <c r="BR384" s="1473"/>
      <c r="BS384" s="1473"/>
      <c r="BT384" s="1473"/>
      <c r="BU384" s="1473"/>
      <c r="BV384" s="1473"/>
      <c r="BW384" s="1473"/>
      <c r="BX384" s="1473"/>
      <c r="BY384" s="1473"/>
      <c r="BZ384" s="1473"/>
      <c r="CA384" s="1473"/>
      <c r="CB384" s="1473"/>
      <c r="CC384" s="1606"/>
      <c r="CD384" s="1606"/>
      <c r="CE384" s="1606"/>
      <c r="CF384" s="1606"/>
      <c r="CG384" s="1606"/>
      <c r="CH384" s="1606"/>
      <c r="CI384" s="1597">
        <v>142885833333</v>
      </c>
      <c r="CJ384" s="1597">
        <v>-64900000000</v>
      </c>
      <c r="CK384" s="531"/>
    </row>
    <row r="385" spans="1:89" s="514" customFormat="1" ht="16.5" hidden="1" customHeight="1" thickTop="1">
      <c r="A385" s="1489"/>
      <c r="B385" s="134"/>
      <c r="C385" s="457"/>
      <c r="D385" s="457"/>
      <c r="E385" s="457"/>
      <c r="F385" s="457"/>
      <c r="G385" s="457"/>
      <c r="H385" s="457"/>
      <c r="I385" s="457"/>
      <c r="J385" s="457"/>
      <c r="K385" s="457"/>
      <c r="L385" s="457"/>
      <c r="M385" s="457"/>
      <c r="N385" s="457"/>
      <c r="O385" s="457"/>
      <c r="P385" s="457"/>
      <c r="Q385" s="457"/>
      <c r="R385" s="457"/>
      <c r="S385" s="457"/>
      <c r="T385" s="457"/>
      <c r="U385" s="457"/>
      <c r="V385" s="457"/>
      <c r="W385" s="457"/>
      <c r="X385" s="457"/>
      <c r="Y385" s="285"/>
      <c r="Z385" s="285"/>
      <c r="AA385" s="404"/>
      <c r="AB385" s="961"/>
      <c r="AE385" s="1534"/>
      <c r="AF385" s="1534"/>
      <c r="AG385" s="1534"/>
      <c r="AH385" s="1534"/>
      <c r="AI385" s="1534"/>
      <c r="AJ385" s="1534"/>
      <c r="AK385" s="1534"/>
      <c r="AL385" s="1534"/>
      <c r="AM385" s="1534"/>
      <c r="AN385" s="936"/>
      <c r="AO385" s="961"/>
      <c r="AP385" s="452"/>
      <c r="AQ385" s="452"/>
      <c r="AR385" s="452"/>
      <c r="AS385" s="452"/>
      <c r="AT385" s="452"/>
      <c r="AU385" s="452"/>
      <c r="AV385" s="452"/>
      <c r="AW385" s="452"/>
      <c r="AY385" s="1448"/>
      <c r="AZ385" s="1448"/>
      <c r="BA385" s="1609"/>
      <c r="BB385" s="1610"/>
      <c r="BC385" s="1610"/>
      <c r="BD385" s="1610"/>
      <c r="BE385" s="1610"/>
      <c r="BF385" s="1610"/>
      <c r="BG385" s="1610"/>
      <c r="BH385" s="1610"/>
      <c r="BI385" s="1473"/>
      <c r="BJ385" s="1473"/>
      <c r="BK385" s="1473"/>
      <c r="BL385" s="1473"/>
      <c r="BM385" s="1473"/>
      <c r="BN385" s="1473"/>
      <c r="BO385" s="1473"/>
      <c r="BP385" s="1473"/>
      <c r="BQ385" s="1473"/>
      <c r="BR385" s="1473"/>
      <c r="BS385" s="1473"/>
      <c r="BT385" s="1473"/>
      <c r="BU385" s="1473"/>
      <c r="BV385" s="1473"/>
      <c r="BW385" s="1473"/>
      <c r="BX385" s="1473"/>
      <c r="BY385" s="1473"/>
      <c r="BZ385" s="1473"/>
      <c r="CA385" s="1473"/>
      <c r="CB385" s="1473"/>
      <c r="CC385" s="1606"/>
      <c r="CD385" s="1606"/>
      <c r="CE385" s="1606"/>
      <c r="CF385" s="1606"/>
      <c r="CG385" s="1606"/>
      <c r="CH385" s="1606"/>
      <c r="CI385" s="1597"/>
      <c r="CJ385" s="1597"/>
      <c r="CK385" s="531"/>
    </row>
    <row r="386" spans="1:89" s="514" customFormat="1" ht="16.5" hidden="1" customHeight="1">
      <c r="A386" s="1489"/>
      <c r="B386" s="134"/>
      <c r="C386" s="134" t="s">
        <v>1924</v>
      </c>
      <c r="D386" s="457"/>
      <c r="E386" s="457"/>
      <c r="F386" s="457"/>
      <c r="G386" s="457"/>
      <c r="H386" s="457"/>
      <c r="I386" s="457"/>
      <c r="J386" s="457"/>
      <c r="K386" s="457"/>
      <c r="L386" s="457"/>
      <c r="M386" s="457"/>
      <c r="N386" s="457"/>
      <c r="O386" s="457"/>
      <c r="P386" s="457"/>
      <c r="Q386" s="457"/>
      <c r="R386" s="457"/>
      <c r="S386" s="457"/>
      <c r="T386" s="457"/>
      <c r="U386" s="457"/>
      <c r="V386" s="457"/>
      <c r="W386" s="457"/>
      <c r="X386" s="457"/>
      <c r="Y386" s="285"/>
      <c r="Z386" s="285"/>
      <c r="AA386" s="404"/>
      <c r="AB386" s="961"/>
      <c r="AE386" s="1534"/>
      <c r="AF386" s="1534"/>
      <c r="AG386" s="1534"/>
      <c r="AH386" s="1534"/>
      <c r="AI386" s="1534"/>
      <c r="AJ386" s="1534"/>
      <c r="AK386" s="1534"/>
      <c r="AL386" s="1534"/>
      <c r="AM386" s="1534"/>
      <c r="AN386" s="936"/>
      <c r="AO386" s="961"/>
      <c r="AP386" s="452"/>
      <c r="AQ386" s="452"/>
      <c r="AR386" s="452"/>
      <c r="AS386" s="452"/>
      <c r="AT386" s="452"/>
      <c r="AU386" s="452"/>
      <c r="AV386" s="452"/>
      <c r="AW386" s="452"/>
      <c r="AY386" s="1448"/>
      <c r="AZ386" s="1448"/>
      <c r="BA386" s="1609"/>
      <c r="BB386" s="1610"/>
      <c r="BC386" s="1610"/>
      <c r="BD386" s="1610"/>
      <c r="BE386" s="1610"/>
      <c r="BF386" s="1610"/>
      <c r="BG386" s="1610"/>
      <c r="BH386" s="1610"/>
      <c r="BI386" s="1473"/>
      <c r="BJ386" s="1473"/>
      <c r="BK386" s="1473"/>
      <c r="BL386" s="1473"/>
      <c r="BM386" s="1473"/>
      <c r="BN386" s="1473"/>
      <c r="BO386" s="1473"/>
      <c r="BP386" s="1473"/>
      <c r="BQ386" s="1473"/>
      <c r="BR386" s="1473"/>
      <c r="BS386" s="1473"/>
      <c r="BT386" s="1473"/>
      <c r="BU386" s="1473"/>
      <c r="BV386" s="1473"/>
      <c r="BW386" s="1473"/>
      <c r="BX386" s="1473"/>
      <c r="BY386" s="1473"/>
      <c r="BZ386" s="1473"/>
      <c r="CA386" s="1473"/>
      <c r="CB386" s="1473"/>
      <c r="CC386" s="1606"/>
      <c r="CD386" s="1606"/>
      <c r="CE386" s="1606"/>
      <c r="CF386" s="1606"/>
      <c r="CG386" s="1606"/>
      <c r="CH386" s="1606"/>
      <c r="CI386" s="1597"/>
      <c r="CJ386" s="1597"/>
      <c r="CK386" s="531"/>
    </row>
    <row r="387" spans="1:89" s="514" customFormat="1" ht="28.5" hidden="1" customHeight="1">
      <c r="A387" s="1489"/>
      <c r="B387" s="134"/>
      <c r="C387" s="2350" t="s">
        <v>1479</v>
      </c>
      <c r="D387" s="2350"/>
      <c r="E387" s="2350"/>
      <c r="F387" s="2350"/>
      <c r="G387" s="2350"/>
      <c r="H387" s="2350"/>
      <c r="I387" s="2350"/>
      <c r="J387" s="2350"/>
      <c r="K387" s="2350"/>
      <c r="L387" s="2350"/>
      <c r="M387" s="2350"/>
      <c r="N387" s="2350"/>
      <c r="O387" s="2350"/>
      <c r="P387" s="2350"/>
      <c r="Q387" s="2350"/>
      <c r="R387" s="2350"/>
      <c r="S387" s="2350"/>
      <c r="T387" s="2350"/>
      <c r="U387" s="2350"/>
      <c r="V387" s="2350" t="s">
        <v>1480</v>
      </c>
      <c r="W387" s="2350"/>
      <c r="X387" s="2350"/>
      <c r="Y387" s="2350"/>
      <c r="Z387" s="2350"/>
      <c r="AA387" s="2350"/>
      <c r="AB387" s="2532" t="s">
        <v>1481</v>
      </c>
      <c r="AC387" s="2532"/>
      <c r="AD387" s="2532"/>
      <c r="AE387" s="2532"/>
      <c r="AF387" s="2532"/>
      <c r="AG387" s="2532"/>
      <c r="AH387" s="2565" t="s">
        <v>1482</v>
      </c>
      <c r="AI387" s="2565"/>
      <c r="AJ387" s="2565"/>
      <c r="AK387" s="2565"/>
      <c r="AL387" s="2565"/>
      <c r="AM387" s="2565"/>
      <c r="AN387" s="2565"/>
      <c r="AO387" s="2636" t="s">
        <v>1483</v>
      </c>
      <c r="AP387" s="2636"/>
      <c r="AQ387" s="2636"/>
      <c r="AR387" s="2636"/>
      <c r="AS387" s="2636"/>
      <c r="AT387" s="2636"/>
      <c r="AU387" s="2636"/>
      <c r="AV387" s="2636"/>
      <c r="AW387" s="2636"/>
      <c r="AY387" s="1448"/>
      <c r="AZ387" s="1448"/>
      <c r="BA387" s="1609"/>
      <c r="BB387" s="1610"/>
      <c r="BC387" s="1610"/>
      <c r="BD387" s="1610"/>
      <c r="BE387" s="1610"/>
      <c r="BF387" s="1610"/>
      <c r="BG387" s="1610"/>
      <c r="BH387" s="1610"/>
      <c r="BI387" s="1473"/>
      <c r="BJ387" s="1473"/>
      <c r="BK387" s="1473"/>
      <c r="BL387" s="1473"/>
      <c r="BM387" s="1473"/>
      <c r="BN387" s="1473"/>
      <c r="BO387" s="1473"/>
      <c r="BP387" s="1473"/>
      <c r="BQ387" s="1473"/>
      <c r="BR387" s="1473"/>
      <c r="BS387" s="1473"/>
      <c r="BT387" s="1473"/>
      <c r="BU387" s="1473"/>
      <c r="BV387" s="1473"/>
      <c r="BW387" s="1473"/>
      <c r="BX387" s="1473"/>
      <c r="BY387" s="1473"/>
      <c r="BZ387" s="1473"/>
      <c r="CA387" s="1473"/>
      <c r="CB387" s="1473"/>
      <c r="CC387" s="1606"/>
      <c r="CD387" s="1606"/>
      <c r="CE387" s="1606"/>
      <c r="CF387" s="1606"/>
      <c r="CG387" s="1606"/>
      <c r="CH387" s="1606"/>
      <c r="CI387" s="1597"/>
      <c r="CJ387" s="1597"/>
      <c r="CK387" s="531"/>
    </row>
    <row r="388" spans="1:89" s="514" customFormat="1" ht="30.75" hidden="1" customHeight="1">
      <c r="A388" s="1489"/>
      <c r="B388" s="134"/>
      <c r="C388" s="2750" t="s">
        <v>1477</v>
      </c>
      <c r="D388" s="2750"/>
      <c r="E388" s="2750"/>
      <c r="F388" s="2750"/>
      <c r="G388" s="2750"/>
      <c r="H388" s="2750"/>
      <c r="I388" s="2750"/>
      <c r="J388" s="2750"/>
      <c r="K388" s="2750"/>
      <c r="L388" s="2750"/>
      <c r="M388" s="2750"/>
      <c r="N388" s="2750"/>
      <c r="O388" s="2750"/>
      <c r="P388" s="2750"/>
      <c r="Q388" s="2750"/>
      <c r="R388" s="2750"/>
      <c r="S388" s="2750"/>
      <c r="T388" s="2750"/>
      <c r="U388" s="2750"/>
      <c r="V388" s="3384">
        <v>272136</v>
      </c>
      <c r="W388" s="3384"/>
      <c r="X388" s="3384"/>
      <c r="Y388" s="3384"/>
      <c r="Z388" s="3384"/>
      <c r="AA388" s="3384"/>
      <c r="AB388" s="2950">
        <v>0.3402</v>
      </c>
      <c r="AC388" s="2576"/>
      <c r="AD388" s="2576"/>
      <c r="AE388" s="2576"/>
      <c r="AF388" s="2576"/>
      <c r="AG388" s="2576"/>
      <c r="AH388" s="3382">
        <v>0.3402</v>
      </c>
      <c r="AI388" s="2758"/>
      <c r="AJ388" s="2758"/>
      <c r="AK388" s="2758"/>
      <c r="AL388" s="2758"/>
      <c r="AM388" s="2758"/>
      <c r="AN388" s="2758"/>
      <c r="AO388" s="2548">
        <v>2721360000</v>
      </c>
      <c r="AP388" s="2548"/>
      <c r="AQ388" s="2548"/>
      <c r="AR388" s="2548"/>
      <c r="AS388" s="2548"/>
      <c r="AT388" s="2548"/>
      <c r="AU388" s="2548"/>
      <c r="AV388" s="2548"/>
      <c r="AW388" s="2548"/>
      <c r="AY388" s="1448"/>
      <c r="AZ388" s="1448"/>
      <c r="BA388" s="1609"/>
      <c r="BB388" s="1610"/>
      <c r="BC388" s="1610"/>
      <c r="BD388" s="1610"/>
      <c r="BE388" s="1610"/>
      <c r="BF388" s="1610"/>
      <c r="BG388" s="1610"/>
      <c r="BH388" s="1610"/>
      <c r="BI388" s="1473"/>
      <c r="BJ388" s="1473"/>
      <c r="BK388" s="1473"/>
      <c r="BL388" s="1473"/>
      <c r="BM388" s="1473"/>
      <c r="BN388" s="1473"/>
      <c r="BO388" s="1473"/>
      <c r="BP388" s="1473"/>
      <c r="BQ388" s="1473"/>
      <c r="BR388" s="1473"/>
      <c r="BS388" s="1473"/>
      <c r="BT388" s="1473"/>
      <c r="BU388" s="1473"/>
      <c r="BV388" s="1473"/>
      <c r="BW388" s="1473"/>
      <c r="BX388" s="1473"/>
      <c r="BY388" s="1473"/>
      <c r="BZ388" s="1473"/>
      <c r="CA388" s="1473"/>
      <c r="CB388" s="1473"/>
      <c r="CC388" s="1606"/>
      <c r="CD388" s="1606"/>
      <c r="CE388" s="1606"/>
      <c r="CF388" s="1606"/>
      <c r="CG388" s="1606"/>
      <c r="CH388" s="1606"/>
      <c r="CI388" s="1597"/>
      <c r="CJ388" s="1597"/>
      <c r="CK388" s="531"/>
    </row>
    <row r="389" spans="1:89" s="514" customFormat="1" ht="16.5" hidden="1" customHeight="1">
      <c r="A389" s="1489"/>
      <c r="B389" s="134"/>
      <c r="C389" s="2419" t="s">
        <v>1478</v>
      </c>
      <c r="D389" s="2419"/>
      <c r="E389" s="2419"/>
      <c r="F389" s="2419"/>
      <c r="G389" s="2419"/>
      <c r="H389" s="2419"/>
      <c r="I389" s="2419"/>
      <c r="J389" s="2419"/>
      <c r="K389" s="2419"/>
      <c r="L389" s="2419"/>
      <c r="M389" s="2419"/>
      <c r="N389" s="2419"/>
      <c r="O389" s="2419"/>
      <c r="P389" s="2419"/>
      <c r="Q389" s="2419"/>
      <c r="R389" s="2419"/>
      <c r="S389" s="2419"/>
      <c r="T389" s="2419"/>
      <c r="U389" s="2419"/>
      <c r="V389" s="2579"/>
      <c r="W389" s="2579"/>
      <c r="X389" s="2579"/>
      <c r="Y389" s="2579"/>
      <c r="Z389" s="2579"/>
      <c r="AA389" s="2579"/>
      <c r="AB389" s="2576"/>
      <c r="AC389" s="2576"/>
      <c r="AD389" s="2576"/>
      <c r="AE389" s="2576"/>
      <c r="AF389" s="2576"/>
      <c r="AG389" s="2576"/>
      <c r="AH389" s="2705"/>
      <c r="AI389" s="2705"/>
      <c r="AJ389" s="2705"/>
      <c r="AK389" s="2705"/>
      <c r="AL389" s="2705"/>
      <c r="AM389" s="2705"/>
      <c r="AN389" s="2705"/>
      <c r="AO389" s="2548">
        <v>109858035</v>
      </c>
      <c r="AP389" s="2548"/>
      <c r="AQ389" s="2548"/>
      <c r="AR389" s="2548"/>
      <c r="AS389" s="2548"/>
      <c r="AT389" s="2548"/>
      <c r="AU389" s="2548"/>
      <c r="AV389" s="2548"/>
      <c r="AW389" s="2548"/>
      <c r="AY389" s="1448"/>
      <c r="AZ389" s="1448"/>
      <c r="BA389" s="1609"/>
      <c r="BB389" s="1610"/>
      <c r="BC389" s="1610"/>
      <c r="BD389" s="1610"/>
      <c r="BE389" s="1610"/>
      <c r="BF389" s="1610"/>
      <c r="BG389" s="1610"/>
      <c r="BH389" s="1610"/>
      <c r="BI389" s="1473"/>
      <c r="BJ389" s="1473"/>
      <c r="BK389" s="1473"/>
      <c r="BL389" s="1473"/>
      <c r="BM389" s="1473"/>
      <c r="BN389" s="1473"/>
      <c r="BO389" s="1473"/>
      <c r="BP389" s="1473"/>
      <c r="BQ389" s="1473"/>
      <c r="BR389" s="1473"/>
      <c r="BS389" s="1473"/>
      <c r="BT389" s="1473"/>
      <c r="BU389" s="1473"/>
      <c r="BV389" s="1473"/>
      <c r="BW389" s="1473"/>
      <c r="BX389" s="1473"/>
      <c r="BY389" s="1473"/>
      <c r="BZ389" s="1473"/>
      <c r="CA389" s="1473"/>
      <c r="CB389" s="1473"/>
      <c r="CC389" s="1606"/>
      <c r="CD389" s="1606"/>
      <c r="CE389" s="1606"/>
      <c r="CF389" s="1606"/>
      <c r="CG389" s="1606"/>
      <c r="CH389" s="1606"/>
      <c r="CI389" s="1597"/>
      <c r="CJ389" s="1597"/>
      <c r="CK389" s="531"/>
    </row>
    <row r="390" spans="1:89" s="514" customFormat="1" ht="33" hidden="1" customHeight="1">
      <c r="A390" s="1489"/>
      <c r="B390" s="134"/>
      <c r="C390" s="2419" t="s">
        <v>1603</v>
      </c>
      <c r="D390" s="2419"/>
      <c r="E390" s="2419"/>
      <c r="F390" s="2419"/>
      <c r="G390" s="2419"/>
      <c r="H390" s="2419"/>
      <c r="I390" s="2419"/>
      <c r="J390" s="2419"/>
      <c r="K390" s="2419"/>
      <c r="L390" s="2419"/>
      <c r="M390" s="2419"/>
      <c r="N390" s="2419"/>
      <c r="O390" s="2419"/>
      <c r="P390" s="2419"/>
      <c r="Q390" s="2419"/>
      <c r="R390" s="2419"/>
      <c r="S390" s="2419"/>
      <c r="T390" s="2419"/>
      <c r="U390" s="2419"/>
      <c r="V390" s="2579"/>
      <c r="W390" s="2579"/>
      <c r="X390" s="2579"/>
      <c r="Y390" s="2579"/>
      <c r="Z390" s="2579"/>
      <c r="AA390" s="2579"/>
      <c r="AB390" s="2576"/>
      <c r="AC390" s="2576"/>
      <c r="AD390" s="2576"/>
      <c r="AE390" s="2576"/>
      <c r="AF390" s="2576"/>
      <c r="AG390" s="2576"/>
      <c r="AH390" s="2705"/>
      <c r="AI390" s="2705"/>
      <c r="AJ390" s="2705"/>
      <c r="AK390" s="2705"/>
      <c r="AL390" s="2705"/>
      <c r="AM390" s="2705"/>
      <c r="AN390" s="2705"/>
      <c r="AO390" s="2548">
        <v>3600000000</v>
      </c>
      <c r="AP390" s="2548"/>
      <c r="AQ390" s="2548"/>
      <c r="AR390" s="2548"/>
      <c r="AS390" s="2548"/>
      <c r="AT390" s="2548"/>
      <c r="AU390" s="2548"/>
      <c r="AV390" s="2548"/>
      <c r="AW390" s="2548"/>
      <c r="AY390" s="1448"/>
      <c r="AZ390" s="1448"/>
      <c r="BA390" s="1609"/>
      <c r="BB390" s="1610"/>
      <c r="BC390" s="1610"/>
      <c r="BD390" s="1610"/>
      <c r="BE390" s="1610"/>
      <c r="BF390" s="1610"/>
      <c r="BG390" s="1610"/>
      <c r="BH390" s="1610"/>
      <c r="BI390" s="1473"/>
      <c r="BJ390" s="1473"/>
      <c r="BK390" s="1473"/>
      <c r="BL390" s="1473"/>
      <c r="BM390" s="1473"/>
      <c r="BN390" s="1473"/>
      <c r="BO390" s="1473"/>
      <c r="BP390" s="1473"/>
      <c r="BQ390" s="1473"/>
      <c r="BR390" s="1473"/>
      <c r="BS390" s="1473"/>
      <c r="BT390" s="1473"/>
      <c r="BU390" s="1473"/>
      <c r="BV390" s="1473"/>
      <c r="BW390" s="1473"/>
      <c r="BX390" s="1473"/>
      <c r="BY390" s="1473"/>
      <c r="BZ390" s="1473"/>
      <c r="CA390" s="1473"/>
      <c r="CB390" s="1473"/>
      <c r="CC390" s="1606"/>
      <c r="CD390" s="1606"/>
      <c r="CE390" s="1606"/>
      <c r="CF390" s="1606"/>
      <c r="CG390" s="1606"/>
      <c r="CH390" s="1606"/>
      <c r="CI390" s="1597"/>
      <c r="CJ390" s="1597"/>
      <c r="CK390" s="531"/>
    </row>
    <row r="391" spans="1:89" s="514" customFormat="1" ht="16.5" hidden="1" customHeight="1">
      <c r="A391" s="1489"/>
      <c r="B391" s="134"/>
      <c r="C391" s="3431" t="s">
        <v>1679</v>
      </c>
      <c r="D391" s="2419"/>
      <c r="E391" s="2419"/>
      <c r="F391" s="2419"/>
      <c r="G391" s="2419"/>
      <c r="H391" s="2419"/>
      <c r="I391" s="2419"/>
      <c r="J391" s="2419"/>
      <c r="K391" s="2419"/>
      <c r="L391" s="2419"/>
      <c r="M391" s="2419"/>
      <c r="N391" s="2419"/>
      <c r="O391" s="2419"/>
      <c r="P391" s="2419"/>
      <c r="Q391" s="2419"/>
      <c r="R391" s="2419"/>
      <c r="S391" s="2419"/>
      <c r="T391" s="2419"/>
      <c r="U391" s="2419"/>
      <c r="V391" s="2579"/>
      <c r="W391" s="2579"/>
      <c r="X391" s="2579"/>
      <c r="Y391" s="2579"/>
      <c r="Z391" s="2579"/>
      <c r="AA391" s="2579"/>
      <c r="AB391" s="2576"/>
      <c r="AC391" s="2576"/>
      <c r="AD391" s="2576"/>
      <c r="AE391" s="2576"/>
      <c r="AF391" s="2576"/>
      <c r="AG391" s="2576"/>
      <c r="AH391" s="2705"/>
      <c r="AI391" s="2705"/>
      <c r="AJ391" s="2705"/>
      <c r="AK391" s="2705"/>
      <c r="AL391" s="2705"/>
      <c r="AM391" s="2705"/>
      <c r="AN391" s="2705"/>
      <c r="AO391" s="2548">
        <v>1000000000</v>
      </c>
      <c r="AP391" s="2548"/>
      <c r="AQ391" s="2548"/>
      <c r="AR391" s="2548"/>
      <c r="AS391" s="2548"/>
      <c r="AT391" s="2548"/>
      <c r="AU391" s="2548"/>
      <c r="AV391" s="2548"/>
      <c r="AW391" s="2548"/>
      <c r="AY391" s="1448"/>
      <c r="AZ391" s="1448"/>
      <c r="BA391" s="1609"/>
      <c r="BB391" s="1610"/>
      <c r="BC391" s="1610"/>
      <c r="BD391" s="1610"/>
      <c r="BE391" s="1610"/>
      <c r="BF391" s="1610"/>
      <c r="BG391" s="1610"/>
      <c r="BH391" s="1610"/>
      <c r="BI391" s="1473"/>
      <c r="BJ391" s="1473"/>
      <c r="BK391" s="1473"/>
      <c r="BL391" s="1473"/>
      <c r="BM391" s="1473"/>
      <c r="BN391" s="1473"/>
      <c r="BO391" s="1473"/>
      <c r="BP391" s="1473"/>
      <c r="BQ391" s="1473"/>
      <c r="BR391" s="1473"/>
      <c r="BS391" s="1473"/>
      <c r="BT391" s="1473"/>
      <c r="BU391" s="1473"/>
      <c r="BV391" s="1473"/>
      <c r="BW391" s="1473"/>
      <c r="BX391" s="1473"/>
      <c r="BY391" s="1473"/>
      <c r="BZ391" s="1473"/>
      <c r="CA391" s="1473"/>
      <c r="CB391" s="1473"/>
      <c r="CC391" s="1606"/>
      <c r="CD391" s="1606"/>
      <c r="CE391" s="1606"/>
      <c r="CF391" s="1606"/>
      <c r="CG391" s="1606"/>
      <c r="CH391" s="1606"/>
      <c r="CI391" s="1597"/>
      <c r="CJ391" s="1597"/>
      <c r="CK391" s="531"/>
    </row>
    <row r="392" spans="1:89" s="514" customFormat="1" ht="34.5" hidden="1" customHeight="1">
      <c r="A392" s="1489"/>
      <c r="B392" s="134"/>
      <c r="C392" s="2759" t="s">
        <v>1678</v>
      </c>
      <c r="D392" s="2419"/>
      <c r="E392" s="2419"/>
      <c r="F392" s="2419"/>
      <c r="G392" s="2419"/>
      <c r="H392" s="2419"/>
      <c r="I392" s="2419"/>
      <c r="J392" s="2419"/>
      <c r="K392" s="2419"/>
      <c r="L392" s="2419"/>
      <c r="M392" s="2419"/>
      <c r="N392" s="2419"/>
      <c r="O392" s="2419"/>
      <c r="P392" s="2419"/>
      <c r="Q392" s="2419"/>
      <c r="R392" s="2419"/>
      <c r="S392" s="2419"/>
      <c r="T392" s="2419"/>
      <c r="U392" s="2419"/>
      <c r="V392" s="3384"/>
      <c r="W392" s="3384"/>
      <c r="X392" s="3384"/>
      <c r="Y392" s="3384"/>
      <c r="Z392" s="3384"/>
      <c r="AA392" s="3384"/>
      <c r="AB392" s="2576"/>
      <c r="AC392" s="2576"/>
      <c r="AD392" s="2576"/>
      <c r="AE392" s="2576"/>
      <c r="AF392" s="2576"/>
      <c r="AG392" s="2576"/>
      <c r="AH392" s="2758"/>
      <c r="AI392" s="2758"/>
      <c r="AJ392" s="2758"/>
      <c r="AK392" s="2758"/>
      <c r="AL392" s="2758"/>
      <c r="AM392" s="2758"/>
      <c r="AN392" s="2758"/>
      <c r="AO392" s="2548">
        <v>1000000000</v>
      </c>
      <c r="AP392" s="2548"/>
      <c r="AQ392" s="2548"/>
      <c r="AR392" s="2548"/>
      <c r="AS392" s="2548"/>
      <c r="AT392" s="2548"/>
      <c r="AU392" s="2548"/>
      <c r="AV392" s="2548"/>
      <c r="AW392" s="2548"/>
      <c r="AY392" s="1448"/>
      <c r="AZ392" s="1448"/>
      <c r="BA392" s="1609"/>
      <c r="BB392" s="1610"/>
      <c r="BC392" s="1610"/>
      <c r="BD392" s="1610"/>
      <c r="BE392" s="1610"/>
      <c r="BF392" s="1610"/>
      <c r="BG392" s="1610"/>
      <c r="BH392" s="1610"/>
      <c r="BI392" s="1473"/>
      <c r="BJ392" s="1473"/>
      <c r="BK392" s="1473"/>
      <c r="BL392" s="1473"/>
      <c r="BM392" s="1473"/>
      <c r="BN392" s="1473"/>
      <c r="BO392" s="1473"/>
      <c r="BP392" s="1473"/>
      <c r="BQ392" s="1473"/>
      <c r="BR392" s="1473"/>
      <c r="BS392" s="1473"/>
      <c r="BT392" s="1473"/>
      <c r="BU392" s="1473"/>
      <c r="BV392" s="1473"/>
      <c r="BW392" s="1473"/>
      <c r="BX392" s="1473"/>
      <c r="BY392" s="1473"/>
      <c r="BZ392" s="1473"/>
      <c r="CA392" s="1473"/>
      <c r="CB392" s="1473"/>
      <c r="CC392" s="1606"/>
      <c r="CD392" s="1606"/>
      <c r="CE392" s="1606"/>
      <c r="CF392" s="1606"/>
      <c r="CG392" s="1606"/>
      <c r="CH392" s="1606"/>
      <c r="CI392" s="1597"/>
      <c r="CJ392" s="1597"/>
      <c r="CK392" s="531"/>
    </row>
    <row r="393" spans="1:89" s="514" customFormat="1" ht="16.5" hidden="1" customHeight="1" thickBot="1">
      <c r="A393" s="1489"/>
      <c r="B393" s="134"/>
      <c r="C393" s="2552" t="s">
        <v>580</v>
      </c>
      <c r="D393" s="2552"/>
      <c r="E393" s="2552"/>
      <c r="F393" s="2552"/>
      <c r="G393" s="2552"/>
      <c r="H393" s="2552"/>
      <c r="I393" s="2552"/>
      <c r="J393" s="2552"/>
      <c r="K393" s="2552"/>
      <c r="L393" s="2552"/>
      <c r="M393" s="2552"/>
      <c r="N393" s="2552"/>
      <c r="O393" s="2552"/>
      <c r="P393" s="2552"/>
      <c r="Q393" s="2552"/>
      <c r="R393" s="2552"/>
      <c r="S393" s="2552"/>
      <c r="T393" s="2552"/>
      <c r="U393" s="2552"/>
      <c r="V393" s="2553"/>
      <c r="W393" s="2553"/>
      <c r="X393" s="2553"/>
      <c r="Y393" s="2553"/>
      <c r="Z393" s="2553"/>
      <c r="AA393" s="2553"/>
      <c r="AB393" s="2578"/>
      <c r="AC393" s="2578"/>
      <c r="AD393" s="2578"/>
      <c r="AE393" s="2578"/>
      <c r="AF393" s="2578"/>
      <c r="AG393" s="2578"/>
      <c r="AH393" s="2621"/>
      <c r="AI393" s="2621"/>
      <c r="AJ393" s="2621"/>
      <c r="AK393" s="2621"/>
      <c r="AL393" s="2621"/>
      <c r="AM393" s="2621"/>
      <c r="AN393" s="2621"/>
      <c r="AO393" s="2566">
        <v>8431218035</v>
      </c>
      <c r="AP393" s="2566"/>
      <c r="AQ393" s="2566"/>
      <c r="AR393" s="2566"/>
      <c r="AS393" s="2566"/>
      <c r="AT393" s="2566"/>
      <c r="AU393" s="2566"/>
      <c r="AV393" s="2566"/>
      <c r="AW393" s="2566"/>
      <c r="AY393" s="1448"/>
      <c r="AZ393" s="1448"/>
      <c r="BA393" s="1609"/>
      <c r="BB393" s="1610"/>
      <c r="BC393" s="1610"/>
      <c r="BD393" s="1610"/>
      <c r="BE393" s="1610"/>
      <c r="BF393" s="1610"/>
      <c r="BG393" s="1610"/>
      <c r="BH393" s="1610"/>
      <c r="BI393" s="1473"/>
      <c r="BJ393" s="1473"/>
      <c r="BK393" s="1473"/>
      <c r="BL393" s="1473"/>
      <c r="BM393" s="1473"/>
      <c r="BN393" s="1473"/>
      <c r="BO393" s="1473"/>
      <c r="BP393" s="1473"/>
      <c r="BQ393" s="1473"/>
      <c r="BR393" s="1473"/>
      <c r="BS393" s="1473"/>
      <c r="BT393" s="1473"/>
      <c r="BU393" s="1473"/>
      <c r="BV393" s="1473"/>
      <c r="BW393" s="1473"/>
      <c r="BX393" s="1473"/>
      <c r="BY393" s="1473"/>
      <c r="BZ393" s="1473"/>
      <c r="CA393" s="1473"/>
      <c r="CB393" s="1473"/>
      <c r="CC393" s="1606"/>
      <c r="CD393" s="1606"/>
      <c r="CE393" s="1606"/>
      <c r="CF393" s="1606"/>
      <c r="CG393" s="1606"/>
      <c r="CH393" s="1606"/>
      <c r="CI393" s="1597"/>
      <c r="CJ393" s="1597"/>
      <c r="CK393" s="531"/>
    </row>
    <row r="394" spans="1:89" s="1634" customFormat="1" ht="16.5" hidden="1" customHeight="1">
      <c r="A394" s="1626">
        <v>11</v>
      </c>
      <c r="B394" s="1455"/>
      <c r="C394" s="1633"/>
      <c r="D394" s="1633"/>
      <c r="E394" s="1633"/>
      <c r="F394" s="1633"/>
      <c r="G394" s="1633"/>
      <c r="H394" s="1633"/>
      <c r="I394" s="1633"/>
      <c r="J394" s="1633"/>
      <c r="K394" s="1633"/>
      <c r="L394" s="1385"/>
      <c r="M394" s="1385"/>
      <c r="N394" s="1385"/>
      <c r="O394" s="1385"/>
      <c r="P394" s="1385"/>
      <c r="Q394" s="1385"/>
      <c r="R394" s="1385"/>
      <c r="S394" s="1385"/>
      <c r="T394" s="1386"/>
      <c r="U394" s="1386"/>
      <c r="V394" s="1386"/>
      <c r="W394" s="1386"/>
      <c r="X394" s="1386"/>
      <c r="Y394" s="1386"/>
      <c r="Z394" s="1386"/>
      <c r="AA394" s="1386"/>
      <c r="AB394" s="1387"/>
      <c r="AC394" s="1387"/>
      <c r="AD394" s="1387"/>
      <c r="AE394" s="1387"/>
      <c r="AF394" s="1387"/>
      <c r="AG394" s="1387"/>
      <c r="AH394" s="1387"/>
      <c r="AI394" s="1387"/>
      <c r="AJ394" s="1385"/>
      <c r="AK394" s="1385"/>
      <c r="AL394" s="1385"/>
      <c r="AM394" s="1385"/>
      <c r="AN394" s="1385"/>
      <c r="AO394" s="1385"/>
      <c r="AP394" s="1385"/>
      <c r="AQ394" s="1385"/>
      <c r="AR394" s="1385"/>
      <c r="AS394" s="1385"/>
      <c r="AT394" s="1385"/>
      <c r="AU394" s="1385"/>
      <c r="AV394" s="1385"/>
      <c r="AW394" s="1385"/>
      <c r="AY394" s="1455"/>
      <c r="AZ394" s="1455"/>
      <c r="BA394" s="1633"/>
      <c r="BB394" s="1635"/>
      <c r="BC394" s="1635"/>
      <c r="BD394" s="1635"/>
      <c r="BE394" s="1635"/>
      <c r="BF394" s="1635"/>
      <c r="BG394" s="1635"/>
      <c r="BH394" s="1635"/>
      <c r="BI394" s="1636"/>
      <c r="BJ394" s="1636"/>
      <c r="BK394" s="1636"/>
      <c r="BL394" s="1636"/>
      <c r="BM394" s="1636"/>
      <c r="BN394" s="1636"/>
      <c r="BO394" s="1636"/>
      <c r="BP394" s="1636"/>
      <c r="BQ394" s="1636"/>
      <c r="BR394" s="1636"/>
      <c r="BS394" s="1636"/>
      <c r="BT394" s="1636"/>
      <c r="BU394" s="1636"/>
      <c r="BV394" s="1636"/>
      <c r="BW394" s="1636"/>
      <c r="BX394" s="1636"/>
      <c r="BY394" s="1636"/>
      <c r="BZ394" s="1636"/>
      <c r="CA394" s="1636"/>
      <c r="CB394" s="1636"/>
      <c r="CC394" s="1637"/>
      <c r="CD394" s="1637"/>
      <c r="CE394" s="1637"/>
      <c r="CF394" s="1637"/>
      <c r="CG394" s="1637"/>
      <c r="CH394" s="1637"/>
      <c r="CI394" s="1638"/>
      <c r="CJ394" s="1638"/>
      <c r="CK394" s="1639"/>
    </row>
    <row r="395" spans="1:89" s="1634" customFormat="1" ht="16.5" hidden="1" customHeight="1">
      <c r="A395" s="1626"/>
      <c r="B395" s="1455"/>
      <c r="C395" s="1633"/>
      <c r="D395" s="1633"/>
      <c r="E395" s="1633"/>
      <c r="F395" s="1633"/>
      <c r="G395" s="1633"/>
      <c r="H395" s="1633"/>
      <c r="I395" s="1633"/>
      <c r="J395" s="1633"/>
      <c r="K395" s="1633"/>
      <c r="L395" s="1385"/>
      <c r="M395" s="1385"/>
      <c r="N395" s="1385"/>
      <c r="O395" s="1385"/>
      <c r="P395" s="1385"/>
      <c r="Q395" s="1385"/>
      <c r="R395" s="1385"/>
      <c r="S395" s="1385"/>
      <c r="T395" s="1386"/>
      <c r="U395" s="1386"/>
      <c r="V395" s="1386"/>
      <c r="W395" s="1386"/>
      <c r="X395" s="1386"/>
      <c r="Y395" s="1386"/>
      <c r="Z395" s="1386"/>
      <c r="AA395" s="1386"/>
      <c r="AB395" s="1387"/>
      <c r="AC395" s="1387"/>
      <c r="AD395" s="1387"/>
      <c r="AE395" s="1387"/>
      <c r="AF395" s="1387"/>
      <c r="AG395" s="1387"/>
      <c r="AH395" s="1387"/>
      <c r="AI395" s="1387"/>
      <c r="AJ395" s="1385"/>
      <c r="AK395" s="1385"/>
      <c r="AL395" s="1385"/>
      <c r="AM395" s="1385"/>
      <c r="AN395" s="1385"/>
      <c r="AO395" s="1385"/>
      <c r="AP395" s="1385"/>
      <c r="AQ395" s="1385"/>
      <c r="AR395" s="1385"/>
      <c r="AS395" s="1385"/>
      <c r="AT395" s="1385"/>
      <c r="AU395" s="1385"/>
      <c r="AV395" s="1385"/>
      <c r="AW395" s="1385"/>
      <c r="AY395" s="1455"/>
      <c r="AZ395" s="1455"/>
      <c r="BA395" s="1633"/>
      <c r="BB395" s="1635"/>
      <c r="BC395" s="1635"/>
      <c r="BD395" s="1635"/>
      <c r="BE395" s="1635"/>
      <c r="BF395" s="1635"/>
      <c r="BG395" s="1635"/>
      <c r="BH395" s="1635"/>
      <c r="BI395" s="1636"/>
      <c r="BJ395" s="1636"/>
      <c r="BK395" s="1636"/>
      <c r="BL395" s="1636"/>
      <c r="BM395" s="1636"/>
      <c r="BN395" s="1636"/>
      <c r="BO395" s="1636"/>
      <c r="BP395" s="1636"/>
      <c r="BQ395" s="1636"/>
      <c r="BR395" s="1636"/>
      <c r="BS395" s="1636"/>
      <c r="BT395" s="1636"/>
      <c r="BU395" s="1636"/>
      <c r="BV395" s="1636"/>
      <c r="BW395" s="1636"/>
      <c r="BX395" s="1636"/>
      <c r="BY395" s="1636"/>
      <c r="BZ395" s="1636"/>
      <c r="CA395" s="1636"/>
      <c r="CB395" s="1636"/>
      <c r="CC395" s="1637"/>
      <c r="CD395" s="1637"/>
      <c r="CE395" s="1637"/>
      <c r="CF395" s="1637"/>
      <c r="CG395" s="1637"/>
      <c r="CH395" s="1637"/>
      <c r="CI395" s="1638"/>
      <c r="CJ395" s="1638"/>
      <c r="CK395" s="1639"/>
    </row>
    <row r="396" spans="1:89" s="514" customFormat="1" ht="16.5" customHeight="1">
      <c r="A396" s="1489"/>
      <c r="B396" s="1837"/>
      <c r="C396" s="1609"/>
      <c r="D396" s="1609"/>
      <c r="E396" s="1609"/>
      <c r="F396" s="1609"/>
      <c r="G396" s="1609"/>
      <c r="H396" s="1609"/>
      <c r="I396" s="1609"/>
      <c r="J396" s="1609"/>
      <c r="K396" s="1609"/>
      <c r="L396" s="1485"/>
      <c r="M396" s="1485"/>
      <c r="N396" s="1485"/>
      <c r="O396" s="1485"/>
      <c r="P396" s="1485"/>
      <c r="Q396" s="1485"/>
      <c r="R396" s="1485"/>
      <c r="S396" s="1485"/>
      <c r="T396" s="534"/>
      <c r="U396" s="534"/>
      <c r="V396" s="534"/>
      <c r="W396" s="534"/>
      <c r="X396" s="534"/>
      <c r="Y396" s="534"/>
      <c r="Z396" s="534"/>
      <c r="AA396" s="534"/>
      <c r="AB396" s="1484"/>
      <c r="AC396" s="1484"/>
      <c r="AD396" s="1484"/>
      <c r="AE396" s="1484"/>
      <c r="AF396" s="1484"/>
      <c r="AG396" s="1484"/>
      <c r="AH396" s="1484"/>
      <c r="AI396" s="1484"/>
      <c r="AJ396" s="1485"/>
      <c r="AK396" s="1485"/>
      <c r="AL396" s="1485"/>
      <c r="AM396" s="1485"/>
      <c r="AN396" s="1485"/>
      <c r="AO396" s="1485"/>
      <c r="AP396" s="1485"/>
      <c r="AQ396" s="1485"/>
      <c r="AR396" s="1485"/>
      <c r="AS396" s="1485"/>
      <c r="AT396" s="1485"/>
      <c r="AU396" s="1485"/>
      <c r="AV396" s="1485"/>
      <c r="AW396" s="1485"/>
      <c r="AY396" s="1448"/>
      <c r="AZ396" s="1448"/>
      <c r="BA396" s="1609"/>
      <c r="BB396" s="1610"/>
      <c r="BC396" s="1610"/>
      <c r="BD396" s="1610"/>
      <c r="BE396" s="1610"/>
      <c r="BF396" s="1610"/>
      <c r="BG396" s="1610"/>
      <c r="BH396" s="1610"/>
      <c r="BI396" s="1473"/>
      <c r="BJ396" s="1473"/>
      <c r="BK396" s="1473"/>
      <c r="BL396" s="1473"/>
      <c r="BM396" s="1473"/>
      <c r="BN396" s="1473"/>
      <c r="BO396" s="1473"/>
      <c r="BP396" s="1473"/>
      <c r="BQ396" s="1473"/>
      <c r="BR396" s="1473"/>
      <c r="BS396" s="1473"/>
      <c r="BT396" s="1473"/>
      <c r="BU396" s="1473"/>
      <c r="BV396" s="1473"/>
      <c r="BW396" s="1473"/>
      <c r="BX396" s="1473"/>
      <c r="BY396" s="1473"/>
      <c r="BZ396" s="1473"/>
      <c r="CA396" s="1473"/>
      <c r="CB396" s="1473"/>
      <c r="CC396" s="1606"/>
      <c r="CD396" s="1606"/>
      <c r="CE396" s="1606"/>
      <c r="CF396" s="1606"/>
      <c r="CG396" s="1606"/>
      <c r="CH396" s="1606"/>
      <c r="CI396" s="1597"/>
      <c r="CJ396" s="1597"/>
      <c r="CK396" s="531"/>
    </row>
    <row r="397" spans="1:89" s="514" customFormat="1" ht="17.25" customHeight="1">
      <c r="A397" s="1017">
        <v>12</v>
      </c>
      <c r="B397" s="1062" t="s">
        <v>537</v>
      </c>
      <c r="C397" s="1016" t="s">
        <v>874</v>
      </c>
      <c r="D397" s="1839"/>
      <c r="E397" s="1839"/>
      <c r="F397" s="1839"/>
      <c r="AA397" s="961"/>
      <c r="AB397" s="961"/>
      <c r="AE397" s="1536"/>
      <c r="AF397" s="1536"/>
      <c r="AG397" s="1536"/>
      <c r="AH397" s="1536"/>
      <c r="AI397" s="1536"/>
      <c r="AJ397" s="1536"/>
      <c r="AK397" s="1536"/>
      <c r="AL397" s="1536"/>
      <c r="AM397" s="1536"/>
      <c r="AO397" s="1536"/>
      <c r="AP397" s="1536"/>
      <c r="AQ397" s="1536"/>
      <c r="AR397" s="1536"/>
      <c r="AS397" s="1536"/>
      <c r="AT397" s="1536"/>
      <c r="AU397" s="1536"/>
      <c r="AV397" s="1536"/>
      <c r="AW397" s="1536"/>
      <c r="AY397" s="134"/>
      <c r="AZ397" s="134"/>
      <c r="BA397" s="377"/>
      <c r="BB397" s="377"/>
      <c r="BC397" s="377"/>
      <c r="BD397" s="377"/>
      <c r="BE397" s="377"/>
      <c r="BF397" s="377"/>
      <c r="BG397" s="377"/>
      <c r="BH397" s="377"/>
      <c r="BI397" s="377"/>
      <c r="BJ397" s="377"/>
      <c r="BK397" s="377"/>
      <c r="BL397" s="377"/>
      <c r="BM397" s="377"/>
      <c r="BN397" s="377"/>
      <c r="BO397" s="377"/>
      <c r="BP397" s="377"/>
      <c r="BQ397" s="377"/>
      <c r="BR397" s="377"/>
      <c r="BS397" s="377"/>
      <c r="BT397" s="377"/>
      <c r="BU397" s="377"/>
      <c r="BV397" s="377"/>
      <c r="BW397" s="377"/>
      <c r="BX397" s="377"/>
      <c r="BY397" s="377"/>
      <c r="BZ397" s="377"/>
      <c r="CB397" s="1443"/>
      <c r="CC397" s="1443"/>
      <c r="CD397" s="1443"/>
      <c r="CE397" s="1443"/>
      <c r="CF397" s="1443"/>
      <c r="CG397" s="1443"/>
      <c r="CH397" s="1443"/>
      <c r="CI397" s="1640"/>
      <c r="CJ397" s="936"/>
    </row>
    <row r="398" spans="1:89" ht="17.25" hidden="1" customHeight="1">
      <c r="B398" s="1838"/>
      <c r="C398" s="1839"/>
      <c r="D398" s="1840"/>
      <c r="E398" s="1840"/>
      <c r="F398" s="1840"/>
      <c r="G398" s="285"/>
      <c r="H398" s="285"/>
      <c r="I398" s="285"/>
      <c r="J398" s="285"/>
      <c r="K398" s="285"/>
      <c r="L398" s="285"/>
      <c r="M398" s="285"/>
      <c r="N398" s="285"/>
      <c r="O398" s="285"/>
      <c r="P398" s="285"/>
      <c r="Q398" s="285"/>
      <c r="R398" s="285"/>
      <c r="S398" s="285"/>
      <c r="T398" s="285"/>
      <c r="U398" s="285"/>
      <c r="V398" s="285"/>
      <c r="W398" s="285"/>
      <c r="X398" s="285"/>
      <c r="Y398" s="285"/>
      <c r="Z398" s="285"/>
      <c r="AA398" s="409"/>
      <c r="AB398" s="409"/>
      <c r="AC398" s="285"/>
      <c r="AD398" s="285"/>
      <c r="AE398" s="2601"/>
      <c r="AF398" s="2601"/>
      <c r="AG398" s="2601"/>
      <c r="AH398" s="2601"/>
      <c r="AI398" s="2601"/>
      <c r="AJ398" s="2601"/>
      <c r="AK398" s="2601"/>
      <c r="AL398" s="2601"/>
      <c r="AM398" s="2601"/>
      <c r="AN398" s="507"/>
      <c r="AO398" s="2601"/>
      <c r="AP398" s="2601"/>
      <c r="AQ398" s="2601"/>
      <c r="AR398" s="2601"/>
      <c r="AS398" s="2601"/>
      <c r="AT398" s="2601"/>
      <c r="AU398" s="2601"/>
      <c r="AV398" s="2601"/>
      <c r="AW398" s="2601"/>
      <c r="BA398" s="1577"/>
      <c r="BB398" s="1577"/>
      <c r="BC398" s="1577"/>
      <c r="BD398" s="1577"/>
      <c r="BE398" s="1577"/>
      <c r="BF398" s="1577"/>
      <c r="BG398" s="1577"/>
      <c r="BH398" s="1577"/>
      <c r="BI398" s="1577"/>
      <c r="BJ398" s="1577"/>
      <c r="BK398" s="1577"/>
      <c r="BL398" s="1577"/>
      <c r="BM398" s="1577"/>
      <c r="BN398" s="1577"/>
      <c r="BO398" s="1577"/>
      <c r="BP398" s="1577"/>
      <c r="BQ398" s="1577"/>
      <c r="BR398" s="1577"/>
      <c r="BS398" s="1577"/>
      <c r="BT398" s="1577"/>
      <c r="BU398" s="1577"/>
      <c r="BV398" s="1577"/>
      <c r="BW398" s="1577"/>
      <c r="BX398" s="1577"/>
      <c r="BY398" s="1577"/>
      <c r="BZ398" s="1577"/>
      <c r="CB398" s="508"/>
      <c r="CC398" s="508"/>
      <c r="CD398" s="508"/>
      <c r="CE398" s="508"/>
      <c r="CF398" s="508"/>
      <c r="CG398" s="508"/>
      <c r="CH398" s="508"/>
    </row>
    <row r="399" spans="1:89" ht="15" hidden="1" customHeight="1">
      <c r="B399" s="1838"/>
      <c r="C399" s="1845"/>
      <c r="D399" s="1840"/>
      <c r="E399" s="1840"/>
      <c r="F399" s="1840"/>
      <c r="G399" s="285"/>
      <c r="H399" s="285"/>
      <c r="I399" s="285"/>
      <c r="J399" s="285"/>
      <c r="K399" s="285"/>
      <c r="L399" s="285"/>
      <c r="M399" s="285"/>
      <c r="N399" s="285"/>
      <c r="O399" s="285"/>
      <c r="P399" s="285"/>
      <c r="Q399" s="285"/>
      <c r="R399" s="285"/>
      <c r="S399" s="285"/>
      <c r="T399" s="285"/>
      <c r="U399" s="285"/>
      <c r="V399" s="285"/>
      <c r="W399" s="285"/>
      <c r="X399" s="285"/>
      <c r="Y399" s="285"/>
      <c r="Z399" s="285"/>
      <c r="AA399" s="409"/>
      <c r="AB399" s="409"/>
      <c r="AC399" s="285"/>
      <c r="AD399" s="285"/>
      <c r="AE399" s="2638"/>
      <c r="AF399" s="2638"/>
      <c r="AG399" s="2638"/>
      <c r="AH399" s="2638"/>
      <c r="AI399" s="2638"/>
      <c r="AJ399" s="2638"/>
      <c r="AK399" s="2638"/>
      <c r="AL399" s="2638"/>
      <c r="AM399" s="2638"/>
      <c r="AN399" s="503"/>
      <c r="AO399" s="3132"/>
      <c r="AP399" s="3132"/>
      <c r="AQ399" s="3132"/>
      <c r="AR399" s="3132"/>
      <c r="AS399" s="3132"/>
      <c r="AT399" s="3132"/>
      <c r="AU399" s="3132"/>
      <c r="AV399" s="3132"/>
      <c r="AW399" s="3132"/>
      <c r="BA399" s="1577"/>
      <c r="BB399" s="1577"/>
      <c r="BC399" s="1577"/>
      <c r="BD399" s="1577"/>
      <c r="BE399" s="1577"/>
      <c r="BF399" s="1577"/>
      <c r="BG399" s="1577"/>
      <c r="BH399" s="1577"/>
      <c r="BI399" s="1577"/>
      <c r="BJ399" s="1577"/>
      <c r="BK399" s="1577"/>
      <c r="BL399" s="1577"/>
      <c r="BM399" s="1577"/>
      <c r="BN399" s="1577"/>
      <c r="BO399" s="1577"/>
      <c r="BP399" s="1577"/>
      <c r="BQ399" s="1577"/>
      <c r="BR399" s="1577"/>
      <c r="BS399" s="1577"/>
      <c r="BT399" s="1577"/>
      <c r="BU399" s="1577"/>
      <c r="BV399" s="1577"/>
      <c r="BW399" s="1577"/>
      <c r="BX399" s="1577"/>
      <c r="BY399" s="1577"/>
      <c r="BZ399" s="1577"/>
      <c r="CB399" s="508"/>
      <c r="CC399" s="508"/>
      <c r="CD399" s="508"/>
      <c r="CE399" s="508"/>
      <c r="CF399" s="508"/>
      <c r="CG399" s="508"/>
      <c r="CH399" s="508"/>
    </row>
    <row r="400" spans="1:89" s="1080" customFormat="1" ht="14.25" hidden="1" customHeight="1">
      <c r="A400" s="1489"/>
      <c r="B400" s="1838"/>
      <c r="C400" s="1845" t="s">
        <v>1389</v>
      </c>
      <c r="D400" s="1840"/>
      <c r="E400" s="1840"/>
      <c r="F400" s="1840"/>
      <c r="G400" s="285"/>
      <c r="H400" s="285"/>
      <c r="I400" s="285"/>
      <c r="J400" s="285"/>
      <c r="K400" s="285"/>
      <c r="L400" s="285"/>
      <c r="M400" s="285"/>
      <c r="N400" s="285"/>
      <c r="O400" s="285"/>
      <c r="P400" s="285"/>
      <c r="Q400" s="285"/>
      <c r="R400" s="285"/>
      <c r="S400" s="285"/>
      <c r="T400" s="285"/>
      <c r="U400" s="285"/>
      <c r="V400" s="285"/>
      <c r="W400" s="285"/>
      <c r="X400" s="285"/>
      <c r="Y400" s="285"/>
      <c r="Z400" s="285"/>
      <c r="AA400" s="409"/>
      <c r="AB400" s="409"/>
      <c r="AC400" s="285"/>
      <c r="AD400" s="285"/>
      <c r="AE400" s="2583">
        <v>285136246</v>
      </c>
      <c r="AF400" s="2583"/>
      <c r="AG400" s="2583"/>
      <c r="AH400" s="2583"/>
      <c r="AI400" s="2583"/>
      <c r="AJ400" s="2583"/>
      <c r="AK400" s="2583"/>
      <c r="AL400" s="2583"/>
      <c r="AM400" s="2583"/>
      <c r="AN400" s="447"/>
      <c r="AO400" s="2583">
        <v>670601216</v>
      </c>
      <c r="AP400" s="2583"/>
      <c r="AQ400" s="2583"/>
      <c r="AR400" s="2583"/>
      <c r="AS400" s="2583"/>
      <c r="AT400" s="2583"/>
      <c r="AU400" s="2583"/>
      <c r="AV400" s="2583"/>
      <c r="AW400" s="2583"/>
      <c r="AY400" s="459"/>
      <c r="AZ400" s="459"/>
      <c r="BA400" s="1587"/>
      <c r="BB400" s="1587"/>
      <c r="BC400" s="1587"/>
      <c r="BD400" s="1587"/>
      <c r="BE400" s="1587"/>
      <c r="BF400" s="1587"/>
      <c r="BG400" s="1587"/>
      <c r="BH400" s="1587"/>
      <c r="BI400" s="1587"/>
      <c r="BJ400" s="1587"/>
      <c r="BK400" s="1587"/>
      <c r="BL400" s="1587"/>
      <c r="BM400" s="1587"/>
      <c r="BN400" s="1587"/>
      <c r="BO400" s="1587"/>
      <c r="BP400" s="1587"/>
      <c r="BQ400" s="1587"/>
      <c r="BR400" s="1587"/>
      <c r="BS400" s="1587"/>
      <c r="BT400" s="1587"/>
      <c r="BU400" s="1587"/>
      <c r="BV400" s="1587"/>
      <c r="BW400" s="1587"/>
      <c r="BX400" s="1587"/>
      <c r="BY400" s="1587"/>
      <c r="BZ400" s="1587"/>
      <c r="CB400" s="922"/>
      <c r="CC400" s="922"/>
      <c r="CD400" s="922"/>
      <c r="CE400" s="922"/>
      <c r="CF400" s="922"/>
      <c r="CG400" s="922"/>
      <c r="CH400" s="922"/>
      <c r="CI400" s="1081"/>
      <c r="CJ400" s="1082"/>
    </row>
    <row r="401" spans="1:90" ht="15" hidden="1" customHeight="1">
      <c r="A401" s="527"/>
      <c r="B401" s="1837"/>
      <c r="C401" s="1544" t="s">
        <v>1392</v>
      </c>
      <c r="D401" s="1839"/>
      <c r="E401" s="1839"/>
      <c r="F401" s="1839"/>
      <c r="AA401" s="961"/>
      <c r="AB401" s="961"/>
      <c r="AE401" s="2606">
        <v>1439077908</v>
      </c>
      <c r="AF401" s="2606"/>
      <c r="AG401" s="2606"/>
      <c r="AH401" s="2606"/>
      <c r="AI401" s="2606"/>
      <c r="AJ401" s="2606"/>
      <c r="AK401" s="2606"/>
      <c r="AL401" s="2606"/>
      <c r="AM401" s="2606"/>
      <c r="AN401" s="1641"/>
      <c r="AO401" s="2606">
        <v>470239855</v>
      </c>
      <c r="AP401" s="2606"/>
      <c r="AQ401" s="2606"/>
      <c r="AR401" s="2606"/>
      <c r="AS401" s="2606"/>
      <c r="AT401" s="2606"/>
      <c r="AU401" s="2606"/>
      <c r="AV401" s="2606"/>
      <c r="AW401" s="2606"/>
      <c r="AY401" s="1532"/>
      <c r="AZ401" s="1532"/>
      <c r="BA401" s="1577"/>
      <c r="BB401" s="1577"/>
      <c r="BC401" s="1577"/>
      <c r="BD401" s="1577"/>
      <c r="BE401" s="1577"/>
      <c r="BF401" s="1577"/>
      <c r="BG401" s="1577"/>
      <c r="BH401" s="1577"/>
      <c r="BI401" s="1577"/>
      <c r="BJ401" s="1577"/>
      <c r="BK401" s="1577"/>
      <c r="BL401" s="1577"/>
      <c r="BM401" s="1577"/>
      <c r="BN401" s="1577"/>
      <c r="BO401" s="1577"/>
      <c r="BP401" s="1577"/>
      <c r="BQ401" s="1577"/>
      <c r="BR401" s="1577"/>
      <c r="BS401" s="1577"/>
      <c r="BT401" s="1577"/>
      <c r="BU401" s="1577"/>
      <c r="BV401" s="1577"/>
      <c r="BW401" s="1577"/>
      <c r="BX401" s="1577"/>
      <c r="BY401" s="1577"/>
      <c r="BZ401" s="1577"/>
      <c r="CB401" s="508"/>
      <c r="CC401" s="508"/>
      <c r="CD401" s="508"/>
      <c r="CE401" s="508"/>
      <c r="CF401" s="508"/>
      <c r="CG401" s="508"/>
      <c r="CH401" s="508"/>
    </row>
    <row r="402" spans="1:90" ht="15" hidden="1" customHeight="1">
      <c r="A402" s="527"/>
      <c r="B402" s="1837"/>
      <c r="C402" s="1544" t="s">
        <v>1387</v>
      </c>
      <c r="D402" s="1839"/>
      <c r="E402" s="1839"/>
      <c r="F402" s="1839"/>
      <c r="AA402" s="961"/>
      <c r="AB402" s="961"/>
      <c r="AE402" s="2606">
        <v>-1160357107</v>
      </c>
      <c r="AF402" s="2606"/>
      <c r="AG402" s="2606"/>
      <c r="AH402" s="2606"/>
      <c r="AI402" s="2606"/>
      <c r="AJ402" s="2606"/>
      <c r="AK402" s="2606"/>
      <c r="AL402" s="2606"/>
      <c r="AM402" s="2606"/>
      <c r="AN402" s="1641"/>
      <c r="AO402" s="2606">
        <v>-855704825</v>
      </c>
      <c r="AP402" s="2606"/>
      <c r="AQ402" s="2606"/>
      <c r="AR402" s="2606"/>
      <c r="AS402" s="2606"/>
      <c r="AT402" s="2606"/>
      <c r="AU402" s="2606"/>
      <c r="AV402" s="2606"/>
      <c r="AW402" s="2606"/>
      <c r="AY402" s="1532"/>
      <c r="AZ402" s="1532"/>
      <c r="BA402" s="1577"/>
      <c r="BB402" s="1577"/>
      <c r="BC402" s="1577"/>
      <c r="BD402" s="1577"/>
      <c r="BE402" s="1577"/>
      <c r="BF402" s="1577"/>
      <c r="BG402" s="1577"/>
      <c r="BH402" s="1577"/>
      <c r="BI402" s="1577"/>
      <c r="BJ402" s="1577"/>
      <c r="BK402" s="1577"/>
      <c r="BL402" s="1577"/>
      <c r="BM402" s="1577"/>
      <c r="BN402" s="1577"/>
      <c r="BO402" s="1577"/>
      <c r="BP402" s="1577"/>
      <c r="BQ402" s="1577"/>
      <c r="BR402" s="1577"/>
      <c r="BS402" s="1577"/>
      <c r="BT402" s="1577"/>
      <c r="BU402" s="1577"/>
      <c r="BV402" s="1577"/>
      <c r="BW402" s="1577"/>
      <c r="BX402" s="1577"/>
      <c r="BY402" s="1577"/>
      <c r="BZ402" s="1577"/>
      <c r="CB402" s="508"/>
      <c r="CC402" s="508"/>
      <c r="CD402" s="508"/>
      <c r="CE402" s="508"/>
      <c r="CF402" s="508"/>
      <c r="CG402" s="508"/>
      <c r="CH402" s="508"/>
    </row>
    <row r="403" spans="1:90" s="1080" customFormat="1" ht="14.25" hidden="1" customHeight="1">
      <c r="A403" s="1489"/>
      <c r="B403" s="1838"/>
      <c r="C403" s="1845" t="s">
        <v>263</v>
      </c>
      <c r="D403" s="1840"/>
      <c r="E403" s="1840"/>
      <c r="F403" s="1840"/>
      <c r="G403" s="285"/>
      <c r="H403" s="285"/>
      <c r="I403" s="285"/>
      <c r="J403" s="285"/>
      <c r="K403" s="285"/>
      <c r="L403" s="285"/>
      <c r="M403" s="285"/>
      <c r="N403" s="285"/>
      <c r="O403" s="285"/>
      <c r="P403" s="285"/>
      <c r="Q403" s="285"/>
      <c r="R403" s="285"/>
      <c r="S403" s="285"/>
      <c r="T403" s="285"/>
      <c r="U403" s="285"/>
      <c r="V403" s="285"/>
      <c r="W403" s="285"/>
      <c r="X403" s="285"/>
      <c r="Y403" s="285"/>
      <c r="Z403" s="285"/>
      <c r="AA403" s="409"/>
      <c r="AB403" s="409"/>
      <c r="AC403" s="285"/>
      <c r="AD403" s="285"/>
      <c r="AE403" s="2715">
        <v>563857047</v>
      </c>
      <c r="AF403" s="2715"/>
      <c r="AG403" s="2715"/>
      <c r="AH403" s="2715"/>
      <c r="AI403" s="2715"/>
      <c r="AJ403" s="2715"/>
      <c r="AK403" s="2715"/>
      <c r="AL403" s="2715"/>
      <c r="AM403" s="2715"/>
      <c r="AN403" s="447"/>
      <c r="AO403" s="2715">
        <v>285136246</v>
      </c>
      <c r="AP403" s="2715"/>
      <c r="AQ403" s="2715"/>
      <c r="AR403" s="2715"/>
      <c r="AS403" s="2715"/>
      <c r="AT403" s="2715"/>
      <c r="AU403" s="2715"/>
      <c r="AV403" s="2715"/>
      <c r="AW403" s="2715"/>
      <c r="AY403" s="459"/>
      <c r="AZ403" s="459"/>
      <c r="BA403" s="1587"/>
      <c r="BB403" s="1587"/>
      <c r="BC403" s="1587"/>
      <c r="BD403" s="1587"/>
      <c r="BE403" s="1587"/>
      <c r="BF403" s="1587"/>
      <c r="BG403" s="1587"/>
      <c r="BH403" s="1587"/>
      <c r="BI403" s="1587"/>
      <c r="BJ403" s="1587"/>
      <c r="BK403" s="1587"/>
      <c r="BL403" s="1587"/>
      <c r="BM403" s="1587"/>
      <c r="BN403" s="1587"/>
      <c r="BO403" s="1587"/>
      <c r="BP403" s="1587"/>
      <c r="BQ403" s="1587"/>
      <c r="BR403" s="1587"/>
      <c r="BS403" s="1587"/>
      <c r="BT403" s="1587"/>
      <c r="BU403" s="1587"/>
      <c r="BV403" s="1587"/>
      <c r="BW403" s="1587"/>
      <c r="BX403" s="1587"/>
      <c r="BY403" s="1587"/>
      <c r="BZ403" s="1587"/>
      <c r="CB403" s="922"/>
      <c r="CC403" s="922"/>
      <c r="CD403" s="922"/>
      <c r="CE403" s="922"/>
      <c r="CF403" s="922"/>
      <c r="CG403" s="922"/>
      <c r="CH403" s="922"/>
      <c r="CI403" s="1081">
        <v>23909089</v>
      </c>
      <c r="CJ403" s="1082">
        <v>-539947958</v>
      </c>
    </row>
    <row r="404" spans="1:90" s="1080" customFormat="1" ht="14.25" hidden="1" customHeight="1">
      <c r="A404" s="1489"/>
      <c r="B404" s="1838"/>
      <c r="C404" s="1845" t="s">
        <v>1393</v>
      </c>
      <c r="D404" s="1840"/>
      <c r="E404" s="1840"/>
      <c r="F404" s="1840"/>
      <c r="G404" s="285"/>
      <c r="H404" s="285"/>
      <c r="I404" s="285"/>
      <c r="J404" s="285"/>
      <c r="K404" s="285"/>
      <c r="L404" s="285"/>
      <c r="M404" s="285"/>
      <c r="N404" s="285"/>
      <c r="O404" s="285"/>
      <c r="P404" s="285"/>
      <c r="Q404" s="285"/>
      <c r="R404" s="285"/>
      <c r="S404" s="285"/>
      <c r="T404" s="285"/>
      <c r="U404" s="285"/>
      <c r="V404" s="285"/>
      <c r="W404" s="285"/>
      <c r="X404" s="285"/>
      <c r="Y404" s="285"/>
      <c r="Z404" s="285"/>
      <c r="AA404" s="409"/>
      <c r="AB404" s="409"/>
      <c r="AC404" s="285"/>
      <c r="AD404" s="285"/>
      <c r="AE404" s="447"/>
      <c r="AF404" s="447"/>
      <c r="AG404" s="447"/>
      <c r="AH404" s="447"/>
      <c r="AI404" s="447"/>
      <c r="AJ404" s="447"/>
      <c r="AK404" s="447"/>
      <c r="AL404" s="447"/>
      <c r="AM404" s="447"/>
      <c r="AN404" s="447"/>
      <c r="AO404" s="447"/>
      <c r="AP404" s="447"/>
      <c r="AQ404" s="447"/>
      <c r="AR404" s="447"/>
      <c r="AS404" s="447"/>
      <c r="AT404" s="447"/>
      <c r="AU404" s="447"/>
      <c r="AV404" s="447"/>
      <c r="AW404" s="447"/>
      <c r="AY404" s="459"/>
      <c r="AZ404" s="459"/>
      <c r="BA404" s="1587"/>
      <c r="BB404" s="1587"/>
      <c r="BC404" s="1587"/>
      <c r="BD404" s="1587"/>
      <c r="BE404" s="1587"/>
      <c r="BF404" s="1587"/>
      <c r="BG404" s="1587"/>
      <c r="BH404" s="1587"/>
      <c r="BI404" s="1587"/>
      <c r="BJ404" s="1587"/>
      <c r="BK404" s="1587"/>
      <c r="BL404" s="1587"/>
      <c r="BM404" s="1587"/>
      <c r="BN404" s="1587"/>
      <c r="BO404" s="1587"/>
      <c r="BP404" s="1587"/>
      <c r="BQ404" s="1587"/>
      <c r="BR404" s="1587"/>
      <c r="BS404" s="1587"/>
      <c r="BT404" s="1587"/>
      <c r="BU404" s="1587"/>
      <c r="BV404" s="1587"/>
      <c r="BW404" s="1587"/>
      <c r="BX404" s="1587"/>
      <c r="BY404" s="1587"/>
      <c r="BZ404" s="1587"/>
      <c r="CB404" s="922"/>
      <c r="CC404" s="922"/>
      <c r="CD404" s="922"/>
      <c r="CE404" s="922"/>
      <c r="CF404" s="922"/>
      <c r="CG404" s="922"/>
      <c r="CH404" s="922"/>
      <c r="CI404" s="1081"/>
      <c r="CJ404" s="1082"/>
    </row>
    <row r="405" spans="1:90" s="1080" customFormat="1" ht="17.25" customHeight="1">
      <c r="A405" s="1489"/>
      <c r="B405" s="1838"/>
      <c r="C405" s="1840"/>
      <c r="D405" s="1840"/>
      <c r="E405" s="1840"/>
      <c r="F405" s="1840"/>
      <c r="G405" s="285"/>
      <c r="H405" s="285"/>
      <c r="I405" s="285"/>
      <c r="J405" s="285"/>
      <c r="K405" s="285"/>
      <c r="L405" s="285"/>
      <c r="M405" s="285"/>
      <c r="N405" s="285"/>
      <c r="O405" s="285"/>
      <c r="P405" s="285"/>
      <c r="Q405" s="285"/>
      <c r="R405" s="285"/>
      <c r="S405" s="285"/>
      <c r="T405" s="285"/>
      <c r="U405" s="285"/>
      <c r="V405" s="285"/>
      <c r="W405" s="285"/>
      <c r="X405" s="285"/>
      <c r="Y405" s="285"/>
      <c r="Z405" s="285"/>
      <c r="AA405" s="409"/>
      <c r="AB405" s="409"/>
      <c r="AC405" s="285"/>
      <c r="AD405" s="285"/>
      <c r="AE405" s="2601" t="s">
        <v>512</v>
      </c>
      <c r="AF405" s="2601"/>
      <c r="AG405" s="2601"/>
      <c r="AH405" s="2601"/>
      <c r="AI405" s="2601"/>
      <c r="AJ405" s="2601"/>
      <c r="AK405" s="2601"/>
      <c r="AL405" s="2601"/>
      <c r="AM405" s="2601"/>
      <c r="AN405" s="507"/>
      <c r="AO405" s="2601" t="s">
        <v>513</v>
      </c>
      <c r="AP405" s="2601"/>
      <c r="AQ405" s="2601"/>
      <c r="AR405" s="2601"/>
      <c r="AS405" s="2601"/>
      <c r="AT405" s="2601"/>
      <c r="AU405" s="2601"/>
      <c r="AV405" s="2601"/>
      <c r="AW405" s="2601"/>
      <c r="AY405" s="459"/>
      <c r="AZ405" s="459"/>
      <c r="BA405" s="1587"/>
      <c r="BB405" s="1587"/>
      <c r="BC405" s="1587"/>
      <c r="BD405" s="1587"/>
      <c r="BE405" s="1587"/>
      <c r="BF405" s="1587"/>
      <c r="BG405" s="1587"/>
      <c r="BH405" s="1587"/>
      <c r="BI405" s="1587"/>
      <c r="BJ405" s="1587"/>
      <c r="BK405" s="1587"/>
      <c r="BL405" s="1587"/>
      <c r="BM405" s="1587"/>
      <c r="BN405" s="1587"/>
      <c r="BO405" s="1587"/>
      <c r="BP405" s="1587"/>
      <c r="BQ405" s="1587"/>
      <c r="BR405" s="1587"/>
      <c r="BS405" s="1587"/>
      <c r="BT405" s="1587"/>
      <c r="BU405" s="1587"/>
      <c r="BV405" s="1587"/>
      <c r="BW405" s="1587"/>
      <c r="BX405" s="1587"/>
      <c r="BY405" s="1587"/>
      <c r="BZ405" s="1587"/>
      <c r="CB405" s="922"/>
      <c r="CC405" s="922"/>
      <c r="CD405" s="922"/>
      <c r="CE405" s="922"/>
      <c r="CF405" s="922"/>
      <c r="CG405" s="922"/>
      <c r="CH405" s="922"/>
      <c r="CI405" s="1081"/>
      <c r="CJ405" s="1082"/>
    </row>
    <row r="406" spans="1:90" s="1080" customFormat="1" ht="17.25" customHeight="1">
      <c r="A406" s="1489"/>
      <c r="B406" s="1838"/>
      <c r="C406" s="1845"/>
      <c r="D406" s="1840"/>
      <c r="E406" s="1840"/>
      <c r="F406" s="1840"/>
      <c r="G406" s="285"/>
      <c r="H406" s="285"/>
      <c r="I406" s="285"/>
      <c r="J406" s="285"/>
      <c r="K406" s="285"/>
      <c r="L406" s="285"/>
      <c r="M406" s="285"/>
      <c r="N406" s="285"/>
      <c r="O406" s="285"/>
      <c r="P406" s="285"/>
      <c r="Q406" s="285"/>
      <c r="R406" s="285"/>
      <c r="S406" s="285"/>
      <c r="T406" s="285"/>
      <c r="U406" s="285"/>
      <c r="V406" s="285"/>
      <c r="W406" s="285"/>
      <c r="X406" s="285"/>
      <c r="Y406" s="285"/>
      <c r="Z406" s="285"/>
      <c r="AA406" s="409"/>
      <c r="AB406" s="409"/>
      <c r="AC406" s="285"/>
      <c r="AD406" s="285"/>
      <c r="AE406" s="2600" t="s">
        <v>574</v>
      </c>
      <c r="AF406" s="2538"/>
      <c r="AG406" s="2538"/>
      <c r="AH406" s="2539"/>
      <c r="AI406" s="2539"/>
      <c r="AJ406" s="2538"/>
      <c r="AK406" s="2539"/>
      <c r="AL406" s="2538"/>
      <c r="AM406" s="2538"/>
      <c r="AN406" s="503"/>
      <c r="AO406" s="2537" t="s">
        <v>574</v>
      </c>
      <c r="AP406" s="2538"/>
      <c r="AQ406" s="2538"/>
      <c r="AR406" s="2539"/>
      <c r="AS406" s="2539"/>
      <c r="AT406" s="2539"/>
      <c r="AU406" s="2538"/>
      <c r="AV406" s="2538"/>
      <c r="AW406" s="2538"/>
      <c r="AY406" s="459"/>
      <c r="AZ406" s="459"/>
      <c r="BA406" s="1587"/>
      <c r="BB406" s="1587"/>
      <c r="BC406" s="1587"/>
      <c r="BD406" s="1587"/>
      <c r="BE406" s="1587"/>
      <c r="BF406" s="1587"/>
      <c r="BG406" s="1587"/>
      <c r="BH406" s="1587"/>
      <c r="BI406" s="1587"/>
      <c r="BJ406" s="1587"/>
      <c r="BK406" s="1587"/>
      <c r="BL406" s="1587"/>
      <c r="BM406" s="1587"/>
      <c r="BN406" s="1587"/>
      <c r="BO406" s="1587"/>
      <c r="BP406" s="1587"/>
      <c r="BQ406" s="1587"/>
      <c r="BR406" s="1587"/>
      <c r="BS406" s="1587"/>
      <c r="BT406" s="1587"/>
      <c r="BU406" s="1587"/>
      <c r="BV406" s="1587"/>
      <c r="BW406" s="1587"/>
      <c r="BX406" s="1587"/>
      <c r="BY406" s="1587"/>
      <c r="BZ406" s="1587"/>
      <c r="CB406" s="922"/>
      <c r="CC406" s="922"/>
      <c r="CD406" s="922"/>
      <c r="CE406" s="922"/>
      <c r="CF406" s="922"/>
      <c r="CG406" s="922"/>
      <c r="CH406" s="922"/>
      <c r="CI406" s="1081"/>
      <c r="CJ406" s="1082"/>
    </row>
    <row r="407" spans="1:90" ht="17.25" customHeight="1">
      <c r="B407" s="1838"/>
      <c r="C407" s="1845" t="s">
        <v>931</v>
      </c>
      <c r="D407" s="1839"/>
      <c r="E407" s="1839"/>
      <c r="F407" s="1839"/>
      <c r="AA407" s="961"/>
      <c r="AB407" s="961"/>
      <c r="AE407" s="2609">
        <v>23909089</v>
      </c>
      <c r="AF407" s="2609"/>
      <c r="AG407" s="2609"/>
      <c r="AH407" s="2610"/>
      <c r="AI407" s="2610"/>
      <c r="AJ407" s="2609"/>
      <c r="AK407" s="2611"/>
      <c r="AL407" s="2609"/>
      <c r="AM407" s="2609"/>
      <c r="AN407" s="1850"/>
      <c r="AO407" s="2609">
        <v>58170454</v>
      </c>
      <c r="AP407" s="2609"/>
      <c r="AQ407" s="2609"/>
      <c r="AR407" s="2610"/>
      <c r="AS407" s="2610"/>
      <c r="AT407" s="2609"/>
      <c r="AU407" s="2611"/>
      <c r="AV407" s="2609"/>
      <c r="AW407" s="2609"/>
      <c r="BA407" s="1577"/>
      <c r="BB407" s="1577"/>
      <c r="BC407" s="1577"/>
      <c r="BD407" s="1577"/>
      <c r="BE407" s="1577"/>
      <c r="BF407" s="1577"/>
      <c r="BG407" s="1577"/>
      <c r="BH407" s="1577"/>
      <c r="BI407" s="1577"/>
      <c r="BJ407" s="1577"/>
      <c r="BK407" s="1577"/>
      <c r="BL407" s="1577"/>
      <c r="BM407" s="1577"/>
      <c r="BN407" s="1577"/>
      <c r="BO407" s="1577"/>
      <c r="BP407" s="1577"/>
      <c r="BQ407" s="1577"/>
      <c r="BR407" s="1577"/>
      <c r="BS407" s="1577"/>
      <c r="BT407" s="1577"/>
      <c r="BU407" s="1577"/>
      <c r="BV407" s="1577"/>
      <c r="BW407" s="1577"/>
      <c r="BX407" s="1577"/>
      <c r="BY407" s="1577"/>
      <c r="BZ407" s="1577"/>
      <c r="CB407" s="508"/>
      <c r="CC407" s="508"/>
      <c r="CD407" s="508"/>
      <c r="CE407" s="508"/>
      <c r="CF407" s="508"/>
      <c r="CG407" s="508"/>
      <c r="CH407" s="508"/>
      <c r="CI407" s="1081">
        <v>23909089</v>
      </c>
      <c r="CJ407" s="1082">
        <v>58170454</v>
      </c>
      <c r="CK407" s="1540">
        <v>0</v>
      </c>
      <c r="CL407" s="460">
        <v>0</v>
      </c>
    </row>
    <row r="408" spans="1:90" ht="17.25" hidden="1" customHeight="1">
      <c r="A408" s="527"/>
      <c r="B408" s="1448"/>
      <c r="C408" s="514" t="s">
        <v>966</v>
      </c>
      <c r="AA408" s="961"/>
      <c r="AB408" s="961"/>
      <c r="AE408" s="2572"/>
      <c r="AF408" s="2572"/>
      <c r="AG408" s="2572"/>
      <c r="AH408" s="2572"/>
      <c r="AI408" s="2572"/>
      <c r="AJ408" s="2572"/>
      <c r="AK408" s="2572"/>
      <c r="AL408" s="2572"/>
      <c r="AM408" s="2572"/>
      <c r="AN408" s="1850"/>
      <c r="AO408" s="2572"/>
      <c r="AP408" s="2572"/>
      <c r="AQ408" s="2572"/>
      <c r="AR408" s="2572"/>
      <c r="AS408" s="2572"/>
      <c r="AT408" s="2572"/>
      <c r="AU408" s="2572"/>
      <c r="AV408" s="2572"/>
      <c r="AW408" s="2572"/>
      <c r="AY408" s="1532"/>
      <c r="AZ408" s="1532"/>
      <c r="BA408" s="1577"/>
      <c r="BB408" s="1577"/>
      <c r="BC408" s="1577"/>
      <c r="BD408" s="1577"/>
      <c r="BE408" s="1577"/>
      <c r="BF408" s="1577"/>
      <c r="BG408" s="1577"/>
      <c r="BH408" s="1577"/>
      <c r="BI408" s="1577"/>
      <c r="BJ408" s="1577"/>
      <c r="BK408" s="1577"/>
      <c r="BL408" s="1577"/>
      <c r="BM408" s="1577"/>
      <c r="BN408" s="1577"/>
      <c r="BO408" s="1577"/>
      <c r="BP408" s="1577"/>
      <c r="BQ408" s="1577"/>
      <c r="BR408" s="1577"/>
      <c r="BS408" s="1577"/>
      <c r="BT408" s="1577"/>
      <c r="BU408" s="1577"/>
      <c r="BV408" s="1577"/>
      <c r="BW408" s="1577"/>
      <c r="BX408" s="1577"/>
      <c r="BY408" s="1577"/>
      <c r="BZ408" s="1577"/>
      <c r="CB408" s="508"/>
      <c r="CC408" s="508"/>
      <c r="CD408" s="508"/>
      <c r="CE408" s="508"/>
      <c r="CF408" s="508"/>
      <c r="CG408" s="508"/>
      <c r="CH408" s="508"/>
    </row>
    <row r="409" spans="1:90" ht="17.25" customHeight="1">
      <c r="A409" s="527"/>
      <c r="B409" s="1448"/>
      <c r="C409" s="1544" t="s">
        <v>1363</v>
      </c>
      <c r="AA409" s="961"/>
      <c r="AB409" s="961"/>
      <c r="AE409" s="2572">
        <v>23909089</v>
      </c>
      <c r="AF409" s="2572"/>
      <c r="AG409" s="2572"/>
      <c r="AH409" s="2572"/>
      <c r="AI409" s="2572"/>
      <c r="AJ409" s="2572"/>
      <c r="AK409" s="2572"/>
      <c r="AL409" s="2572"/>
      <c r="AM409" s="2572"/>
      <c r="AN409" s="1850"/>
      <c r="AO409" s="2572">
        <v>58170454</v>
      </c>
      <c r="AP409" s="2572"/>
      <c r="AQ409" s="2572"/>
      <c r="AR409" s="2572"/>
      <c r="AS409" s="2572"/>
      <c r="AT409" s="2572"/>
      <c r="AU409" s="2572"/>
      <c r="AV409" s="2572"/>
      <c r="AW409" s="2572"/>
      <c r="AY409" s="1532"/>
      <c r="AZ409" s="1532"/>
      <c r="BA409" s="1577"/>
      <c r="BB409" s="1577"/>
      <c r="BC409" s="1577"/>
      <c r="BD409" s="1577"/>
      <c r="BE409" s="1577"/>
      <c r="BF409" s="1577"/>
      <c r="BG409" s="1577"/>
      <c r="BH409" s="1577"/>
      <c r="BI409" s="1577"/>
      <c r="BJ409" s="1577"/>
      <c r="BK409" s="1577"/>
      <c r="BL409" s="1577"/>
      <c r="BM409" s="1577"/>
      <c r="BN409" s="1577"/>
      <c r="BO409" s="1577"/>
      <c r="BP409" s="1577"/>
      <c r="BQ409" s="1577"/>
      <c r="BR409" s="1577"/>
      <c r="BS409" s="1577"/>
      <c r="BT409" s="1577"/>
      <c r="BU409" s="1577"/>
      <c r="BV409" s="1577"/>
      <c r="BW409" s="1577"/>
      <c r="BX409" s="1577"/>
      <c r="BY409" s="1577"/>
      <c r="BZ409" s="1577"/>
      <c r="CB409" s="508"/>
      <c r="CC409" s="508"/>
      <c r="CD409" s="508"/>
      <c r="CE409" s="508"/>
      <c r="CF409" s="508"/>
      <c r="CG409" s="508"/>
      <c r="CH409" s="508"/>
      <c r="CI409" s="1642"/>
    </row>
    <row r="410" spans="1:90" hidden="1">
      <c r="A410" s="527"/>
      <c r="B410" s="1448"/>
      <c r="C410" s="1544" t="s">
        <v>1358</v>
      </c>
      <c r="AA410" s="961"/>
      <c r="AB410" s="961"/>
      <c r="AE410" s="2572"/>
      <c r="AF410" s="2572"/>
      <c r="AG410" s="2572"/>
      <c r="AH410" s="2572"/>
      <c r="AI410" s="2572"/>
      <c r="AJ410" s="2572"/>
      <c r="AK410" s="2572"/>
      <c r="AL410" s="2572"/>
      <c r="AM410" s="2572"/>
      <c r="AN410" s="1850"/>
      <c r="AO410" s="2572"/>
      <c r="AP410" s="2572"/>
      <c r="AQ410" s="2572"/>
      <c r="AR410" s="2572"/>
      <c r="AS410" s="2572"/>
      <c r="AT410" s="2572"/>
      <c r="AU410" s="2572"/>
      <c r="AV410" s="2572"/>
      <c r="AW410" s="2572"/>
      <c r="AY410" s="1532"/>
      <c r="AZ410" s="1532"/>
      <c r="BA410" s="1577"/>
      <c r="BB410" s="1577"/>
      <c r="BC410" s="1577"/>
      <c r="BD410" s="1577"/>
      <c r="BE410" s="1577"/>
      <c r="BF410" s="1577"/>
      <c r="BG410" s="1577"/>
      <c r="BH410" s="1577"/>
      <c r="BI410" s="1577"/>
      <c r="BJ410" s="1577"/>
      <c r="BK410" s="1577"/>
      <c r="BL410" s="1577"/>
      <c r="BM410" s="1577"/>
      <c r="BN410" s="1577"/>
      <c r="BO410" s="1577"/>
      <c r="BP410" s="1577"/>
      <c r="BQ410" s="1577"/>
      <c r="BR410" s="1577"/>
      <c r="BS410" s="1577"/>
      <c r="BT410" s="1577"/>
      <c r="BU410" s="1577"/>
      <c r="BV410" s="1577"/>
      <c r="BW410" s="1577"/>
      <c r="BX410" s="1577"/>
      <c r="BY410" s="1577"/>
      <c r="BZ410" s="1577"/>
      <c r="CB410" s="508"/>
      <c r="CC410" s="508"/>
      <c r="CD410" s="508"/>
      <c r="CE410" s="508"/>
      <c r="CF410" s="508"/>
      <c r="CG410" s="508"/>
      <c r="CH410" s="508"/>
    </row>
    <row r="411" spans="1:90" hidden="1">
      <c r="A411" s="527"/>
      <c r="B411" s="1448"/>
      <c r="C411" s="1544"/>
      <c r="AA411" s="961"/>
      <c r="AB411" s="961"/>
      <c r="AE411" s="1850"/>
      <c r="AF411" s="1850"/>
      <c r="AG411" s="1850"/>
      <c r="AH411" s="1850"/>
      <c r="AI411" s="1850"/>
      <c r="AJ411" s="1850"/>
      <c r="AK411" s="1850"/>
      <c r="AL411" s="1850"/>
      <c r="AM411" s="1850"/>
      <c r="AN411" s="1850"/>
      <c r="AO411" s="1850"/>
      <c r="AP411" s="1850"/>
      <c r="AQ411" s="1850"/>
      <c r="AR411" s="1850"/>
      <c r="AS411" s="1850"/>
      <c r="AT411" s="1850"/>
      <c r="AU411" s="1850"/>
      <c r="AV411" s="1850"/>
      <c r="AW411" s="1850"/>
      <c r="AY411" s="1532"/>
      <c r="AZ411" s="1532"/>
      <c r="BA411" s="1577"/>
      <c r="BB411" s="1577"/>
      <c r="BC411" s="1577"/>
      <c r="BD411" s="1577"/>
      <c r="BE411" s="1577"/>
      <c r="BF411" s="1577"/>
      <c r="BG411" s="1577"/>
      <c r="BH411" s="1577"/>
      <c r="BI411" s="1577"/>
      <c r="BJ411" s="1577"/>
      <c r="BK411" s="1577"/>
      <c r="BL411" s="1577"/>
      <c r="BM411" s="1577"/>
      <c r="BN411" s="1577"/>
      <c r="BO411" s="1577"/>
      <c r="BP411" s="1577"/>
      <c r="BQ411" s="1577"/>
      <c r="BR411" s="1577"/>
      <c r="BS411" s="1577"/>
      <c r="BT411" s="1577"/>
      <c r="BU411" s="1577"/>
      <c r="BV411" s="1577"/>
      <c r="BW411" s="1577"/>
      <c r="BX411" s="1577"/>
      <c r="BY411" s="1577"/>
      <c r="BZ411" s="1577"/>
      <c r="CB411" s="508"/>
      <c r="CC411" s="508"/>
      <c r="CD411" s="508"/>
      <c r="CE411" s="508"/>
      <c r="CF411" s="508"/>
      <c r="CG411" s="508"/>
      <c r="CH411" s="508"/>
    </row>
    <row r="412" spans="1:90" s="1080" customFormat="1" hidden="1">
      <c r="A412" s="1489"/>
      <c r="B412" s="134"/>
      <c r="D412" s="285"/>
      <c r="E412" s="285"/>
      <c r="F412" s="285"/>
      <c r="G412" s="285"/>
      <c r="H412" s="285"/>
      <c r="I412" s="285"/>
      <c r="J412" s="285"/>
      <c r="K412" s="285"/>
      <c r="L412" s="285"/>
      <c r="M412" s="285"/>
      <c r="N412" s="285"/>
      <c r="O412" s="285"/>
      <c r="P412" s="285"/>
      <c r="Q412" s="285"/>
      <c r="R412" s="285"/>
      <c r="S412" s="285"/>
      <c r="T412" s="285"/>
      <c r="U412" s="285"/>
      <c r="V412" s="285"/>
      <c r="W412" s="285"/>
      <c r="X412" s="285"/>
      <c r="Y412" s="285"/>
      <c r="Z412" s="285"/>
      <c r="AA412" s="409"/>
      <c r="AB412" s="409"/>
      <c r="AC412" s="285"/>
      <c r="AD412" s="285"/>
      <c r="AE412" s="2581"/>
      <c r="AF412" s="2581"/>
      <c r="AG412" s="2581"/>
      <c r="AH412" s="2581"/>
      <c r="AI412" s="2581"/>
      <c r="AJ412" s="2581"/>
      <c r="AK412" s="2581"/>
      <c r="AL412" s="2581"/>
      <c r="AM412" s="2581"/>
      <c r="AN412" s="1859"/>
      <c r="AO412" s="2581"/>
      <c r="AP412" s="2581"/>
      <c r="AQ412" s="2581"/>
      <c r="AR412" s="2581"/>
      <c r="AS412" s="2581"/>
      <c r="AT412" s="2581"/>
      <c r="AU412" s="2581"/>
      <c r="AV412" s="2581"/>
      <c r="AW412" s="2581"/>
      <c r="AY412" s="459"/>
      <c r="AZ412" s="459"/>
      <c r="BA412" s="1587"/>
      <c r="BB412" s="1587"/>
      <c r="BC412" s="1587"/>
      <c r="BD412" s="1587"/>
      <c r="BE412" s="1587"/>
      <c r="BF412" s="1587"/>
      <c r="BG412" s="1587"/>
      <c r="BH412" s="1587"/>
      <c r="BI412" s="1587"/>
      <c r="BJ412" s="1587"/>
      <c r="BK412" s="1587"/>
      <c r="BL412" s="1587"/>
      <c r="BM412" s="1587"/>
      <c r="BN412" s="1587"/>
      <c r="BO412" s="1587"/>
      <c r="BP412" s="1587"/>
      <c r="BQ412" s="1587"/>
      <c r="BR412" s="1587"/>
      <c r="BS412" s="1587"/>
      <c r="BT412" s="1587"/>
      <c r="BU412" s="1587"/>
      <c r="BV412" s="1587"/>
      <c r="BW412" s="1587"/>
      <c r="BX412" s="1587"/>
      <c r="BY412" s="1587"/>
      <c r="BZ412" s="1587"/>
      <c r="CB412" s="922"/>
      <c r="CC412" s="922"/>
      <c r="CD412" s="922"/>
      <c r="CE412" s="922"/>
      <c r="CF412" s="922"/>
      <c r="CG412" s="922"/>
      <c r="CH412" s="922"/>
      <c r="CI412" s="1081"/>
      <c r="CJ412" s="1082"/>
      <c r="CK412" s="1082"/>
      <c r="CL412" s="1082"/>
    </row>
    <row r="413" spans="1:90" s="1080" customFormat="1" ht="14.25" hidden="1">
      <c r="A413" s="1489"/>
      <c r="B413" s="134"/>
      <c r="C413" s="1542"/>
      <c r="D413" s="285"/>
      <c r="E413" s="285"/>
      <c r="F413" s="285"/>
      <c r="G413" s="285"/>
      <c r="H413" s="285"/>
      <c r="I413" s="285"/>
      <c r="J413" s="285"/>
      <c r="K413" s="285"/>
      <c r="L413" s="285"/>
      <c r="M413" s="285"/>
      <c r="N413" s="285"/>
      <c r="O413" s="285"/>
      <c r="P413" s="285"/>
      <c r="Q413" s="285"/>
      <c r="R413" s="285"/>
      <c r="S413" s="285"/>
      <c r="T413" s="285"/>
      <c r="U413" s="285"/>
      <c r="V413" s="285"/>
      <c r="W413" s="285"/>
      <c r="X413" s="285"/>
      <c r="Y413" s="285"/>
      <c r="Z413" s="285"/>
      <c r="AA413" s="409"/>
      <c r="AB413" s="409"/>
      <c r="AC413" s="285"/>
      <c r="AD413" s="285"/>
      <c r="AE413" s="2805"/>
      <c r="AF413" s="2696"/>
      <c r="AG413" s="2696"/>
      <c r="AH413" s="2697"/>
      <c r="AI413" s="2697"/>
      <c r="AJ413" s="2696"/>
      <c r="AK413" s="2697"/>
      <c r="AL413" s="2696"/>
      <c r="AM413" s="2696"/>
      <c r="AN413" s="1864"/>
      <c r="AO413" s="2695"/>
      <c r="AP413" s="2696"/>
      <c r="AQ413" s="2696"/>
      <c r="AR413" s="2697"/>
      <c r="AS413" s="2697"/>
      <c r="AT413" s="2697"/>
      <c r="AU413" s="2696"/>
      <c r="AV413" s="2696"/>
      <c r="AW413" s="2696"/>
      <c r="AY413" s="459"/>
      <c r="AZ413" s="459"/>
      <c r="BA413" s="1587"/>
      <c r="BB413" s="1587"/>
      <c r="BC413" s="1587"/>
      <c r="BD413" s="1587"/>
      <c r="BE413" s="1587"/>
      <c r="BF413" s="1587"/>
      <c r="BG413" s="1587"/>
      <c r="BH413" s="1587"/>
      <c r="BI413" s="1587"/>
      <c r="BJ413" s="1587"/>
      <c r="BK413" s="1587"/>
      <c r="BL413" s="1587"/>
      <c r="BM413" s="1587"/>
      <c r="BN413" s="1587"/>
      <c r="BO413" s="1587"/>
      <c r="BP413" s="1587"/>
      <c r="BQ413" s="1587"/>
      <c r="BR413" s="1587"/>
      <c r="BS413" s="1587"/>
      <c r="BT413" s="1587"/>
      <c r="BU413" s="1587"/>
      <c r="BV413" s="1587"/>
      <c r="BW413" s="1587"/>
      <c r="BX413" s="1587"/>
      <c r="BY413" s="1587"/>
      <c r="BZ413" s="1587"/>
      <c r="CB413" s="922"/>
      <c r="CC413" s="922"/>
      <c r="CD413" s="922"/>
      <c r="CE413" s="922"/>
      <c r="CF413" s="922"/>
      <c r="CG413" s="922"/>
      <c r="CH413" s="922"/>
      <c r="CI413" s="1081"/>
      <c r="CJ413" s="1082"/>
      <c r="CK413" s="1082"/>
      <c r="CL413" s="1082"/>
    </row>
    <row r="414" spans="1:90" s="1080" customFormat="1" ht="14.25" hidden="1">
      <c r="A414" s="1489"/>
      <c r="B414" s="134"/>
      <c r="C414" s="1542" t="s">
        <v>1389</v>
      </c>
      <c r="D414" s="285"/>
      <c r="E414" s="285"/>
      <c r="F414" s="285"/>
      <c r="G414" s="285"/>
      <c r="H414" s="285"/>
      <c r="I414" s="285"/>
      <c r="J414" s="285"/>
      <c r="K414" s="285"/>
      <c r="L414" s="285"/>
      <c r="M414" s="285"/>
      <c r="N414" s="285"/>
      <c r="O414" s="285"/>
      <c r="P414" s="285"/>
      <c r="Q414" s="285"/>
      <c r="R414" s="285"/>
      <c r="S414" s="285"/>
      <c r="T414" s="285"/>
      <c r="U414" s="285"/>
      <c r="V414" s="285"/>
      <c r="W414" s="285"/>
      <c r="X414" s="285"/>
      <c r="Y414" s="285"/>
      <c r="Z414" s="285"/>
      <c r="AA414" s="409"/>
      <c r="AB414" s="409"/>
      <c r="AC414" s="285"/>
      <c r="AD414" s="285"/>
      <c r="AE414" s="2592"/>
      <c r="AF414" s="2592"/>
      <c r="AG414" s="2592"/>
      <c r="AH414" s="2592"/>
      <c r="AI414" s="2592"/>
      <c r="AJ414" s="2592"/>
      <c r="AK414" s="2592"/>
      <c r="AL414" s="2592"/>
      <c r="AM414" s="2592"/>
      <c r="AN414" s="1899"/>
      <c r="AO414" s="2592"/>
      <c r="AP414" s="2592"/>
      <c r="AQ414" s="2592"/>
      <c r="AR414" s="2592"/>
      <c r="AS414" s="2592"/>
      <c r="AT414" s="2592"/>
      <c r="AU414" s="2592"/>
      <c r="AV414" s="2592"/>
      <c r="AW414" s="2592"/>
      <c r="AY414" s="459"/>
      <c r="AZ414" s="459"/>
      <c r="BA414" s="1587"/>
      <c r="BB414" s="1587"/>
      <c r="BC414" s="1587"/>
      <c r="BD414" s="1587"/>
      <c r="BE414" s="1587"/>
      <c r="BF414" s="1587"/>
      <c r="BG414" s="1587"/>
      <c r="BH414" s="1587"/>
      <c r="BI414" s="1587"/>
      <c r="BJ414" s="1587"/>
      <c r="BK414" s="1587"/>
      <c r="BL414" s="1587"/>
      <c r="BM414" s="1587"/>
      <c r="BN414" s="1587"/>
      <c r="BO414" s="1587"/>
      <c r="BP414" s="1587"/>
      <c r="BQ414" s="1587"/>
      <c r="BR414" s="1587"/>
      <c r="BS414" s="1587"/>
      <c r="BT414" s="1587"/>
      <c r="BU414" s="1587"/>
      <c r="BV414" s="1587"/>
      <c r="BW414" s="1587"/>
      <c r="BX414" s="1587"/>
      <c r="BY414" s="1587"/>
      <c r="BZ414" s="1587"/>
      <c r="CB414" s="922"/>
      <c r="CC414" s="922"/>
      <c r="CD414" s="922"/>
      <c r="CE414" s="922"/>
      <c r="CF414" s="922"/>
      <c r="CG414" s="922"/>
      <c r="CH414" s="922"/>
      <c r="CI414" s="1081">
        <v>515423017</v>
      </c>
      <c r="CJ414" s="1082"/>
      <c r="CK414" s="1082"/>
      <c r="CL414" s="1082"/>
    </row>
    <row r="415" spans="1:90" hidden="1">
      <c r="A415" s="527"/>
      <c r="B415" s="1448"/>
      <c r="C415" s="1544" t="s">
        <v>1386</v>
      </c>
      <c r="AA415" s="961"/>
      <c r="AB415" s="961"/>
      <c r="AE415" s="2572"/>
      <c r="AF415" s="2572"/>
      <c r="AG415" s="2572"/>
      <c r="AH415" s="2572"/>
      <c r="AI415" s="2572"/>
      <c r="AJ415" s="2572"/>
      <c r="AK415" s="2572"/>
      <c r="AL415" s="2572"/>
      <c r="AM415" s="2572"/>
      <c r="AN415" s="1850"/>
      <c r="AO415" s="2572"/>
      <c r="AP415" s="2572"/>
      <c r="AQ415" s="2572"/>
      <c r="AR415" s="2572"/>
      <c r="AS415" s="2572"/>
      <c r="AT415" s="2572"/>
      <c r="AU415" s="2572"/>
      <c r="AV415" s="2572"/>
      <c r="AW415" s="2572"/>
      <c r="AY415" s="1532"/>
      <c r="AZ415" s="1532"/>
      <c r="BA415" s="1577"/>
      <c r="BB415" s="1577"/>
      <c r="BC415" s="1577"/>
      <c r="BD415" s="1577"/>
      <c r="BE415" s="1577"/>
      <c r="BF415" s="1577"/>
      <c r="BG415" s="1577"/>
      <c r="BH415" s="1577"/>
      <c r="BI415" s="1577"/>
      <c r="BJ415" s="1577"/>
      <c r="BK415" s="1577"/>
      <c r="BL415" s="1577"/>
      <c r="BM415" s="1577"/>
      <c r="BN415" s="1577"/>
      <c r="BO415" s="1577"/>
      <c r="BP415" s="1577"/>
      <c r="BQ415" s="1577"/>
      <c r="BR415" s="1577"/>
      <c r="BS415" s="1577"/>
      <c r="BT415" s="1577"/>
      <c r="BU415" s="1577"/>
      <c r="BV415" s="1577"/>
      <c r="BW415" s="1577"/>
      <c r="BX415" s="1577"/>
      <c r="BY415" s="1577"/>
      <c r="BZ415" s="1577"/>
      <c r="CB415" s="508"/>
      <c r="CC415" s="508"/>
      <c r="CD415" s="508"/>
      <c r="CE415" s="508"/>
      <c r="CF415" s="508"/>
      <c r="CG415" s="508"/>
      <c r="CH415" s="508"/>
      <c r="CK415" s="509"/>
    </row>
    <row r="416" spans="1:90" hidden="1">
      <c r="A416" s="527"/>
      <c r="B416" s="1448"/>
      <c r="C416" s="1544" t="s">
        <v>1387</v>
      </c>
      <c r="AA416" s="961"/>
      <c r="AB416" s="961"/>
      <c r="AE416" s="2572"/>
      <c r="AF416" s="2572"/>
      <c r="AG416" s="2572"/>
      <c r="AH416" s="2572"/>
      <c r="AI416" s="2572"/>
      <c r="AJ416" s="2572"/>
      <c r="AK416" s="2572"/>
      <c r="AL416" s="2572"/>
      <c r="AM416" s="2572"/>
      <c r="AN416" s="1850"/>
      <c r="AO416" s="2572"/>
      <c r="AP416" s="2572"/>
      <c r="AQ416" s="2572"/>
      <c r="AR416" s="2572"/>
      <c r="AS416" s="2572"/>
      <c r="AT416" s="2572"/>
      <c r="AU416" s="2572"/>
      <c r="AV416" s="2572"/>
      <c r="AW416" s="2572"/>
      <c r="AY416" s="1532"/>
      <c r="AZ416" s="1532"/>
      <c r="BA416" s="1577"/>
      <c r="BB416" s="1577"/>
      <c r="BC416" s="1577"/>
      <c r="BD416" s="1577"/>
      <c r="BE416" s="1577"/>
      <c r="BF416" s="1577"/>
      <c r="BG416" s="1577"/>
      <c r="BH416" s="1577"/>
      <c r="BI416" s="1577"/>
      <c r="BJ416" s="1577"/>
      <c r="BK416" s="1577"/>
      <c r="BL416" s="1577"/>
      <c r="BM416" s="1577"/>
      <c r="BN416" s="1577"/>
      <c r="BO416" s="1577"/>
      <c r="BP416" s="1577"/>
      <c r="BQ416" s="1577"/>
      <c r="BR416" s="1577"/>
      <c r="BS416" s="1577"/>
      <c r="BT416" s="1577"/>
      <c r="BU416" s="1577"/>
      <c r="BV416" s="1577"/>
      <c r="BW416" s="1577"/>
      <c r="BX416" s="1577"/>
      <c r="BY416" s="1577"/>
      <c r="BZ416" s="1577"/>
      <c r="CB416" s="508"/>
      <c r="CC416" s="508"/>
      <c r="CD416" s="508"/>
      <c r="CE416" s="508"/>
      <c r="CF416" s="508"/>
      <c r="CG416" s="508"/>
      <c r="CH416" s="508"/>
      <c r="CK416" s="460"/>
      <c r="CL416" s="509"/>
    </row>
    <row r="417" spans="1:90" s="1080" customFormat="1" ht="14.25" hidden="1">
      <c r="A417" s="1489"/>
      <c r="B417" s="134"/>
      <c r="C417" s="1542" t="s">
        <v>263</v>
      </c>
      <c r="D417" s="285"/>
      <c r="E417" s="285"/>
      <c r="F417" s="285"/>
      <c r="G417" s="285"/>
      <c r="H417" s="285"/>
      <c r="I417" s="285"/>
      <c r="J417" s="285"/>
      <c r="K417" s="285"/>
      <c r="L417" s="285"/>
      <c r="M417" s="285"/>
      <c r="N417" s="285"/>
      <c r="O417" s="285"/>
      <c r="P417" s="285"/>
      <c r="Q417" s="285"/>
      <c r="R417" s="285"/>
      <c r="S417" s="285"/>
      <c r="T417" s="285"/>
      <c r="U417" s="285"/>
      <c r="V417" s="285"/>
      <c r="W417" s="285"/>
      <c r="X417" s="285"/>
      <c r="Y417" s="285"/>
      <c r="Z417" s="285"/>
      <c r="AA417" s="409"/>
      <c r="AB417" s="409"/>
      <c r="AC417" s="285"/>
      <c r="AD417" s="285"/>
      <c r="AE417" s="2944"/>
      <c r="AF417" s="2944"/>
      <c r="AG417" s="2944"/>
      <c r="AH417" s="2944"/>
      <c r="AI417" s="2944"/>
      <c r="AJ417" s="2944"/>
      <c r="AK417" s="2944"/>
      <c r="AL417" s="2944"/>
      <c r="AM417" s="2944"/>
      <c r="AN417" s="1899"/>
      <c r="AO417" s="2944"/>
      <c r="AP417" s="2944"/>
      <c r="AQ417" s="2944"/>
      <c r="AR417" s="2944"/>
      <c r="AS417" s="2944"/>
      <c r="AT417" s="2944"/>
      <c r="AU417" s="2944"/>
      <c r="AV417" s="2944"/>
      <c r="AW417" s="2944"/>
      <c r="AY417" s="459"/>
      <c r="AZ417" s="459"/>
      <c r="BA417" s="1587"/>
      <c r="BB417" s="1587"/>
      <c r="BC417" s="1587"/>
      <c r="BD417" s="1587"/>
      <c r="BE417" s="1587"/>
      <c r="BF417" s="1587"/>
      <c r="BG417" s="1587"/>
      <c r="BH417" s="1587"/>
      <c r="BI417" s="1587"/>
      <c r="BJ417" s="1587"/>
      <c r="BK417" s="1587"/>
      <c r="BL417" s="1587"/>
      <c r="BM417" s="1587"/>
      <c r="BN417" s="1587"/>
      <c r="BO417" s="1587"/>
      <c r="BP417" s="1587"/>
      <c r="BQ417" s="1587"/>
      <c r="BR417" s="1587"/>
      <c r="BS417" s="1587"/>
      <c r="BT417" s="1587"/>
      <c r="BU417" s="1587"/>
      <c r="BV417" s="1587"/>
      <c r="BW417" s="1587"/>
      <c r="BX417" s="1587"/>
      <c r="BY417" s="1587"/>
      <c r="BZ417" s="1587"/>
      <c r="CB417" s="922"/>
      <c r="CC417" s="922"/>
      <c r="CD417" s="922"/>
      <c r="CE417" s="922"/>
      <c r="CF417" s="922"/>
      <c r="CG417" s="922"/>
      <c r="CH417" s="922"/>
      <c r="CI417" s="1081">
        <v>894577657</v>
      </c>
      <c r="CJ417" s="1082">
        <v>894577657</v>
      </c>
      <c r="CL417" s="1081"/>
    </row>
    <row r="418" spans="1:90" s="1080" customFormat="1" ht="14.25" hidden="1">
      <c r="A418" s="1489"/>
      <c r="B418" s="134"/>
      <c r="C418" s="1542" t="s">
        <v>1393</v>
      </c>
      <c r="D418" s="285"/>
      <c r="E418" s="285"/>
      <c r="F418" s="285"/>
      <c r="G418" s="285"/>
      <c r="H418" s="285"/>
      <c r="I418" s="285"/>
      <c r="J418" s="285"/>
      <c r="K418" s="285"/>
      <c r="L418" s="285"/>
      <c r="M418" s="285"/>
      <c r="N418" s="285"/>
      <c r="O418" s="285"/>
      <c r="P418" s="285"/>
      <c r="Q418" s="285"/>
      <c r="R418" s="285"/>
      <c r="S418" s="285"/>
      <c r="T418" s="285"/>
      <c r="U418" s="285"/>
      <c r="V418" s="285"/>
      <c r="W418" s="285"/>
      <c r="X418" s="285"/>
      <c r="Y418" s="285"/>
      <c r="Z418" s="285"/>
      <c r="AA418" s="409"/>
      <c r="AB418" s="409"/>
      <c r="AC418" s="285"/>
      <c r="AD418" s="285"/>
      <c r="AE418" s="1899"/>
      <c r="AF418" s="1899"/>
      <c r="AG418" s="1899"/>
      <c r="AH418" s="1899"/>
      <c r="AI418" s="1899"/>
      <c r="AJ418" s="1899"/>
      <c r="AK418" s="1899"/>
      <c r="AL418" s="1899"/>
      <c r="AM418" s="1899"/>
      <c r="AN418" s="1899"/>
      <c r="AO418" s="1899"/>
      <c r="AP418" s="1899"/>
      <c r="AQ418" s="1899"/>
      <c r="AR418" s="1899"/>
      <c r="AS418" s="1899"/>
      <c r="AT418" s="1899"/>
      <c r="AU418" s="1899"/>
      <c r="AV418" s="1899"/>
      <c r="AW418" s="1899"/>
      <c r="AY418" s="459"/>
      <c r="AZ418" s="459"/>
      <c r="BA418" s="1587"/>
      <c r="BB418" s="1587"/>
      <c r="BC418" s="1587"/>
      <c r="BD418" s="1587"/>
      <c r="BE418" s="1587"/>
      <c r="BF418" s="1587"/>
      <c r="BG418" s="1587"/>
      <c r="BH418" s="1587"/>
      <c r="BI418" s="1587"/>
      <c r="BJ418" s="1587"/>
      <c r="BK418" s="1587"/>
      <c r="BL418" s="1587"/>
      <c r="BM418" s="1587"/>
      <c r="BN418" s="1587"/>
      <c r="BO418" s="1587"/>
      <c r="BP418" s="1587"/>
      <c r="BQ418" s="1587"/>
      <c r="BR418" s="1587"/>
      <c r="BS418" s="1587"/>
      <c r="BT418" s="1587"/>
      <c r="BU418" s="1587"/>
      <c r="BV418" s="1587"/>
      <c r="BW418" s="1587"/>
      <c r="BX418" s="1587"/>
      <c r="BY418" s="1587"/>
      <c r="BZ418" s="1587"/>
      <c r="CB418" s="922"/>
      <c r="CC418" s="922"/>
      <c r="CD418" s="922"/>
      <c r="CE418" s="922"/>
      <c r="CF418" s="922"/>
      <c r="CG418" s="922"/>
      <c r="CH418" s="922"/>
      <c r="CI418" s="1081"/>
      <c r="CJ418" s="1082"/>
      <c r="CK418" s="1643"/>
    </row>
    <row r="419" spans="1:90" s="1080" customFormat="1" hidden="1">
      <c r="A419" s="1489"/>
      <c r="B419" s="134"/>
      <c r="D419" s="285"/>
      <c r="E419" s="285"/>
      <c r="F419" s="285"/>
      <c r="G419" s="285"/>
      <c r="H419" s="285"/>
      <c r="I419" s="285"/>
      <c r="J419" s="285"/>
      <c r="K419" s="285"/>
      <c r="L419" s="285"/>
      <c r="M419" s="285"/>
      <c r="N419" s="285"/>
      <c r="O419" s="285"/>
      <c r="P419" s="285"/>
      <c r="Q419" s="285"/>
      <c r="R419" s="285"/>
      <c r="S419" s="285"/>
      <c r="T419" s="285"/>
      <c r="U419" s="285"/>
      <c r="V419" s="285"/>
      <c r="W419" s="285"/>
      <c r="X419" s="285"/>
      <c r="Y419" s="285"/>
      <c r="Z419" s="285"/>
      <c r="AA419" s="409"/>
      <c r="AB419" s="409"/>
      <c r="AC419" s="285"/>
      <c r="AD419" s="285"/>
      <c r="AE419" s="2581"/>
      <c r="AF419" s="2581"/>
      <c r="AG419" s="2581"/>
      <c r="AH419" s="2581"/>
      <c r="AI419" s="2581"/>
      <c r="AJ419" s="2581"/>
      <c r="AK419" s="2581"/>
      <c r="AL419" s="2581"/>
      <c r="AM419" s="2581"/>
      <c r="AN419" s="1859"/>
      <c r="AO419" s="2581"/>
      <c r="AP419" s="2581"/>
      <c r="AQ419" s="2581"/>
      <c r="AR419" s="2581"/>
      <c r="AS419" s="2581"/>
      <c r="AT419" s="2581"/>
      <c r="AU419" s="2581"/>
      <c r="AV419" s="2581"/>
      <c r="AW419" s="2581"/>
      <c r="AY419" s="459"/>
      <c r="AZ419" s="459"/>
      <c r="BA419" s="1587"/>
      <c r="BB419" s="1587"/>
      <c r="BC419" s="1587"/>
      <c r="BD419" s="1587"/>
      <c r="BE419" s="1587"/>
      <c r="BF419" s="1587"/>
      <c r="BG419" s="1587"/>
      <c r="BH419" s="1587"/>
      <c r="BI419" s="1587"/>
      <c r="BJ419" s="1587"/>
      <c r="BK419" s="1587"/>
      <c r="BL419" s="1587"/>
      <c r="BM419" s="1587"/>
      <c r="BN419" s="1587"/>
      <c r="BO419" s="1587"/>
      <c r="BP419" s="1587"/>
      <c r="BQ419" s="1587"/>
      <c r="BR419" s="1587"/>
      <c r="BS419" s="1587"/>
      <c r="BT419" s="1587"/>
      <c r="BU419" s="1587"/>
      <c r="BV419" s="1587"/>
      <c r="BW419" s="1587"/>
      <c r="BX419" s="1587"/>
      <c r="BY419" s="1587"/>
      <c r="BZ419" s="1587"/>
      <c r="CB419" s="922"/>
      <c r="CC419" s="922"/>
      <c r="CD419" s="922"/>
      <c r="CE419" s="922"/>
      <c r="CF419" s="922"/>
      <c r="CG419" s="922"/>
      <c r="CH419" s="922"/>
      <c r="CI419" s="1081"/>
      <c r="CJ419" s="1082"/>
      <c r="CK419" s="1081"/>
    </row>
    <row r="420" spans="1:90" s="1080" customFormat="1" ht="14.25" hidden="1">
      <c r="A420" s="1489"/>
      <c r="B420" s="134"/>
      <c r="C420" s="1542"/>
      <c r="D420" s="285"/>
      <c r="E420" s="285"/>
      <c r="F420" s="285"/>
      <c r="G420" s="285"/>
      <c r="H420" s="285"/>
      <c r="I420" s="285"/>
      <c r="J420" s="285"/>
      <c r="K420" s="285"/>
      <c r="L420" s="285"/>
      <c r="M420" s="285"/>
      <c r="N420" s="285"/>
      <c r="O420" s="285"/>
      <c r="P420" s="285"/>
      <c r="Q420" s="285"/>
      <c r="R420" s="285"/>
      <c r="S420" s="285"/>
      <c r="T420" s="285"/>
      <c r="U420" s="285"/>
      <c r="V420" s="285"/>
      <c r="W420" s="285"/>
      <c r="X420" s="285"/>
      <c r="Y420" s="285"/>
      <c r="Z420" s="285"/>
      <c r="AA420" s="409"/>
      <c r="AB420" s="409"/>
      <c r="AC420" s="285"/>
      <c r="AD420" s="285"/>
      <c r="AE420" s="2607"/>
      <c r="AF420" s="2608"/>
      <c r="AG420" s="2608"/>
      <c r="AH420" s="2608"/>
      <c r="AI420" s="2608"/>
      <c r="AJ420" s="2608"/>
      <c r="AK420" s="2608"/>
      <c r="AL420" s="2608"/>
      <c r="AM420" s="2608"/>
      <c r="AN420" s="1864"/>
      <c r="AO420" s="2654"/>
      <c r="AP420" s="2608"/>
      <c r="AQ420" s="2608"/>
      <c r="AR420" s="2608"/>
      <c r="AS420" s="2608"/>
      <c r="AT420" s="2608"/>
      <c r="AU420" s="2608"/>
      <c r="AV420" s="2608"/>
      <c r="AW420" s="2608"/>
      <c r="AY420" s="459"/>
      <c r="AZ420" s="459"/>
      <c r="BA420" s="1587"/>
      <c r="BB420" s="1587"/>
      <c r="BC420" s="1587"/>
      <c r="BD420" s="1587"/>
      <c r="BE420" s="1587"/>
      <c r="BF420" s="1587"/>
      <c r="BG420" s="1587"/>
      <c r="BH420" s="1587"/>
      <c r="BI420" s="1587"/>
      <c r="BJ420" s="1587"/>
      <c r="BK420" s="1587"/>
      <c r="BL420" s="1587"/>
      <c r="BM420" s="1587"/>
      <c r="BN420" s="1587"/>
      <c r="BO420" s="1587"/>
      <c r="BP420" s="1587"/>
      <c r="BQ420" s="1587"/>
      <c r="BR420" s="1587"/>
      <c r="BS420" s="1587"/>
      <c r="BT420" s="1587"/>
      <c r="BU420" s="1587"/>
      <c r="BV420" s="1587"/>
      <c r="BW420" s="1587"/>
      <c r="BX420" s="1587"/>
      <c r="BY420" s="1587"/>
      <c r="BZ420" s="1587"/>
      <c r="CB420" s="922"/>
      <c r="CC420" s="922"/>
      <c r="CD420" s="922"/>
      <c r="CE420" s="922"/>
      <c r="CF420" s="922"/>
      <c r="CG420" s="922"/>
      <c r="CH420" s="922"/>
      <c r="CI420" s="1081"/>
      <c r="CJ420" s="1082"/>
      <c r="CK420" s="1082"/>
    </row>
    <row r="421" spans="1:90" ht="17.25" customHeight="1">
      <c r="C421" s="1542" t="s">
        <v>935</v>
      </c>
      <c r="AA421" s="961"/>
      <c r="AB421" s="961"/>
      <c r="AE421" s="2592">
        <v>894577657</v>
      </c>
      <c r="AF421" s="2592"/>
      <c r="AG421" s="2592"/>
      <c r="AH421" s="2592"/>
      <c r="AI421" s="2592"/>
      <c r="AJ421" s="2592"/>
      <c r="AK421" s="2592"/>
      <c r="AL421" s="2592"/>
      <c r="AM421" s="2592"/>
      <c r="AN421" s="1848"/>
      <c r="AO421" s="2592">
        <v>515423017</v>
      </c>
      <c r="AP421" s="2592"/>
      <c r="AQ421" s="2592"/>
      <c r="AR421" s="2592"/>
      <c r="AS421" s="2592"/>
      <c r="AT421" s="2592"/>
      <c r="AU421" s="2592"/>
      <c r="AV421" s="2592"/>
      <c r="AW421" s="2592"/>
      <c r="BA421" s="1577"/>
      <c r="BB421" s="1577"/>
      <c r="BC421" s="1577"/>
      <c r="BD421" s="1577"/>
      <c r="BE421" s="1577"/>
      <c r="BF421" s="1577"/>
      <c r="BG421" s="1577"/>
      <c r="BH421" s="1577"/>
      <c r="BI421" s="1577"/>
      <c r="BJ421" s="1577"/>
      <c r="BK421" s="1577"/>
      <c r="BL421" s="1577"/>
      <c r="BM421" s="1577"/>
      <c r="BN421" s="1577"/>
      <c r="BO421" s="1577"/>
      <c r="BP421" s="1577"/>
      <c r="BQ421" s="1577"/>
      <c r="BR421" s="1577"/>
      <c r="BS421" s="1577"/>
      <c r="BT421" s="1577"/>
      <c r="BU421" s="1577"/>
      <c r="BV421" s="1577"/>
      <c r="BW421" s="1577"/>
      <c r="BX421" s="1577"/>
      <c r="BY421" s="1577"/>
      <c r="BZ421" s="1577"/>
      <c r="CB421" s="508"/>
      <c r="CC421" s="508"/>
      <c r="CD421" s="508"/>
      <c r="CE421" s="508"/>
      <c r="CF421" s="508"/>
      <c r="CG421" s="508"/>
      <c r="CH421" s="508"/>
      <c r="CI421" s="1081">
        <v>894577657</v>
      </c>
      <c r="CJ421" s="1082">
        <v>515423017</v>
      </c>
      <c r="CK421" s="1540">
        <v>0</v>
      </c>
      <c r="CL421" s="460">
        <v>0</v>
      </c>
    </row>
    <row r="422" spans="1:90" s="1080" customFormat="1" ht="17.25" customHeight="1">
      <c r="A422" s="1489"/>
      <c r="B422" s="134"/>
      <c r="C422" s="1544" t="s">
        <v>1506</v>
      </c>
      <c r="D422" s="285"/>
      <c r="E422" s="285"/>
      <c r="F422" s="285"/>
      <c r="G422" s="285"/>
      <c r="H422" s="285"/>
      <c r="I422" s="285"/>
      <c r="J422" s="285"/>
      <c r="K422" s="285"/>
      <c r="L422" s="285"/>
      <c r="M422" s="285"/>
      <c r="N422" s="285"/>
      <c r="O422" s="285"/>
      <c r="P422" s="285"/>
      <c r="Q422" s="285"/>
      <c r="R422" s="285"/>
      <c r="S422" s="285"/>
      <c r="T422" s="285"/>
      <c r="U422" s="285"/>
      <c r="V422" s="285"/>
      <c r="W422" s="285"/>
      <c r="X422" s="285"/>
      <c r="Y422" s="285"/>
      <c r="Z422" s="285"/>
      <c r="AA422" s="409"/>
      <c r="AB422" s="409"/>
      <c r="AC422" s="285"/>
      <c r="AD422" s="285"/>
      <c r="AE422" s="2572">
        <v>227152301</v>
      </c>
      <c r="AF422" s="2572"/>
      <c r="AG422" s="2572"/>
      <c r="AH422" s="2572"/>
      <c r="AI422" s="2572"/>
      <c r="AJ422" s="2572"/>
      <c r="AK422" s="2572"/>
      <c r="AL422" s="2572"/>
      <c r="AM422" s="2572"/>
      <c r="AN422" s="1899"/>
      <c r="AO422" s="2572">
        <v>69097646</v>
      </c>
      <c r="AP422" s="2572"/>
      <c r="AQ422" s="2572"/>
      <c r="AR422" s="2572"/>
      <c r="AS422" s="2572"/>
      <c r="AT422" s="2572"/>
      <c r="AU422" s="2572"/>
      <c r="AV422" s="2572"/>
      <c r="AW422" s="2572"/>
      <c r="AY422" s="459"/>
      <c r="AZ422" s="459"/>
      <c r="BA422" s="1587"/>
      <c r="BB422" s="1587"/>
      <c r="BC422" s="1587"/>
      <c r="BD422" s="1587"/>
      <c r="BE422" s="1587"/>
      <c r="BF422" s="1587"/>
      <c r="BG422" s="1587"/>
      <c r="BH422" s="1587"/>
      <c r="BI422" s="1587"/>
      <c r="BJ422" s="1587"/>
      <c r="BK422" s="1587"/>
      <c r="BL422" s="1587"/>
      <c r="BM422" s="1587"/>
      <c r="BN422" s="1587"/>
      <c r="BO422" s="1587"/>
      <c r="BP422" s="1587"/>
      <c r="BQ422" s="1587"/>
      <c r="BR422" s="1587"/>
      <c r="BS422" s="1587"/>
      <c r="BT422" s="1587"/>
      <c r="BU422" s="1587"/>
      <c r="BV422" s="1587"/>
      <c r="BW422" s="1587"/>
      <c r="BX422" s="1587"/>
      <c r="BY422" s="1587"/>
      <c r="BZ422" s="1587"/>
      <c r="CB422" s="922"/>
      <c r="CC422" s="922"/>
      <c r="CD422" s="922"/>
      <c r="CE422" s="922"/>
      <c r="CF422" s="922"/>
      <c r="CG422" s="922"/>
      <c r="CH422" s="922"/>
      <c r="CI422" s="1081"/>
      <c r="CJ422" s="1082"/>
    </row>
    <row r="423" spans="1:90" s="1080" customFormat="1" ht="17.25" customHeight="1">
      <c r="A423" s="1489"/>
      <c r="B423" s="134"/>
      <c r="C423" s="1544" t="s">
        <v>1505</v>
      </c>
      <c r="D423" s="285"/>
      <c r="E423" s="285"/>
      <c r="F423" s="285"/>
      <c r="G423" s="285"/>
      <c r="H423" s="285"/>
      <c r="I423" s="285"/>
      <c r="J423" s="285"/>
      <c r="K423" s="285"/>
      <c r="L423" s="285"/>
      <c r="M423" s="285"/>
      <c r="N423" s="285"/>
      <c r="O423" s="285"/>
      <c r="P423" s="285"/>
      <c r="Q423" s="285"/>
      <c r="R423" s="285"/>
      <c r="S423" s="285"/>
      <c r="T423" s="285"/>
      <c r="U423" s="285"/>
      <c r="V423" s="285"/>
      <c r="W423" s="285"/>
      <c r="X423" s="285"/>
      <c r="Y423" s="285"/>
      <c r="Z423" s="285"/>
      <c r="AA423" s="409"/>
      <c r="AB423" s="409"/>
      <c r="AC423" s="285"/>
      <c r="AD423" s="285"/>
      <c r="AE423" s="2572"/>
      <c r="AF423" s="2572"/>
      <c r="AG423" s="2572"/>
      <c r="AH423" s="2572"/>
      <c r="AI423" s="2572"/>
      <c r="AJ423" s="2572"/>
      <c r="AK423" s="2572"/>
      <c r="AL423" s="2572"/>
      <c r="AM423" s="2572"/>
      <c r="AN423" s="1899"/>
      <c r="AO423" s="2572">
        <v>32303029</v>
      </c>
      <c r="AP423" s="2572"/>
      <c r="AQ423" s="2572"/>
      <c r="AR423" s="2572"/>
      <c r="AS423" s="2572"/>
      <c r="AT423" s="2572"/>
      <c r="AU423" s="2572"/>
      <c r="AV423" s="2572"/>
      <c r="AW423" s="2572"/>
      <c r="AY423" s="459"/>
      <c r="AZ423" s="459"/>
      <c r="BA423" s="1587"/>
      <c r="BB423" s="1587"/>
      <c r="BC423" s="1587"/>
      <c r="BD423" s="1587"/>
      <c r="BE423" s="1587"/>
      <c r="BF423" s="1587"/>
      <c r="BG423" s="1587"/>
      <c r="BH423" s="1587"/>
      <c r="BI423" s="1587"/>
      <c r="BJ423" s="1587"/>
      <c r="BK423" s="1587"/>
      <c r="BL423" s="1587"/>
      <c r="BM423" s="1587"/>
      <c r="BN423" s="1587"/>
      <c r="BO423" s="1587"/>
      <c r="BP423" s="1587"/>
      <c r="BQ423" s="1587"/>
      <c r="BR423" s="1587"/>
      <c r="BS423" s="1587"/>
      <c r="BT423" s="1587"/>
      <c r="BU423" s="1587"/>
      <c r="BV423" s="1587"/>
      <c r="BW423" s="1587"/>
      <c r="BX423" s="1587"/>
      <c r="BY423" s="1587"/>
      <c r="BZ423" s="1587"/>
      <c r="CB423" s="922"/>
      <c r="CC423" s="922"/>
      <c r="CD423" s="922"/>
      <c r="CE423" s="922"/>
      <c r="CF423" s="922"/>
      <c r="CG423" s="922"/>
      <c r="CH423" s="922"/>
      <c r="CI423" s="1081"/>
      <c r="CJ423" s="1082"/>
    </row>
    <row r="424" spans="1:90" ht="17.25" customHeight="1">
      <c r="A424" s="527"/>
      <c r="B424" s="1448"/>
      <c r="C424" s="1544" t="s">
        <v>1507</v>
      </c>
      <c r="AA424" s="961"/>
      <c r="AB424" s="961"/>
      <c r="AE424" s="2572">
        <v>667425356</v>
      </c>
      <c r="AF424" s="2572"/>
      <c r="AG424" s="2572"/>
      <c r="AH424" s="2572"/>
      <c r="AI424" s="2572"/>
      <c r="AJ424" s="2572"/>
      <c r="AK424" s="2572"/>
      <c r="AL424" s="2572"/>
      <c r="AM424" s="2572"/>
      <c r="AN424" s="1850"/>
      <c r="AO424" s="2572">
        <v>414022342</v>
      </c>
      <c r="AP424" s="2572"/>
      <c r="AQ424" s="2572"/>
      <c r="AR424" s="2572"/>
      <c r="AS424" s="2572"/>
      <c r="AT424" s="2572"/>
      <c r="AU424" s="2572"/>
      <c r="AV424" s="2572"/>
      <c r="AW424" s="2572"/>
      <c r="AY424" s="1532"/>
      <c r="AZ424" s="1532"/>
      <c r="BA424" s="1577"/>
      <c r="BB424" s="1577"/>
      <c r="BC424" s="1577"/>
      <c r="BD424" s="1577"/>
      <c r="BE424" s="1577"/>
      <c r="BF424" s="1577"/>
      <c r="BG424" s="1577"/>
      <c r="BH424" s="1577"/>
      <c r="BI424" s="1577"/>
      <c r="BJ424" s="1577"/>
      <c r="BK424" s="1577"/>
      <c r="BL424" s="1577"/>
      <c r="BM424" s="1577"/>
      <c r="BN424" s="1577"/>
      <c r="BO424" s="1577"/>
      <c r="BP424" s="1577"/>
      <c r="BQ424" s="1577"/>
      <c r="BR424" s="1577"/>
      <c r="BS424" s="1577"/>
      <c r="BT424" s="1577"/>
      <c r="BU424" s="1577"/>
      <c r="BV424" s="1577"/>
      <c r="BW424" s="1577"/>
      <c r="BX424" s="1577"/>
      <c r="BY424" s="1577"/>
      <c r="BZ424" s="1577"/>
      <c r="CB424" s="508"/>
      <c r="CC424" s="508"/>
      <c r="CD424" s="508"/>
      <c r="CE424" s="508"/>
      <c r="CF424" s="508"/>
      <c r="CG424" s="508"/>
      <c r="CH424" s="508"/>
    </row>
    <row r="425" spans="1:90" hidden="1">
      <c r="A425" s="527"/>
      <c r="B425" s="1448"/>
      <c r="C425" s="1544" t="s">
        <v>913</v>
      </c>
      <c r="AA425" s="961"/>
      <c r="AB425" s="961"/>
      <c r="AE425" s="2679"/>
      <c r="AF425" s="2679"/>
      <c r="AG425" s="2679"/>
      <c r="AH425" s="2680"/>
      <c r="AI425" s="2680"/>
      <c r="AJ425" s="2679"/>
      <c r="AK425" s="2680"/>
      <c r="AL425" s="2679"/>
      <c r="AM425" s="2679"/>
      <c r="AN425" s="1850"/>
      <c r="AO425" s="2679"/>
      <c r="AP425" s="2679"/>
      <c r="AQ425" s="2679"/>
      <c r="AR425" s="2680"/>
      <c r="AS425" s="2680"/>
      <c r="AT425" s="2680"/>
      <c r="AU425" s="2679"/>
      <c r="AV425" s="2679"/>
      <c r="AW425" s="2679"/>
      <c r="AY425" s="1532"/>
      <c r="AZ425" s="1532"/>
      <c r="BA425" s="1577"/>
      <c r="BB425" s="1577"/>
      <c r="BC425" s="1577"/>
      <c r="BD425" s="1577"/>
      <c r="BE425" s="1577"/>
      <c r="BF425" s="1577"/>
      <c r="BG425" s="1577"/>
      <c r="BH425" s="1577"/>
      <c r="BI425" s="1577"/>
      <c r="BJ425" s="1577"/>
      <c r="BK425" s="1577"/>
      <c r="BL425" s="1577"/>
      <c r="BM425" s="1577"/>
      <c r="BN425" s="1577"/>
      <c r="BO425" s="1577"/>
      <c r="BP425" s="1577"/>
      <c r="BQ425" s="1577"/>
      <c r="BR425" s="1577"/>
      <c r="BS425" s="1577"/>
      <c r="BT425" s="1577"/>
      <c r="BU425" s="1577"/>
      <c r="BV425" s="1577"/>
      <c r="BW425" s="1577"/>
      <c r="BX425" s="1577"/>
      <c r="BY425" s="1577"/>
      <c r="BZ425" s="1577"/>
      <c r="CB425" s="508"/>
      <c r="CC425" s="508"/>
      <c r="CD425" s="508"/>
      <c r="CE425" s="508"/>
      <c r="CF425" s="508"/>
      <c r="CG425" s="508"/>
      <c r="CH425" s="508"/>
    </row>
    <row r="426" spans="1:90" hidden="1">
      <c r="A426" s="527"/>
      <c r="B426" s="1448"/>
      <c r="C426" s="1544"/>
      <c r="AA426" s="961"/>
      <c r="AB426" s="961"/>
      <c r="AE426" s="1848"/>
      <c r="AF426" s="1848"/>
      <c r="AG426" s="1848"/>
      <c r="AH426" s="1848"/>
      <c r="AI426" s="1848"/>
      <c r="AJ426" s="1848"/>
      <c r="AK426" s="1848"/>
      <c r="AL426" s="1848"/>
      <c r="AM426" s="1848"/>
      <c r="AN426" s="1850"/>
      <c r="AO426" s="1848"/>
      <c r="AP426" s="1848"/>
      <c r="AQ426" s="1848"/>
      <c r="AR426" s="1848"/>
      <c r="AS426" s="1848"/>
      <c r="AT426" s="1848"/>
      <c r="AU426" s="1848"/>
      <c r="AV426" s="1848"/>
      <c r="AW426" s="1848"/>
      <c r="AY426" s="1532"/>
      <c r="AZ426" s="1532"/>
      <c r="BA426" s="1577"/>
      <c r="BB426" s="1577"/>
      <c r="BC426" s="1577"/>
      <c r="BD426" s="1577"/>
      <c r="BE426" s="1577"/>
      <c r="BF426" s="1577"/>
      <c r="BG426" s="1577"/>
      <c r="BH426" s="1577"/>
      <c r="BI426" s="1577"/>
      <c r="BJ426" s="1577"/>
      <c r="BK426" s="1577"/>
      <c r="BL426" s="1577"/>
      <c r="BM426" s="1577"/>
      <c r="BN426" s="1577"/>
      <c r="BO426" s="1577"/>
      <c r="BP426" s="1577"/>
      <c r="BQ426" s="1577"/>
      <c r="BR426" s="1577"/>
      <c r="BS426" s="1577"/>
      <c r="BT426" s="1577"/>
      <c r="BU426" s="1577"/>
      <c r="BV426" s="1577"/>
      <c r="BW426" s="1577"/>
      <c r="BX426" s="1577"/>
      <c r="BY426" s="1577"/>
      <c r="BZ426" s="1577"/>
      <c r="CB426" s="508"/>
      <c r="CC426" s="508"/>
      <c r="CD426" s="508"/>
      <c r="CE426" s="508"/>
      <c r="CF426" s="508"/>
      <c r="CG426" s="508"/>
      <c r="CH426" s="508"/>
    </row>
    <row r="427" spans="1:90" hidden="1">
      <c r="A427" s="527"/>
      <c r="B427" s="1448"/>
      <c r="C427" s="1544" t="s">
        <v>1388</v>
      </c>
      <c r="AA427" s="961"/>
      <c r="AB427" s="961"/>
      <c r="AE427" s="1848"/>
      <c r="AF427" s="1848"/>
      <c r="AG427" s="1848"/>
      <c r="AH427" s="1848"/>
      <c r="AI427" s="1848"/>
      <c r="AJ427" s="1848"/>
      <c r="AK427" s="1848"/>
      <c r="AL427" s="1848"/>
      <c r="AM427" s="1848"/>
      <c r="AN427" s="1850"/>
      <c r="AO427" s="1848"/>
      <c r="AP427" s="1848"/>
      <c r="AQ427" s="1848"/>
      <c r="AR427" s="1848"/>
      <c r="AS427" s="1848"/>
      <c r="AT427" s="1848"/>
      <c r="AU427" s="1848"/>
      <c r="AV427" s="1848"/>
      <c r="AW427" s="1848"/>
      <c r="AY427" s="1532"/>
      <c r="AZ427" s="1532"/>
      <c r="BA427" s="1577"/>
      <c r="BB427" s="1577"/>
      <c r="BC427" s="1577"/>
      <c r="BD427" s="1577"/>
      <c r="BE427" s="1577"/>
      <c r="BF427" s="1577"/>
      <c r="BG427" s="1577"/>
      <c r="BH427" s="1577"/>
      <c r="BI427" s="1577"/>
      <c r="BJ427" s="1577"/>
      <c r="BK427" s="1577"/>
      <c r="BL427" s="1577"/>
      <c r="BM427" s="1577"/>
      <c r="BN427" s="1577"/>
      <c r="BO427" s="1577"/>
      <c r="BP427" s="1577"/>
      <c r="BQ427" s="1577"/>
      <c r="BR427" s="1577"/>
      <c r="BS427" s="1577"/>
      <c r="BT427" s="1577"/>
      <c r="BU427" s="1577"/>
      <c r="BV427" s="1577"/>
      <c r="BW427" s="1577"/>
      <c r="BX427" s="1577"/>
      <c r="BY427" s="1577"/>
      <c r="BZ427" s="1577"/>
      <c r="CB427" s="508"/>
      <c r="CC427" s="508"/>
      <c r="CD427" s="508"/>
      <c r="CE427" s="508"/>
      <c r="CF427" s="508"/>
      <c r="CG427" s="508"/>
      <c r="CH427" s="508"/>
    </row>
    <row r="428" spans="1:90" s="1080" customFormat="1" ht="14.25" hidden="1">
      <c r="A428" s="1489"/>
      <c r="B428" s="134"/>
      <c r="C428" s="1542" t="s">
        <v>1389</v>
      </c>
      <c r="D428" s="285"/>
      <c r="E428" s="285"/>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409"/>
      <c r="AB428" s="409"/>
      <c r="AC428" s="285"/>
      <c r="AD428" s="285"/>
      <c r="AE428" s="2592"/>
      <c r="AF428" s="2592"/>
      <c r="AG428" s="2592"/>
      <c r="AH428" s="2592"/>
      <c r="AI428" s="2592"/>
      <c r="AJ428" s="2592"/>
      <c r="AK428" s="2592"/>
      <c r="AL428" s="2592"/>
      <c r="AM428" s="2592"/>
      <c r="AN428" s="1899"/>
      <c r="AO428" s="2592"/>
      <c r="AP428" s="2592"/>
      <c r="AQ428" s="2592"/>
      <c r="AR428" s="2592"/>
      <c r="AS428" s="2592"/>
      <c r="AT428" s="2592"/>
      <c r="AU428" s="2592"/>
      <c r="AV428" s="2592"/>
      <c r="AW428" s="2592"/>
      <c r="AY428" s="459"/>
      <c r="AZ428" s="459"/>
      <c r="BA428" s="1587"/>
      <c r="BB428" s="1587"/>
      <c r="BC428" s="1587"/>
      <c r="BD428" s="1587"/>
      <c r="BE428" s="1587"/>
      <c r="BF428" s="1587"/>
      <c r="BG428" s="1587"/>
      <c r="BH428" s="1587"/>
      <c r="BI428" s="1587"/>
      <c r="BJ428" s="1587"/>
      <c r="BK428" s="1587"/>
      <c r="BL428" s="1587"/>
      <c r="BM428" s="1587"/>
      <c r="BN428" s="1587"/>
      <c r="BO428" s="1587"/>
      <c r="BP428" s="1587"/>
      <c r="BQ428" s="1587"/>
      <c r="BR428" s="1587"/>
      <c r="BS428" s="1587"/>
      <c r="BT428" s="1587"/>
      <c r="BU428" s="1587"/>
      <c r="BV428" s="1587"/>
      <c r="BW428" s="1587"/>
      <c r="BX428" s="1587"/>
      <c r="BY428" s="1587"/>
      <c r="BZ428" s="1587"/>
      <c r="CB428" s="922"/>
      <c r="CC428" s="922"/>
      <c r="CD428" s="922"/>
      <c r="CE428" s="922"/>
      <c r="CF428" s="922"/>
      <c r="CG428" s="922"/>
      <c r="CH428" s="922"/>
      <c r="CI428" s="1081"/>
      <c r="CJ428" s="1082"/>
    </row>
    <row r="429" spans="1:90" hidden="1">
      <c r="A429" s="527"/>
      <c r="B429" s="1448"/>
      <c r="C429" s="1544" t="s">
        <v>1386</v>
      </c>
      <c r="AA429" s="961"/>
      <c r="AB429" s="961"/>
      <c r="AE429" s="2572"/>
      <c r="AF429" s="2572"/>
      <c r="AG429" s="2572"/>
      <c r="AH429" s="2572"/>
      <c r="AI429" s="2572"/>
      <c r="AJ429" s="2572"/>
      <c r="AK429" s="2572"/>
      <c r="AL429" s="2572"/>
      <c r="AM429" s="2572"/>
      <c r="AN429" s="1850"/>
      <c r="AO429" s="2572"/>
      <c r="AP429" s="2572"/>
      <c r="AQ429" s="2572"/>
      <c r="AR429" s="2572"/>
      <c r="AS429" s="2572"/>
      <c r="AT429" s="2572"/>
      <c r="AU429" s="2572"/>
      <c r="AV429" s="2572"/>
      <c r="AW429" s="2572"/>
      <c r="AY429" s="1532"/>
      <c r="AZ429" s="1532"/>
      <c r="BA429" s="1577"/>
      <c r="BB429" s="1577"/>
      <c r="BC429" s="1577"/>
      <c r="BD429" s="1577"/>
      <c r="BE429" s="1577"/>
      <c r="BF429" s="1577"/>
      <c r="BG429" s="1577"/>
      <c r="BH429" s="1577"/>
      <c r="BI429" s="1577"/>
      <c r="BJ429" s="1577"/>
      <c r="BK429" s="1577"/>
      <c r="BL429" s="1577"/>
      <c r="BM429" s="1577"/>
      <c r="BN429" s="1577"/>
      <c r="BO429" s="1577"/>
      <c r="BP429" s="1577"/>
      <c r="BQ429" s="1577"/>
      <c r="BR429" s="1577"/>
      <c r="BS429" s="1577"/>
      <c r="BT429" s="1577"/>
      <c r="BU429" s="1577"/>
      <c r="BV429" s="1577"/>
      <c r="BW429" s="1577"/>
      <c r="BX429" s="1577"/>
      <c r="BY429" s="1577"/>
      <c r="BZ429" s="1577"/>
      <c r="CB429" s="508"/>
      <c r="CC429" s="508"/>
      <c r="CD429" s="508"/>
      <c r="CE429" s="508"/>
      <c r="CF429" s="508"/>
      <c r="CG429" s="508"/>
      <c r="CH429" s="508"/>
    </row>
    <row r="430" spans="1:90" hidden="1">
      <c r="A430" s="527"/>
      <c r="B430" s="1448"/>
      <c r="C430" s="1544" t="s">
        <v>1387</v>
      </c>
      <c r="AA430" s="961"/>
      <c r="AB430" s="961"/>
      <c r="AE430" s="2572"/>
      <c r="AF430" s="2572"/>
      <c r="AG430" s="2572"/>
      <c r="AH430" s="2572"/>
      <c r="AI430" s="2572"/>
      <c r="AJ430" s="2572"/>
      <c r="AK430" s="2572"/>
      <c r="AL430" s="2572"/>
      <c r="AM430" s="2572"/>
      <c r="AN430" s="1850"/>
      <c r="AO430" s="2572"/>
      <c r="AP430" s="2572"/>
      <c r="AQ430" s="2572"/>
      <c r="AR430" s="2572"/>
      <c r="AS430" s="2572"/>
      <c r="AT430" s="2572"/>
      <c r="AU430" s="2572"/>
      <c r="AV430" s="2572"/>
      <c r="AW430" s="2572"/>
      <c r="AY430" s="1532"/>
      <c r="AZ430" s="1532"/>
      <c r="BA430" s="1577"/>
      <c r="BB430" s="1577"/>
      <c r="BC430" s="1577"/>
      <c r="BD430" s="1577"/>
      <c r="BE430" s="1577"/>
      <c r="BF430" s="1577"/>
      <c r="BG430" s="1577"/>
      <c r="BH430" s="1577"/>
      <c r="BI430" s="1577"/>
      <c r="BJ430" s="1577"/>
      <c r="BK430" s="1577"/>
      <c r="BL430" s="1577"/>
      <c r="BM430" s="1577"/>
      <c r="BN430" s="1577"/>
      <c r="BO430" s="1577"/>
      <c r="BP430" s="1577"/>
      <c r="BQ430" s="1577"/>
      <c r="BR430" s="1577"/>
      <c r="BS430" s="1577"/>
      <c r="BT430" s="1577"/>
      <c r="BU430" s="1577"/>
      <c r="BV430" s="1577"/>
      <c r="BW430" s="1577"/>
      <c r="BX430" s="1577"/>
      <c r="BY430" s="1577"/>
      <c r="BZ430" s="1577"/>
      <c r="CB430" s="508"/>
      <c r="CC430" s="508"/>
      <c r="CD430" s="508"/>
      <c r="CE430" s="508"/>
      <c r="CF430" s="508"/>
      <c r="CG430" s="508"/>
      <c r="CH430" s="508"/>
    </row>
    <row r="431" spans="1:90" s="1080" customFormat="1" ht="14.25" hidden="1">
      <c r="A431" s="1489"/>
      <c r="B431" s="134"/>
      <c r="C431" s="1542" t="s">
        <v>263</v>
      </c>
      <c r="D431" s="285"/>
      <c r="E431" s="285"/>
      <c r="F431" s="285"/>
      <c r="G431" s="285"/>
      <c r="H431" s="285"/>
      <c r="I431" s="285"/>
      <c r="J431" s="285"/>
      <c r="K431" s="285"/>
      <c r="L431" s="285"/>
      <c r="M431" s="285"/>
      <c r="N431" s="285"/>
      <c r="O431" s="285"/>
      <c r="P431" s="285"/>
      <c r="Q431" s="285"/>
      <c r="R431" s="285"/>
      <c r="S431" s="285"/>
      <c r="T431" s="285"/>
      <c r="U431" s="285"/>
      <c r="V431" s="285"/>
      <c r="W431" s="285"/>
      <c r="X431" s="285"/>
      <c r="Y431" s="285"/>
      <c r="Z431" s="285"/>
      <c r="AA431" s="409"/>
      <c r="AB431" s="409"/>
      <c r="AC431" s="285"/>
      <c r="AD431" s="285"/>
      <c r="AE431" s="2944"/>
      <c r="AF431" s="2944"/>
      <c r="AG431" s="2944"/>
      <c r="AH431" s="2944"/>
      <c r="AI431" s="2944"/>
      <c r="AJ431" s="2944"/>
      <c r="AK431" s="2944"/>
      <c r="AL431" s="2944"/>
      <c r="AM431" s="2944"/>
      <c r="AN431" s="1899"/>
      <c r="AO431" s="2944"/>
      <c r="AP431" s="2944"/>
      <c r="AQ431" s="2944"/>
      <c r="AR431" s="2944"/>
      <c r="AS431" s="2944"/>
      <c r="AT431" s="2944"/>
      <c r="AU431" s="2944"/>
      <c r="AV431" s="2944"/>
      <c r="AW431" s="2944"/>
      <c r="AY431" s="459"/>
      <c r="AZ431" s="459"/>
      <c r="BA431" s="1587"/>
      <c r="BB431" s="1587"/>
      <c r="BC431" s="1587"/>
      <c r="BD431" s="1587"/>
      <c r="BE431" s="1587"/>
      <c r="BF431" s="1587"/>
      <c r="BG431" s="1587"/>
      <c r="BH431" s="1587"/>
      <c r="BI431" s="1587"/>
      <c r="BJ431" s="1587"/>
      <c r="BK431" s="1587"/>
      <c r="BL431" s="1587"/>
      <c r="BM431" s="1587"/>
      <c r="BN431" s="1587"/>
      <c r="BO431" s="1587"/>
      <c r="BP431" s="1587"/>
      <c r="BQ431" s="1587"/>
      <c r="BR431" s="1587"/>
      <c r="BS431" s="1587"/>
      <c r="BT431" s="1587"/>
      <c r="BU431" s="1587"/>
      <c r="BV431" s="1587"/>
      <c r="BW431" s="1587"/>
      <c r="BX431" s="1587"/>
      <c r="BY431" s="1587"/>
      <c r="BZ431" s="1587"/>
      <c r="CB431" s="922"/>
      <c r="CC431" s="922"/>
      <c r="CD431" s="922"/>
      <c r="CE431" s="922"/>
      <c r="CF431" s="922"/>
      <c r="CG431" s="922"/>
      <c r="CH431" s="922"/>
      <c r="CI431" s="1081"/>
      <c r="CJ431" s="1082"/>
    </row>
    <row r="432" spans="1:90" s="1080" customFormat="1" ht="17.25" customHeight="1" thickBot="1">
      <c r="A432" s="1489"/>
      <c r="B432" s="134"/>
      <c r="C432" s="2662" t="s">
        <v>580</v>
      </c>
      <c r="D432" s="2662"/>
      <c r="E432" s="2662"/>
      <c r="F432" s="2662"/>
      <c r="G432" s="2662"/>
      <c r="H432" s="2662"/>
      <c r="I432" s="2662"/>
      <c r="J432" s="2662"/>
      <c r="K432" s="2662"/>
      <c r="L432" s="2662"/>
      <c r="M432" s="2662"/>
      <c r="N432" s="2662"/>
      <c r="O432" s="2662"/>
      <c r="P432" s="2662"/>
      <c r="Q432" s="2662"/>
      <c r="R432" s="2662"/>
      <c r="S432" s="2662"/>
      <c r="T432" s="2662"/>
      <c r="U432" s="2662"/>
      <c r="V432" s="2662"/>
      <c r="W432" s="2662"/>
      <c r="X432" s="2662"/>
      <c r="Y432" s="2662"/>
      <c r="Z432" s="457"/>
      <c r="AA432" s="409"/>
      <c r="AB432" s="409"/>
      <c r="AC432" s="285"/>
      <c r="AD432" s="285"/>
      <c r="AE432" s="2625">
        <v>918486746</v>
      </c>
      <c r="AF432" s="2625"/>
      <c r="AG432" s="2625"/>
      <c r="AH432" s="2580"/>
      <c r="AI432" s="2580"/>
      <c r="AJ432" s="2625"/>
      <c r="AK432" s="2580"/>
      <c r="AL432" s="2625"/>
      <c r="AM432" s="2625"/>
      <c r="AN432" s="1899"/>
      <c r="AO432" s="2625">
        <v>573593471</v>
      </c>
      <c r="AP432" s="2625"/>
      <c r="AQ432" s="2625"/>
      <c r="AR432" s="2580"/>
      <c r="AS432" s="2580"/>
      <c r="AT432" s="2626"/>
      <c r="AU432" s="2625"/>
      <c r="AV432" s="2625"/>
      <c r="AW432" s="2625"/>
      <c r="AY432" s="459"/>
      <c r="AZ432" s="459"/>
      <c r="BA432" s="1587"/>
      <c r="BB432" s="1587"/>
      <c r="BC432" s="1587"/>
      <c r="BD432" s="1587"/>
      <c r="BE432" s="1587"/>
      <c r="BF432" s="1587"/>
      <c r="BG432" s="1587"/>
      <c r="BH432" s="1587"/>
      <c r="BI432" s="1587"/>
      <c r="BJ432" s="1587"/>
      <c r="BK432" s="1587"/>
      <c r="BL432" s="1587"/>
      <c r="BM432" s="1587"/>
      <c r="BN432" s="1587"/>
      <c r="BO432" s="1587"/>
      <c r="BP432" s="1587"/>
      <c r="BQ432" s="1587"/>
      <c r="BR432" s="1587"/>
      <c r="BS432" s="1587"/>
      <c r="BT432" s="1587"/>
      <c r="BU432" s="1587"/>
      <c r="BV432" s="1587"/>
      <c r="BW432" s="1587"/>
      <c r="BX432" s="1587"/>
      <c r="BY432" s="1587"/>
      <c r="BZ432" s="1587"/>
      <c r="CB432" s="922"/>
      <c r="CC432" s="922"/>
      <c r="CD432" s="922"/>
      <c r="CE432" s="922"/>
      <c r="CF432" s="922"/>
      <c r="CG432" s="922"/>
      <c r="CH432" s="922"/>
      <c r="CI432" s="1081"/>
      <c r="CJ432" s="1082"/>
      <c r="CK432" s="1082"/>
      <c r="CL432" s="1082"/>
    </row>
    <row r="433" spans="1:90" ht="15.75" hidden="1" thickTop="1">
      <c r="C433" s="457"/>
      <c r="D433" s="457"/>
      <c r="E433" s="457"/>
      <c r="F433" s="457"/>
      <c r="G433" s="457"/>
      <c r="H433" s="457"/>
      <c r="I433" s="457"/>
      <c r="J433" s="457"/>
      <c r="K433" s="457"/>
      <c r="L433" s="457"/>
      <c r="M433" s="457"/>
      <c r="N433" s="457"/>
      <c r="O433" s="457"/>
      <c r="P433" s="457"/>
      <c r="Q433" s="457"/>
      <c r="R433" s="457"/>
      <c r="S433" s="457"/>
      <c r="T433" s="457"/>
      <c r="U433" s="457"/>
      <c r="V433" s="457"/>
      <c r="W433" s="457"/>
      <c r="X433" s="457"/>
      <c r="Y433" s="457"/>
      <c r="Z433" s="457"/>
      <c r="AA433" s="961"/>
      <c r="AB433" s="961"/>
      <c r="AE433" s="386"/>
      <c r="AF433" s="386"/>
      <c r="AG433" s="386"/>
      <c r="AH433" s="386"/>
      <c r="AI433" s="386"/>
      <c r="AJ433" s="386"/>
      <c r="AK433" s="386"/>
      <c r="AL433" s="386"/>
      <c r="AM433" s="386"/>
      <c r="AN433" s="936"/>
      <c r="AO433" s="386"/>
      <c r="AP433" s="386"/>
      <c r="AQ433" s="386"/>
      <c r="AR433" s="386"/>
      <c r="AS433" s="386"/>
      <c r="AT433" s="386"/>
      <c r="AU433" s="386"/>
      <c r="AV433" s="386"/>
      <c r="AW433" s="386"/>
      <c r="BA433" s="1577"/>
      <c r="BB433" s="1577"/>
      <c r="BC433" s="1577"/>
      <c r="BD433" s="1577"/>
      <c r="BE433" s="1577"/>
      <c r="BF433" s="1577"/>
      <c r="BG433" s="1577"/>
      <c r="BH433" s="1577"/>
      <c r="BI433" s="1577"/>
      <c r="BJ433" s="1577"/>
      <c r="BK433" s="1577"/>
      <c r="BL433" s="1577"/>
      <c r="BM433" s="1577"/>
      <c r="BN433" s="1577"/>
      <c r="BO433" s="1577"/>
      <c r="BP433" s="1577"/>
      <c r="BQ433" s="1577"/>
      <c r="BR433" s="1577"/>
      <c r="BS433" s="1577"/>
      <c r="BT433" s="1577"/>
      <c r="BU433" s="1577"/>
      <c r="BV433" s="1577"/>
      <c r="BW433" s="1577"/>
      <c r="BX433" s="1577"/>
      <c r="BY433" s="1577"/>
      <c r="BZ433" s="1577"/>
      <c r="CB433" s="508"/>
      <c r="CC433" s="508"/>
      <c r="CD433" s="508"/>
      <c r="CE433" s="508"/>
      <c r="CF433" s="508"/>
      <c r="CG433" s="508"/>
      <c r="CH433" s="508"/>
      <c r="CK433" s="460"/>
      <c r="CL433" s="460"/>
    </row>
    <row r="434" spans="1:90" hidden="1">
      <c r="A434" s="1489">
        <v>16</v>
      </c>
      <c r="B434" s="134" t="s">
        <v>537</v>
      </c>
      <c r="C434" s="285" t="s">
        <v>875</v>
      </c>
      <c r="AA434" s="961"/>
      <c r="AB434" s="961"/>
      <c r="AE434" s="2601" t="s">
        <v>512</v>
      </c>
      <c r="AF434" s="2601"/>
      <c r="AG434" s="2601"/>
      <c r="AH434" s="2601"/>
      <c r="AI434" s="2601"/>
      <c r="AJ434" s="2601"/>
      <c r="AK434" s="2601"/>
      <c r="AL434" s="2601"/>
      <c r="AM434" s="2601"/>
      <c r="AO434" s="2601" t="s">
        <v>513</v>
      </c>
      <c r="AP434" s="2601"/>
      <c r="AQ434" s="2601"/>
      <c r="AR434" s="2601"/>
      <c r="AS434" s="2601"/>
      <c r="AT434" s="2601"/>
      <c r="AU434" s="2601"/>
      <c r="AV434" s="2601"/>
      <c r="AW434" s="2601"/>
      <c r="BA434" s="1577"/>
      <c r="BB434" s="1577"/>
      <c r="BC434" s="1577"/>
      <c r="BD434" s="1577"/>
      <c r="BE434" s="1577"/>
      <c r="BF434" s="1577"/>
      <c r="BG434" s="1577"/>
      <c r="BH434" s="1577"/>
      <c r="BI434" s="1577"/>
      <c r="BJ434" s="1577"/>
      <c r="BK434" s="1577"/>
      <c r="BL434" s="1577"/>
      <c r="BM434" s="1577"/>
      <c r="BN434" s="1577"/>
      <c r="BO434" s="1577"/>
      <c r="BP434" s="1577"/>
      <c r="BQ434" s="1577"/>
      <c r="BR434" s="1577"/>
      <c r="BS434" s="1577"/>
      <c r="BT434" s="1577"/>
      <c r="BU434" s="1577"/>
      <c r="BV434" s="1577"/>
      <c r="BW434" s="1577"/>
      <c r="BX434" s="1577"/>
      <c r="BY434" s="1577"/>
      <c r="BZ434" s="1577"/>
      <c r="CB434" s="508"/>
      <c r="CC434" s="508"/>
      <c r="CD434" s="508"/>
      <c r="CE434" s="508"/>
      <c r="CF434" s="508"/>
      <c r="CG434" s="508"/>
      <c r="CH434" s="508"/>
    </row>
    <row r="435" spans="1:90" hidden="1">
      <c r="AA435" s="961"/>
      <c r="AB435" s="961"/>
      <c r="AE435" s="2600" t="s">
        <v>574</v>
      </c>
      <c r="AF435" s="2538"/>
      <c r="AG435" s="2538"/>
      <c r="AH435" s="2539"/>
      <c r="AI435" s="2539"/>
      <c r="AJ435" s="2538"/>
      <c r="AK435" s="2539"/>
      <c r="AL435" s="2538"/>
      <c r="AM435" s="2538"/>
      <c r="AN435" s="503"/>
      <c r="AO435" s="2537" t="s">
        <v>574</v>
      </c>
      <c r="AP435" s="2538"/>
      <c r="AQ435" s="2538"/>
      <c r="AR435" s="2539"/>
      <c r="AS435" s="2539"/>
      <c r="AT435" s="2539"/>
      <c r="AU435" s="2538"/>
      <c r="AV435" s="2538"/>
      <c r="AW435" s="2538"/>
      <c r="BA435" s="1577"/>
      <c r="BB435" s="1577"/>
      <c r="BC435" s="1577"/>
      <c r="BD435" s="1577"/>
      <c r="BE435" s="1577"/>
      <c r="BF435" s="1577"/>
      <c r="BG435" s="1577"/>
      <c r="BH435" s="1577"/>
      <c r="BI435" s="1577"/>
      <c r="BJ435" s="1577"/>
      <c r="BK435" s="1577"/>
      <c r="BL435" s="1577"/>
      <c r="BM435" s="1577"/>
      <c r="BN435" s="1577"/>
      <c r="BO435" s="1577"/>
      <c r="BP435" s="1577"/>
      <c r="BQ435" s="1577"/>
      <c r="BR435" s="1577"/>
      <c r="BS435" s="1577"/>
      <c r="BT435" s="1577"/>
      <c r="BU435" s="1577"/>
      <c r="BV435" s="1577"/>
      <c r="BW435" s="1577"/>
      <c r="BX435" s="1577"/>
      <c r="BY435" s="1577"/>
      <c r="BZ435" s="1577"/>
      <c r="CB435" s="508"/>
      <c r="CC435" s="508"/>
      <c r="CD435" s="508"/>
      <c r="CE435" s="508"/>
      <c r="CF435" s="508"/>
      <c r="CG435" s="508"/>
      <c r="CH435" s="508"/>
    </row>
    <row r="436" spans="1:90" hidden="1">
      <c r="C436" s="285" t="s">
        <v>967</v>
      </c>
      <c r="AA436" s="961"/>
      <c r="AB436" s="961"/>
      <c r="AE436" s="2955">
        <v>0</v>
      </c>
      <c r="AF436" s="2955"/>
      <c r="AG436" s="2955"/>
      <c r="AH436" s="2919"/>
      <c r="AI436" s="2919"/>
      <c r="AJ436" s="2955"/>
      <c r="AK436" s="3333"/>
      <c r="AL436" s="2955"/>
      <c r="AM436" s="2955"/>
      <c r="AN436" s="936"/>
      <c r="AO436" s="2955">
        <v>0</v>
      </c>
      <c r="AP436" s="2955"/>
      <c r="AQ436" s="2955"/>
      <c r="AR436" s="2919"/>
      <c r="AS436" s="2919"/>
      <c r="AT436" s="2919"/>
      <c r="AU436" s="2955"/>
      <c r="AV436" s="2955"/>
      <c r="AW436" s="2955"/>
      <c r="BA436" s="1577"/>
      <c r="BB436" s="1577"/>
      <c r="BC436" s="1577"/>
      <c r="BD436" s="1577"/>
      <c r="BE436" s="1577"/>
      <c r="BF436" s="1577"/>
      <c r="BG436" s="1577"/>
      <c r="BH436" s="1577"/>
      <c r="BI436" s="1577"/>
      <c r="BJ436" s="1577"/>
      <c r="BK436" s="1577"/>
      <c r="BL436" s="1577"/>
      <c r="BM436" s="1577"/>
      <c r="BN436" s="1577"/>
      <c r="BO436" s="1577"/>
      <c r="BP436" s="1577"/>
      <c r="BQ436" s="1577"/>
      <c r="BR436" s="1577"/>
      <c r="BS436" s="1577"/>
      <c r="BT436" s="1577"/>
      <c r="BU436" s="1577"/>
      <c r="BV436" s="1577"/>
      <c r="BW436" s="1577"/>
      <c r="BX436" s="1577"/>
      <c r="BY436" s="1577"/>
      <c r="BZ436" s="1577"/>
      <c r="CB436" s="508"/>
      <c r="CC436" s="508"/>
      <c r="CD436" s="508"/>
      <c r="CE436" s="508"/>
      <c r="CF436" s="508"/>
      <c r="CG436" s="508"/>
      <c r="CH436" s="508"/>
      <c r="CI436" s="509">
        <v>0</v>
      </c>
      <c r="CJ436" s="460">
        <v>0</v>
      </c>
      <c r="CK436" s="1540">
        <v>0</v>
      </c>
      <c r="CL436" s="460">
        <v>0</v>
      </c>
    </row>
    <row r="437" spans="1:90" s="1646" customFormat="1" hidden="1">
      <c r="A437" s="930"/>
      <c r="B437" s="432"/>
      <c r="C437" s="518" t="s">
        <v>914</v>
      </c>
      <c r="D437" s="518"/>
      <c r="E437" s="518"/>
      <c r="F437" s="518"/>
      <c r="G437" s="518"/>
      <c r="H437" s="518"/>
      <c r="I437" s="518"/>
      <c r="J437" s="518"/>
      <c r="K437" s="518"/>
      <c r="L437" s="518"/>
      <c r="M437" s="518"/>
      <c r="N437" s="518"/>
      <c r="O437" s="518"/>
      <c r="P437" s="518"/>
      <c r="Q437" s="518"/>
      <c r="R437" s="518"/>
      <c r="S437" s="518"/>
      <c r="T437" s="518"/>
      <c r="U437" s="518"/>
      <c r="V437" s="518"/>
      <c r="W437" s="518"/>
      <c r="X437" s="518"/>
      <c r="Y437" s="518"/>
      <c r="Z437" s="518"/>
      <c r="AA437" s="438"/>
      <c r="AB437" s="438"/>
      <c r="AC437" s="518"/>
      <c r="AD437" s="518"/>
      <c r="AE437" s="3383">
        <v>0</v>
      </c>
      <c r="AF437" s="3383"/>
      <c r="AG437" s="3383"/>
      <c r="AH437" s="3383"/>
      <c r="AI437" s="3383"/>
      <c r="AJ437" s="3383"/>
      <c r="AK437" s="3383"/>
      <c r="AL437" s="3383"/>
      <c r="AM437" s="3383"/>
      <c r="AN437" s="1645"/>
      <c r="AO437" s="3383">
        <v>0</v>
      </c>
      <c r="AP437" s="3383"/>
      <c r="AQ437" s="3383"/>
      <c r="AR437" s="3383"/>
      <c r="AS437" s="3383"/>
      <c r="AT437" s="3383"/>
      <c r="AU437" s="3383"/>
      <c r="AV437" s="3383"/>
      <c r="AW437" s="3383"/>
      <c r="AY437" s="1647"/>
      <c r="AZ437" s="1647"/>
      <c r="BA437" s="1648"/>
      <c r="BB437" s="1648"/>
      <c r="BC437" s="1648"/>
      <c r="BD437" s="1648"/>
      <c r="BE437" s="1648"/>
      <c r="BF437" s="1648"/>
      <c r="BG437" s="1648"/>
      <c r="BH437" s="1648"/>
      <c r="BI437" s="1648"/>
      <c r="BJ437" s="1648"/>
      <c r="BK437" s="1648"/>
      <c r="BL437" s="1648"/>
      <c r="BM437" s="1648"/>
      <c r="BN437" s="1648"/>
      <c r="BO437" s="1648"/>
      <c r="BP437" s="1648"/>
      <c r="BQ437" s="1648"/>
      <c r="BR437" s="1648"/>
      <c r="BS437" s="1648"/>
      <c r="BT437" s="1648"/>
      <c r="BU437" s="1648"/>
      <c r="BV437" s="1648"/>
      <c r="BW437" s="1648"/>
      <c r="BX437" s="1648"/>
      <c r="BY437" s="1648"/>
      <c r="BZ437" s="1648"/>
      <c r="CB437" s="1649"/>
      <c r="CC437" s="1649"/>
      <c r="CD437" s="1649"/>
      <c r="CE437" s="1649"/>
      <c r="CF437" s="1649"/>
      <c r="CG437" s="1649"/>
      <c r="CH437" s="1649"/>
      <c r="CI437" s="1650"/>
      <c r="CJ437" s="1651"/>
    </row>
    <row r="438" spans="1:90" hidden="1">
      <c r="A438" s="527"/>
      <c r="B438" s="1448"/>
      <c r="C438" s="1542" t="s">
        <v>968</v>
      </c>
      <c r="AA438" s="961"/>
      <c r="AB438" s="961"/>
      <c r="AE438" s="2540"/>
      <c r="AF438" s="2540"/>
      <c r="AG438" s="2540"/>
      <c r="AH438" s="2540"/>
      <c r="AI438" s="2540"/>
      <c r="AJ438" s="2540"/>
      <c r="AK438" s="2540"/>
      <c r="AL438" s="2540"/>
      <c r="AM438" s="2540"/>
      <c r="AN438" s="936"/>
      <c r="AO438" s="2540"/>
      <c r="AP438" s="2540"/>
      <c r="AQ438" s="2540"/>
      <c r="AR438" s="2540"/>
      <c r="AS438" s="2540"/>
      <c r="AT438" s="2540"/>
      <c r="AU438" s="2540"/>
      <c r="AV438" s="2540"/>
      <c r="AW438" s="2540"/>
      <c r="AY438" s="1532"/>
      <c r="AZ438" s="1532"/>
      <c r="BA438" s="1577"/>
      <c r="BB438" s="1577"/>
      <c r="BC438" s="1577"/>
      <c r="BD438" s="1577"/>
      <c r="BE438" s="1577"/>
      <c r="BF438" s="1577"/>
      <c r="BG438" s="1577"/>
      <c r="BH438" s="1577"/>
      <c r="BI438" s="1577"/>
      <c r="BJ438" s="1577"/>
      <c r="BK438" s="1577"/>
      <c r="BL438" s="1577"/>
      <c r="BM438" s="1577"/>
      <c r="BN438" s="1577"/>
      <c r="BO438" s="1577"/>
      <c r="BP438" s="1577"/>
      <c r="BQ438" s="1577"/>
      <c r="BR438" s="1577"/>
      <c r="BS438" s="1577"/>
      <c r="BT438" s="1577"/>
      <c r="BU438" s="1577"/>
      <c r="BV438" s="1577"/>
      <c r="BW438" s="1577"/>
      <c r="BX438" s="1577"/>
      <c r="BY438" s="1577"/>
      <c r="BZ438" s="1577"/>
      <c r="CB438" s="508"/>
      <c r="CC438" s="508"/>
      <c r="CD438" s="508"/>
      <c r="CE438" s="508"/>
      <c r="CF438" s="508"/>
      <c r="CG438" s="508"/>
      <c r="CH438" s="508"/>
      <c r="CI438" s="509">
        <v>0</v>
      </c>
      <c r="CJ438" s="460">
        <v>0</v>
      </c>
      <c r="CK438" s="1540">
        <v>0</v>
      </c>
      <c r="CL438" s="460">
        <v>0</v>
      </c>
    </row>
    <row r="439" spans="1:90" s="1080" customFormat="1" hidden="1" thickBot="1">
      <c r="A439" s="1489"/>
      <c r="B439" s="134"/>
      <c r="C439" s="2662" t="s">
        <v>861</v>
      </c>
      <c r="D439" s="2662"/>
      <c r="E439" s="2662"/>
      <c r="F439" s="2662"/>
      <c r="G439" s="2662"/>
      <c r="H439" s="2662"/>
      <c r="I439" s="2662"/>
      <c r="J439" s="2662"/>
      <c r="K439" s="2662"/>
      <c r="L439" s="2662"/>
      <c r="M439" s="2662"/>
      <c r="N439" s="2662"/>
      <c r="O439" s="2662"/>
      <c r="P439" s="2662"/>
      <c r="Q439" s="2662"/>
      <c r="R439" s="2662"/>
      <c r="S439" s="2662"/>
      <c r="T439" s="2662"/>
      <c r="U439" s="2662"/>
      <c r="V439" s="2662"/>
      <c r="W439" s="2662"/>
      <c r="X439" s="2662"/>
      <c r="Y439" s="2662"/>
      <c r="Z439" s="457"/>
      <c r="AA439" s="285"/>
      <c r="AB439" s="409"/>
      <c r="AC439" s="285"/>
      <c r="AD439" s="285"/>
      <c r="AE439" s="2573">
        <v>0</v>
      </c>
      <c r="AF439" s="2573"/>
      <c r="AG439" s="2573"/>
      <c r="AH439" s="2574"/>
      <c r="AI439" s="2574"/>
      <c r="AJ439" s="2573"/>
      <c r="AK439" s="2574"/>
      <c r="AL439" s="2573"/>
      <c r="AM439" s="2573"/>
      <c r="AN439" s="1625"/>
      <c r="AO439" s="2573">
        <v>0</v>
      </c>
      <c r="AP439" s="2573"/>
      <c r="AQ439" s="2573"/>
      <c r="AR439" s="2574"/>
      <c r="AS439" s="2574"/>
      <c r="AT439" s="2575"/>
      <c r="AU439" s="2573"/>
      <c r="AV439" s="2573"/>
      <c r="AW439" s="2573"/>
      <c r="AY439" s="459"/>
      <c r="AZ439" s="459"/>
      <c r="BA439" s="1587"/>
      <c r="BB439" s="1587"/>
      <c r="BC439" s="1587"/>
      <c r="BD439" s="1587"/>
      <c r="BE439" s="1587"/>
      <c r="BF439" s="1587"/>
      <c r="BG439" s="1587"/>
      <c r="BH439" s="1587"/>
      <c r="BI439" s="1587"/>
      <c r="BJ439" s="1587"/>
      <c r="BK439" s="1587"/>
      <c r="BL439" s="1587"/>
      <c r="BM439" s="1587"/>
      <c r="BN439" s="1587"/>
      <c r="BO439" s="1587"/>
      <c r="BP439" s="1587"/>
      <c r="BQ439" s="1587"/>
      <c r="BR439" s="1587"/>
      <c r="BS439" s="1587"/>
      <c r="BT439" s="1587"/>
      <c r="BU439" s="1587"/>
      <c r="BV439" s="1587"/>
      <c r="BW439" s="1587"/>
      <c r="BX439" s="1587"/>
      <c r="BY439" s="1587"/>
      <c r="BZ439" s="1587"/>
      <c r="CB439" s="922"/>
      <c r="CC439" s="922"/>
      <c r="CD439" s="922"/>
      <c r="CE439" s="922"/>
      <c r="CF439" s="922"/>
      <c r="CG439" s="922"/>
      <c r="CH439" s="922"/>
      <c r="CI439" s="1081"/>
      <c r="CJ439" s="1082"/>
    </row>
    <row r="440" spans="1:90" s="1080" customFormat="1" ht="16.5" customHeight="1" thickTop="1">
      <c r="A440" s="1489"/>
      <c r="B440" s="134"/>
      <c r="C440" s="457"/>
      <c r="D440" s="457"/>
      <c r="E440" s="457"/>
      <c r="F440" s="457"/>
      <c r="G440" s="457"/>
      <c r="H440" s="457"/>
      <c r="I440" s="457"/>
      <c r="J440" s="457"/>
      <c r="K440" s="457"/>
      <c r="L440" s="457"/>
      <c r="M440" s="457"/>
      <c r="N440" s="457"/>
      <c r="O440" s="457"/>
      <c r="P440" s="457"/>
      <c r="Q440" s="457"/>
      <c r="R440" s="457"/>
      <c r="S440" s="457"/>
      <c r="T440" s="457"/>
      <c r="U440" s="457"/>
      <c r="V440" s="457"/>
      <c r="W440" s="457"/>
      <c r="X440" s="457"/>
      <c r="Y440" s="457"/>
      <c r="Z440" s="457"/>
      <c r="AA440" s="457"/>
      <c r="AB440" s="409"/>
      <c r="AC440" s="285"/>
      <c r="AD440" s="285"/>
      <c r="AE440" s="386"/>
      <c r="AF440" s="386"/>
      <c r="AG440" s="386"/>
      <c r="AH440" s="386"/>
      <c r="AI440" s="386"/>
      <c r="AJ440" s="386"/>
      <c r="AK440" s="386"/>
      <c r="AL440" s="386"/>
      <c r="AM440" s="386"/>
      <c r="AN440" s="1625"/>
      <c r="AO440" s="386"/>
      <c r="AP440" s="386"/>
      <c r="AQ440" s="386"/>
      <c r="AR440" s="386"/>
      <c r="AS440" s="386"/>
      <c r="AT440" s="386"/>
      <c r="AU440" s="386"/>
      <c r="AV440" s="386"/>
      <c r="AW440" s="386"/>
      <c r="AY440" s="459"/>
      <c r="AZ440" s="459"/>
      <c r="BA440" s="1587"/>
      <c r="BB440" s="1587"/>
      <c r="BC440" s="1587"/>
      <c r="BD440" s="1587"/>
      <c r="BE440" s="1587"/>
      <c r="BF440" s="1587"/>
      <c r="BG440" s="1587"/>
      <c r="BH440" s="1587"/>
      <c r="BI440" s="1587"/>
      <c r="BJ440" s="1587"/>
      <c r="BK440" s="1587"/>
      <c r="BL440" s="1587"/>
      <c r="BM440" s="1587"/>
      <c r="BN440" s="1587"/>
      <c r="BO440" s="1587"/>
      <c r="BP440" s="1587"/>
      <c r="BQ440" s="1587"/>
      <c r="BR440" s="1587"/>
      <c r="BS440" s="1587"/>
      <c r="BT440" s="1587"/>
      <c r="BU440" s="1587"/>
      <c r="BV440" s="1587"/>
      <c r="BW440" s="1587"/>
      <c r="BX440" s="1587"/>
      <c r="BY440" s="1587"/>
      <c r="BZ440" s="1587"/>
      <c r="CB440" s="922"/>
      <c r="CC440" s="922"/>
      <c r="CD440" s="922"/>
      <c r="CE440" s="922"/>
      <c r="CF440" s="922"/>
      <c r="CG440" s="922"/>
      <c r="CH440" s="922"/>
      <c r="CI440" s="1081"/>
      <c r="CJ440" s="1082"/>
    </row>
    <row r="441" spans="1:90" s="514" customFormat="1" ht="17.25" customHeight="1">
      <c r="A441" s="1489">
        <v>13</v>
      </c>
      <c r="B441" s="134" t="s">
        <v>537</v>
      </c>
      <c r="C441" s="1586" t="s">
        <v>877</v>
      </c>
      <c r="D441" s="377"/>
      <c r="E441" s="377"/>
      <c r="F441" s="377"/>
      <c r="G441" s="377"/>
      <c r="H441" s="377"/>
      <c r="I441" s="377"/>
      <c r="J441" s="377"/>
      <c r="K441" s="377"/>
      <c r="L441" s="377"/>
      <c r="M441" s="377"/>
      <c r="N441" s="377"/>
      <c r="O441" s="377"/>
      <c r="P441" s="377"/>
      <c r="Q441" s="377"/>
      <c r="R441" s="377"/>
      <c r="S441" s="377"/>
      <c r="T441" s="377"/>
      <c r="U441" s="377"/>
      <c r="V441" s="377"/>
      <c r="W441" s="377"/>
      <c r="X441" s="377"/>
      <c r="AB441" s="377"/>
      <c r="AC441" s="377"/>
      <c r="AD441" s="377"/>
      <c r="AE441" s="2601" t="s">
        <v>512</v>
      </c>
      <c r="AF441" s="2601"/>
      <c r="AG441" s="2601"/>
      <c r="AH441" s="2601"/>
      <c r="AI441" s="2601"/>
      <c r="AJ441" s="2601"/>
      <c r="AK441" s="2601"/>
      <c r="AL441" s="2601"/>
      <c r="AM441" s="2601"/>
      <c r="AO441" s="2601" t="s">
        <v>513</v>
      </c>
      <c r="AP441" s="2601"/>
      <c r="AQ441" s="2601"/>
      <c r="AR441" s="2601"/>
      <c r="AS441" s="2601"/>
      <c r="AT441" s="2601"/>
      <c r="AU441" s="2601"/>
      <c r="AV441" s="2601"/>
      <c r="AW441" s="2601"/>
      <c r="AY441" s="134">
        <v>15</v>
      </c>
      <c r="AZ441" s="134" t="s">
        <v>537</v>
      </c>
      <c r="BA441" s="1586" t="s">
        <v>715</v>
      </c>
      <c r="BB441" s="377"/>
      <c r="BC441" s="377"/>
      <c r="BD441" s="377"/>
      <c r="BE441" s="377"/>
      <c r="BF441" s="377"/>
      <c r="BG441" s="377"/>
      <c r="BH441" s="377"/>
      <c r="BI441" s="377"/>
      <c r="BJ441" s="377"/>
      <c r="BK441" s="377"/>
      <c r="BL441" s="377"/>
      <c r="BM441" s="377"/>
      <c r="BN441" s="377"/>
      <c r="BO441" s="377"/>
      <c r="BP441" s="377"/>
      <c r="BQ441" s="377"/>
      <c r="BR441" s="377"/>
      <c r="BS441" s="377"/>
      <c r="BT441" s="377"/>
      <c r="BU441" s="377"/>
      <c r="BV441" s="377"/>
      <c r="BW441" s="377"/>
      <c r="BX441" s="377"/>
      <c r="BY441" s="377"/>
      <c r="BZ441" s="377"/>
      <c r="CB441" s="1443"/>
      <c r="CC441" s="1443"/>
      <c r="CD441" s="1443"/>
      <c r="CE441" s="1443"/>
      <c r="CF441" s="1443"/>
      <c r="CG441" s="1443"/>
      <c r="CH441" s="1443"/>
      <c r="CI441" s="1652"/>
      <c r="CJ441" s="936"/>
    </row>
    <row r="442" spans="1:90" s="514" customFormat="1" ht="17.25" customHeight="1">
      <c r="A442" s="1489"/>
      <c r="B442" s="134"/>
      <c r="C442" s="1793" t="s">
        <v>1939</v>
      </c>
      <c r="D442" s="377"/>
      <c r="E442" s="377"/>
      <c r="F442" s="377"/>
      <c r="G442" s="377"/>
      <c r="H442" s="377"/>
      <c r="I442" s="377"/>
      <c r="J442" s="377"/>
      <c r="K442" s="377"/>
      <c r="L442" s="377"/>
      <c r="M442" s="377"/>
      <c r="N442" s="377"/>
      <c r="O442" s="377"/>
      <c r="P442" s="377"/>
      <c r="Q442" s="377"/>
      <c r="R442" s="377"/>
      <c r="S442" s="377"/>
      <c r="T442" s="377"/>
      <c r="U442" s="377"/>
      <c r="V442" s="377"/>
      <c r="W442" s="377"/>
      <c r="X442" s="377"/>
      <c r="Y442" s="1444"/>
      <c r="Z442" s="1444"/>
      <c r="AA442" s="1444"/>
      <c r="AB442" s="377"/>
      <c r="AC442" s="377"/>
      <c r="AD442" s="377"/>
      <c r="AE442" s="2600" t="s">
        <v>574</v>
      </c>
      <c r="AF442" s="2538"/>
      <c r="AG442" s="2538"/>
      <c r="AH442" s="2539"/>
      <c r="AI442" s="2539"/>
      <c r="AJ442" s="2538"/>
      <c r="AK442" s="2539"/>
      <c r="AL442" s="2538"/>
      <c r="AM442" s="2538"/>
      <c r="AN442" s="503"/>
      <c r="AO442" s="2537" t="s">
        <v>574</v>
      </c>
      <c r="AP442" s="2538"/>
      <c r="AQ442" s="2538"/>
      <c r="AR442" s="2539"/>
      <c r="AS442" s="2539"/>
      <c r="AT442" s="2539"/>
      <c r="AU442" s="2538"/>
      <c r="AV442" s="2538"/>
      <c r="AW442" s="2538"/>
      <c r="AY442" s="134"/>
      <c r="AZ442" s="134"/>
      <c r="BA442" s="377"/>
      <c r="BB442" s="377"/>
      <c r="BC442" s="377"/>
      <c r="BD442" s="377"/>
      <c r="BE442" s="377"/>
      <c r="BF442" s="377"/>
      <c r="BG442" s="377"/>
      <c r="BH442" s="377"/>
      <c r="BI442" s="377"/>
      <c r="BJ442" s="377"/>
      <c r="BK442" s="377"/>
      <c r="BL442" s="377"/>
      <c r="BM442" s="377"/>
      <c r="BN442" s="377"/>
      <c r="BO442" s="377"/>
      <c r="BP442" s="377"/>
      <c r="BQ442" s="377"/>
      <c r="BR442" s="377"/>
      <c r="BS442" s="377"/>
      <c r="BT442" s="377"/>
      <c r="BU442" s="1653"/>
      <c r="BV442" s="1653"/>
      <c r="BW442" s="1653"/>
      <c r="BX442" s="1653"/>
      <c r="BY442" s="1653"/>
      <c r="BZ442" s="1653"/>
      <c r="CB442" s="1653"/>
      <c r="CC442" s="1653"/>
      <c r="CD442" s="1653"/>
      <c r="CE442" s="1653"/>
      <c r="CF442" s="1653"/>
      <c r="CG442" s="1653"/>
      <c r="CH442" s="1653"/>
      <c r="CI442" s="496"/>
      <c r="CJ442" s="936"/>
    </row>
    <row r="443" spans="1:90" s="514" customFormat="1" ht="17.25" customHeight="1">
      <c r="A443" s="1489"/>
      <c r="B443" s="134"/>
      <c r="C443" s="134" t="s">
        <v>969</v>
      </c>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2576"/>
      <c r="Z443" s="2576"/>
      <c r="AA443" s="2576"/>
      <c r="AE443" s="2592">
        <v>433574829750</v>
      </c>
      <c r="AF443" s="2592"/>
      <c r="AG443" s="2592"/>
      <c r="AH443" s="2592"/>
      <c r="AI443" s="2592"/>
      <c r="AJ443" s="2592"/>
      <c r="AK443" s="2592"/>
      <c r="AL443" s="2592"/>
      <c r="AM443" s="2592"/>
      <c r="AN443" s="1900"/>
      <c r="AO443" s="2592">
        <v>391295946732</v>
      </c>
      <c r="AP443" s="2592"/>
      <c r="AQ443" s="2592"/>
      <c r="AR443" s="2592"/>
      <c r="AS443" s="2592"/>
      <c r="AT443" s="2592"/>
      <c r="AU443" s="2592"/>
      <c r="AV443" s="2592"/>
      <c r="AW443" s="2592"/>
      <c r="AY443" s="134"/>
      <c r="AZ443" s="134"/>
      <c r="BA443" s="1448" t="s">
        <v>311</v>
      </c>
      <c r="BB443" s="134"/>
      <c r="BC443" s="134"/>
      <c r="BD443" s="134"/>
      <c r="BE443" s="134"/>
      <c r="BF443" s="134"/>
      <c r="BG443" s="134"/>
      <c r="BH443" s="134"/>
      <c r="BI443" s="134"/>
      <c r="BJ443" s="134"/>
      <c r="BK443" s="134"/>
      <c r="BL443" s="134"/>
      <c r="BM443" s="134"/>
      <c r="BN443" s="134"/>
      <c r="BO443" s="134"/>
      <c r="BP443" s="134"/>
      <c r="BQ443" s="134"/>
      <c r="BR443" s="134"/>
      <c r="BU443" s="2954"/>
      <c r="BV443" s="2954"/>
      <c r="BW443" s="2954"/>
      <c r="BX443" s="2954"/>
      <c r="BY443" s="2954"/>
      <c r="BZ443" s="2954"/>
      <c r="CB443" s="2954"/>
      <c r="CC443" s="2954"/>
      <c r="CD443" s="2954"/>
      <c r="CE443" s="2954"/>
      <c r="CF443" s="2954"/>
      <c r="CG443" s="2954"/>
      <c r="CH443" s="1443"/>
      <c r="CI443" s="1652">
        <v>433574829750</v>
      </c>
      <c r="CJ443" s="1865">
        <v>391295946732</v>
      </c>
      <c r="CK443" s="523">
        <v>0</v>
      </c>
      <c r="CL443" s="936">
        <v>0</v>
      </c>
    </row>
    <row r="444" spans="1:90" s="514" customFormat="1" ht="17.25" customHeight="1">
      <c r="A444" s="1489"/>
      <c r="B444" s="134"/>
      <c r="C444" s="1448" t="s">
        <v>977</v>
      </c>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2576"/>
      <c r="Z444" s="2576"/>
      <c r="AA444" s="2576"/>
      <c r="AE444" s="2572">
        <v>353659659185</v>
      </c>
      <c r="AF444" s="2572"/>
      <c r="AG444" s="2572"/>
      <c r="AH444" s="2572"/>
      <c r="AI444" s="2572"/>
      <c r="AJ444" s="2572"/>
      <c r="AK444" s="2572"/>
      <c r="AL444" s="2572"/>
      <c r="AM444" s="2572"/>
      <c r="AN444" s="1876"/>
      <c r="AO444" s="2572">
        <v>352808174363</v>
      </c>
      <c r="AP444" s="2572"/>
      <c r="AQ444" s="2572"/>
      <c r="AR444" s="2572"/>
      <c r="AS444" s="2572"/>
      <c r="AT444" s="2572"/>
      <c r="AU444" s="2572"/>
      <c r="AV444" s="2572"/>
      <c r="AW444" s="2572"/>
      <c r="AY444" s="134"/>
      <c r="AZ444" s="134"/>
      <c r="BA444" s="1448" t="s">
        <v>728</v>
      </c>
      <c r="BB444" s="134"/>
      <c r="BC444" s="134"/>
      <c r="BD444" s="134"/>
      <c r="BE444" s="134"/>
      <c r="BF444" s="134"/>
      <c r="BG444" s="134"/>
      <c r="BH444" s="134"/>
      <c r="BI444" s="134"/>
      <c r="BJ444" s="134"/>
      <c r="BK444" s="134"/>
      <c r="BL444" s="134"/>
      <c r="BM444" s="134"/>
      <c r="BN444" s="134"/>
      <c r="BO444" s="134"/>
      <c r="BP444" s="134"/>
      <c r="BQ444" s="134"/>
      <c r="BR444" s="134"/>
      <c r="BU444" s="2591"/>
      <c r="BV444" s="2591"/>
      <c r="BW444" s="2591"/>
      <c r="BX444" s="2591"/>
      <c r="BY444" s="2591"/>
      <c r="BZ444" s="2591"/>
      <c r="CB444" s="2591"/>
      <c r="CC444" s="2591"/>
      <c r="CD444" s="2591"/>
      <c r="CE444" s="2591"/>
      <c r="CF444" s="2591"/>
      <c r="CG444" s="2591"/>
      <c r="CH444" s="383"/>
      <c r="CI444" s="496"/>
      <c r="CJ444" s="936"/>
    </row>
    <row r="445" spans="1:90" s="514" customFormat="1" ht="17.25" customHeight="1">
      <c r="A445" s="1489"/>
      <c r="B445" s="134"/>
      <c r="C445" s="1448" t="s">
        <v>1893</v>
      </c>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2576"/>
      <c r="Z445" s="2576"/>
      <c r="AA445" s="2576"/>
      <c r="AE445" s="2572">
        <v>331379118</v>
      </c>
      <c r="AF445" s="2572"/>
      <c r="AG445" s="2572"/>
      <c r="AH445" s="2572"/>
      <c r="AI445" s="2572"/>
      <c r="AJ445" s="2572"/>
      <c r="AK445" s="2572"/>
      <c r="AL445" s="2572"/>
      <c r="AM445" s="2572"/>
      <c r="AN445" s="1876"/>
      <c r="AO445" s="2572">
        <v>662758236</v>
      </c>
      <c r="AP445" s="2572"/>
      <c r="AQ445" s="2572"/>
      <c r="AR445" s="2572"/>
      <c r="AS445" s="2572"/>
      <c r="AT445" s="2572"/>
      <c r="AU445" s="2572"/>
      <c r="AV445" s="2572"/>
      <c r="AW445" s="2572"/>
      <c r="AY445" s="134"/>
      <c r="AZ445" s="134"/>
      <c r="BA445" s="1448" t="s">
        <v>728</v>
      </c>
      <c r="BB445" s="134"/>
      <c r="BC445" s="134"/>
      <c r="BD445" s="134"/>
      <c r="BE445" s="134"/>
      <c r="BF445" s="134"/>
      <c r="BG445" s="134"/>
      <c r="BH445" s="134"/>
      <c r="BI445" s="134"/>
      <c r="BJ445" s="134"/>
      <c r="BK445" s="134"/>
      <c r="BL445" s="134"/>
      <c r="BM445" s="134"/>
      <c r="BN445" s="134"/>
      <c r="BO445" s="134"/>
      <c r="BP445" s="134"/>
      <c r="BQ445" s="134"/>
      <c r="BR445" s="134"/>
      <c r="BU445" s="2591"/>
      <c r="BV445" s="2591"/>
      <c r="BW445" s="2591"/>
      <c r="BX445" s="2591"/>
      <c r="BY445" s="2591"/>
      <c r="BZ445" s="2591"/>
      <c r="CB445" s="2591"/>
      <c r="CC445" s="2591"/>
      <c r="CD445" s="2591"/>
      <c r="CE445" s="2591"/>
      <c r="CF445" s="2591"/>
      <c r="CG445" s="2591"/>
      <c r="CH445" s="383"/>
      <c r="CI445" s="496"/>
      <c r="CJ445" s="936"/>
    </row>
    <row r="446" spans="1:90" s="514" customFormat="1" ht="17.25" customHeight="1">
      <c r="A446" s="1489"/>
      <c r="B446" s="134"/>
      <c r="C446" s="1448" t="s">
        <v>1449</v>
      </c>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2576"/>
      <c r="Z446" s="2576"/>
      <c r="AA446" s="2576"/>
      <c r="AE446" s="2572">
        <v>79583791447</v>
      </c>
      <c r="AF446" s="2572"/>
      <c r="AG446" s="2572"/>
      <c r="AH446" s="2572"/>
      <c r="AI446" s="2572"/>
      <c r="AJ446" s="2572"/>
      <c r="AK446" s="2572"/>
      <c r="AL446" s="2572"/>
      <c r="AM446" s="2572"/>
      <c r="AN446" s="1876"/>
      <c r="AO446" s="2572">
        <v>37825014133</v>
      </c>
      <c r="AP446" s="2572"/>
      <c r="AQ446" s="2572"/>
      <c r="AR446" s="2572"/>
      <c r="AS446" s="2572"/>
      <c r="AT446" s="2572"/>
      <c r="AU446" s="2572"/>
      <c r="AV446" s="2572"/>
      <c r="AW446" s="2572"/>
      <c r="AY446" s="134"/>
      <c r="AZ446" s="134"/>
      <c r="BA446" s="1448" t="s">
        <v>728</v>
      </c>
      <c r="BB446" s="134"/>
      <c r="BC446" s="134"/>
      <c r="BD446" s="134"/>
      <c r="BE446" s="134"/>
      <c r="BF446" s="134"/>
      <c r="BG446" s="134"/>
      <c r="BH446" s="134"/>
      <c r="BI446" s="134"/>
      <c r="BJ446" s="134"/>
      <c r="BK446" s="134"/>
      <c r="BL446" s="134"/>
      <c r="BM446" s="134"/>
      <c r="BN446" s="134"/>
      <c r="BO446" s="134"/>
      <c r="BP446" s="134"/>
      <c r="BQ446" s="134"/>
      <c r="BR446" s="134"/>
      <c r="BU446" s="2591"/>
      <c r="BV446" s="2591"/>
      <c r="BW446" s="2591"/>
      <c r="BX446" s="2591"/>
      <c r="BY446" s="2591"/>
      <c r="BZ446" s="2591"/>
      <c r="CB446" s="2591"/>
      <c r="CC446" s="2591"/>
      <c r="CD446" s="2591"/>
      <c r="CE446" s="2591"/>
      <c r="CF446" s="2591"/>
      <c r="CG446" s="2591"/>
      <c r="CH446" s="383"/>
      <c r="CI446" s="496"/>
      <c r="CJ446" s="936"/>
    </row>
    <row r="447" spans="1:90" s="514" customFormat="1" ht="22.5" customHeight="1">
      <c r="A447" s="1489"/>
      <c r="B447" s="134"/>
      <c r="C447" s="1559" t="s">
        <v>1948</v>
      </c>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2576"/>
      <c r="Z447" s="2576"/>
      <c r="AA447" s="2576"/>
      <c r="AE447" s="2592">
        <v>6697137667</v>
      </c>
      <c r="AF447" s="2592"/>
      <c r="AG447" s="2592"/>
      <c r="AH447" s="2592"/>
      <c r="AI447" s="2592"/>
      <c r="AJ447" s="2592"/>
      <c r="AK447" s="2592"/>
      <c r="AL447" s="2592"/>
      <c r="AM447" s="2592"/>
      <c r="AN447" s="1900"/>
      <c r="AO447" s="2592">
        <v>2003862945</v>
      </c>
      <c r="AP447" s="2592"/>
      <c r="AQ447" s="2592"/>
      <c r="AR447" s="2592"/>
      <c r="AS447" s="2592"/>
      <c r="AT447" s="2592"/>
      <c r="AU447" s="2592"/>
      <c r="AV447" s="2592"/>
      <c r="AW447" s="2592"/>
      <c r="AY447" s="134"/>
      <c r="AZ447" s="134"/>
      <c r="BA447" s="1448" t="s">
        <v>714</v>
      </c>
      <c r="BB447" s="134"/>
      <c r="BC447" s="134"/>
      <c r="BD447" s="134"/>
      <c r="BE447" s="134"/>
      <c r="BF447" s="134"/>
      <c r="BG447" s="134"/>
      <c r="BH447" s="134"/>
      <c r="BI447" s="134"/>
      <c r="BJ447" s="134"/>
      <c r="BK447" s="134"/>
      <c r="BL447" s="134"/>
      <c r="BM447" s="134"/>
      <c r="BN447" s="134"/>
      <c r="BO447" s="134"/>
      <c r="BP447" s="134"/>
      <c r="BQ447" s="134"/>
      <c r="BR447" s="134"/>
      <c r="BU447" s="2591"/>
      <c r="BV447" s="2591"/>
      <c r="BW447" s="2591"/>
      <c r="BX447" s="2591"/>
      <c r="BY447" s="2591"/>
      <c r="BZ447" s="2591"/>
      <c r="CB447" s="2591"/>
      <c r="CC447" s="2591"/>
      <c r="CD447" s="2591"/>
      <c r="CE447" s="2591"/>
      <c r="CF447" s="2591"/>
      <c r="CG447" s="2591"/>
      <c r="CH447" s="383"/>
      <c r="CI447" s="496"/>
      <c r="CJ447" s="936"/>
      <c r="CK447" s="523"/>
      <c r="CL447" s="936"/>
    </row>
    <row r="448" spans="1:90" s="514" customFormat="1" ht="17.25" customHeight="1">
      <c r="A448" s="1489"/>
      <c r="B448" s="134"/>
      <c r="C448" s="134" t="s">
        <v>1949</v>
      </c>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2639"/>
      <c r="Z448" s="2639"/>
      <c r="AA448" s="2639"/>
      <c r="AE448" s="2592">
        <v>320297250</v>
      </c>
      <c r="AF448" s="2592"/>
      <c r="AG448" s="2592"/>
      <c r="AH448" s="2592"/>
      <c r="AI448" s="2592"/>
      <c r="AJ448" s="2592"/>
      <c r="AK448" s="2592"/>
      <c r="AL448" s="2592"/>
      <c r="AM448" s="2592"/>
      <c r="AN448" s="1876"/>
      <c r="AO448" s="2592">
        <v>402197250</v>
      </c>
      <c r="AP448" s="2592"/>
      <c r="AQ448" s="2592"/>
      <c r="AR448" s="2592"/>
      <c r="AS448" s="2592"/>
      <c r="AT448" s="2592"/>
      <c r="AU448" s="2592"/>
      <c r="AV448" s="2592"/>
      <c r="AW448" s="2592"/>
      <c r="AY448" s="134"/>
      <c r="AZ448" s="134"/>
      <c r="BA448" s="134" t="s">
        <v>522</v>
      </c>
      <c r="BB448" s="134"/>
      <c r="BC448" s="134"/>
      <c r="BD448" s="134"/>
      <c r="BE448" s="134"/>
      <c r="BF448" s="134"/>
      <c r="BG448" s="134"/>
      <c r="BH448" s="134"/>
      <c r="BI448" s="134"/>
      <c r="BJ448" s="134"/>
      <c r="BK448" s="134"/>
      <c r="BL448" s="134"/>
      <c r="BM448" s="134"/>
      <c r="BN448" s="134"/>
      <c r="BO448" s="134"/>
      <c r="BP448" s="134"/>
      <c r="BQ448" s="134"/>
      <c r="BR448" s="134"/>
      <c r="BU448" s="3096">
        <v>0</v>
      </c>
      <c r="BV448" s="3096"/>
      <c r="BW448" s="3096"/>
      <c r="BX448" s="3096"/>
      <c r="BY448" s="3096"/>
      <c r="BZ448" s="3096"/>
      <c r="CB448" s="3096">
        <v>0</v>
      </c>
      <c r="CC448" s="3096"/>
      <c r="CD448" s="3096"/>
      <c r="CE448" s="3096"/>
      <c r="CF448" s="3096"/>
      <c r="CG448" s="3096"/>
      <c r="CH448" s="284"/>
      <c r="CI448" s="1652">
        <v>320297250</v>
      </c>
      <c r="CJ448" s="1865">
        <v>402197250</v>
      </c>
      <c r="CK448" s="523">
        <v>0</v>
      </c>
      <c r="CL448" s="936">
        <v>0</v>
      </c>
    </row>
    <row r="449" spans="1:90" s="514" customFormat="1" ht="17.25" customHeight="1">
      <c r="A449" s="1489"/>
      <c r="B449" s="134"/>
      <c r="C449" s="1448" t="s">
        <v>977</v>
      </c>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2576"/>
      <c r="Z449" s="2576"/>
      <c r="AA449" s="2576"/>
      <c r="AE449" s="2572">
        <v>0</v>
      </c>
      <c r="AF449" s="2572"/>
      <c r="AG449" s="2572"/>
      <c r="AH449" s="2572"/>
      <c r="AI449" s="2572"/>
      <c r="AJ449" s="2572"/>
      <c r="AK449" s="2572"/>
      <c r="AL449" s="2572"/>
      <c r="AM449" s="2572"/>
      <c r="AN449" s="1876"/>
      <c r="AO449" s="2572">
        <v>0</v>
      </c>
      <c r="AP449" s="2572"/>
      <c r="AQ449" s="2572"/>
      <c r="AR449" s="2572"/>
      <c r="AS449" s="2572"/>
      <c r="AT449" s="2572"/>
      <c r="AU449" s="2572"/>
      <c r="AV449" s="2572"/>
      <c r="AW449" s="2572"/>
      <c r="AY449" s="134"/>
      <c r="AZ449" s="134"/>
      <c r="BA449" s="1448" t="s">
        <v>728</v>
      </c>
      <c r="BB449" s="134"/>
      <c r="BC449" s="134"/>
      <c r="BD449" s="134"/>
      <c r="BE449" s="134"/>
      <c r="BF449" s="134"/>
      <c r="BG449" s="134"/>
      <c r="BH449" s="134"/>
      <c r="BI449" s="134"/>
      <c r="BJ449" s="134"/>
      <c r="BK449" s="134"/>
      <c r="BL449" s="134"/>
      <c r="BM449" s="134"/>
      <c r="BN449" s="134"/>
      <c r="BO449" s="134"/>
      <c r="BP449" s="134"/>
      <c r="BQ449" s="134"/>
      <c r="BR449" s="134"/>
      <c r="BU449" s="2591"/>
      <c r="BV449" s="2591"/>
      <c r="BW449" s="2591"/>
      <c r="BX449" s="2591"/>
      <c r="BY449" s="2591"/>
      <c r="BZ449" s="2591"/>
      <c r="CB449" s="2591"/>
      <c r="CC449" s="2591"/>
      <c r="CD449" s="2591"/>
      <c r="CE449" s="2591"/>
      <c r="CF449" s="2591"/>
      <c r="CG449" s="2591"/>
      <c r="CH449" s="383"/>
      <c r="CI449" s="496"/>
      <c r="CJ449" s="936"/>
    </row>
    <row r="450" spans="1:90" s="514" customFormat="1" ht="17.25" hidden="1" customHeight="1">
      <c r="A450" s="1489"/>
      <c r="B450" s="134"/>
      <c r="C450" s="1448"/>
      <c r="D450" s="1655" t="s">
        <v>1989</v>
      </c>
      <c r="E450" s="134"/>
      <c r="F450" s="134"/>
      <c r="G450" s="134"/>
      <c r="H450" s="134"/>
      <c r="I450" s="134"/>
      <c r="J450" s="134"/>
      <c r="K450" s="134"/>
      <c r="L450" s="134"/>
      <c r="M450" s="134"/>
      <c r="N450" s="134"/>
      <c r="O450" s="134"/>
      <c r="P450" s="134"/>
      <c r="Q450" s="134"/>
      <c r="R450" s="134"/>
      <c r="S450" s="134"/>
      <c r="T450" s="134"/>
      <c r="U450" s="134"/>
      <c r="V450" s="134"/>
      <c r="W450" s="134"/>
      <c r="X450" s="134"/>
      <c r="Y450" s="961"/>
      <c r="Z450" s="961"/>
      <c r="AA450" s="961"/>
      <c r="AE450" s="2657">
        <v>0</v>
      </c>
      <c r="AF450" s="2657"/>
      <c r="AG450" s="2657"/>
      <c r="AH450" s="2657"/>
      <c r="AI450" s="2657"/>
      <c r="AJ450" s="2657"/>
      <c r="AK450" s="2657"/>
      <c r="AL450" s="2657"/>
      <c r="AM450" s="2657"/>
      <c r="AN450" s="1876"/>
      <c r="AO450" s="2657">
        <v>0</v>
      </c>
      <c r="AP450" s="2657"/>
      <c r="AQ450" s="2657"/>
      <c r="AR450" s="2657"/>
      <c r="AS450" s="2657"/>
      <c r="AT450" s="2657"/>
      <c r="AU450" s="2657"/>
      <c r="AV450" s="2657"/>
      <c r="AW450" s="2657"/>
      <c r="AY450" s="134"/>
      <c r="AZ450" s="134"/>
      <c r="BA450" s="1448"/>
      <c r="BB450" s="134"/>
      <c r="BC450" s="134"/>
      <c r="BD450" s="134"/>
      <c r="BE450" s="134"/>
      <c r="BF450" s="134"/>
      <c r="BG450" s="134"/>
      <c r="BH450" s="134"/>
      <c r="BI450" s="134"/>
      <c r="BJ450" s="134"/>
      <c r="BK450" s="134"/>
      <c r="BL450" s="134"/>
      <c r="BM450" s="134"/>
      <c r="BN450" s="134"/>
      <c r="BO450" s="134"/>
      <c r="BP450" s="134"/>
      <c r="BQ450" s="134"/>
      <c r="BR450" s="134"/>
      <c r="BU450" s="383"/>
      <c r="BV450" s="383"/>
      <c r="BW450" s="383"/>
      <c r="BX450" s="383"/>
      <c r="BY450" s="383"/>
      <c r="BZ450" s="383"/>
      <c r="CB450" s="383"/>
      <c r="CC450" s="383"/>
      <c r="CD450" s="383"/>
      <c r="CE450" s="383"/>
      <c r="CF450" s="383"/>
      <c r="CG450" s="383"/>
      <c r="CH450" s="383"/>
      <c r="CI450" s="496"/>
      <c r="CJ450" s="936"/>
    </row>
    <row r="451" spans="1:90" s="514" customFormat="1" ht="17.25" customHeight="1">
      <c r="A451" s="1489"/>
      <c r="B451" s="134"/>
      <c r="C451" s="1448"/>
      <c r="D451" s="1655" t="s">
        <v>2077</v>
      </c>
      <c r="E451" s="134"/>
      <c r="F451" s="134"/>
      <c r="G451" s="134"/>
      <c r="H451" s="134"/>
      <c r="I451" s="134"/>
      <c r="J451" s="134"/>
      <c r="K451" s="134"/>
      <c r="L451" s="134"/>
      <c r="M451" s="134"/>
      <c r="N451" s="134"/>
      <c r="O451" s="134"/>
      <c r="P451" s="134"/>
      <c r="Q451" s="134"/>
      <c r="R451" s="134"/>
      <c r="S451" s="134"/>
      <c r="T451" s="134"/>
      <c r="U451" s="134"/>
      <c r="V451" s="134"/>
      <c r="W451" s="134"/>
      <c r="X451" s="134"/>
      <c r="Y451" s="961"/>
      <c r="Z451" s="961"/>
      <c r="AA451" s="961"/>
      <c r="AE451" s="2657">
        <v>320297250</v>
      </c>
      <c r="AF451" s="2657"/>
      <c r="AG451" s="2657"/>
      <c r="AH451" s="2657"/>
      <c r="AI451" s="2657"/>
      <c r="AJ451" s="2657"/>
      <c r="AK451" s="2657"/>
      <c r="AL451" s="2657"/>
      <c r="AM451" s="2657"/>
      <c r="AN451" s="1876"/>
      <c r="AO451" s="2657">
        <v>402197250</v>
      </c>
      <c r="AP451" s="2657"/>
      <c r="AQ451" s="2657"/>
      <c r="AR451" s="2657"/>
      <c r="AS451" s="2657"/>
      <c r="AT451" s="2657"/>
      <c r="AU451" s="2657"/>
      <c r="AV451" s="2657"/>
      <c r="AW451" s="2657"/>
      <c r="AY451" s="134"/>
      <c r="AZ451" s="134"/>
      <c r="BA451" s="1448"/>
      <c r="BB451" s="134"/>
      <c r="BC451" s="134"/>
      <c r="BD451" s="134"/>
      <c r="BE451" s="134"/>
      <c r="BF451" s="134"/>
      <c r="BG451" s="134"/>
      <c r="BH451" s="134"/>
      <c r="BI451" s="134"/>
      <c r="BJ451" s="134"/>
      <c r="BK451" s="134"/>
      <c r="BL451" s="134"/>
      <c r="BM451" s="134"/>
      <c r="BN451" s="134"/>
      <c r="BO451" s="134"/>
      <c r="BP451" s="134"/>
      <c r="BQ451" s="134"/>
      <c r="BR451" s="134"/>
      <c r="BU451" s="383"/>
      <c r="BV451" s="383"/>
      <c r="BW451" s="383"/>
      <c r="BX451" s="383"/>
      <c r="BY451" s="383"/>
      <c r="BZ451" s="383"/>
      <c r="CB451" s="383"/>
      <c r="CC451" s="383"/>
      <c r="CD451" s="383"/>
      <c r="CE451" s="383"/>
      <c r="CF451" s="383"/>
      <c r="CG451" s="383"/>
      <c r="CH451" s="383"/>
      <c r="CI451" s="496"/>
      <c r="CJ451" s="936"/>
    </row>
    <row r="452" spans="1:90" s="514" customFormat="1" ht="17.25" customHeight="1">
      <c r="A452" s="1489"/>
      <c r="B452" s="134"/>
      <c r="C452" s="514" t="s">
        <v>978</v>
      </c>
      <c r="Y452" s="2576"/>
      <c r="Z452" s="2576"/>
      <c r="AA452" s="2576"/>
      <c r="AE452" s="2564"/>
      <c r="AF452" s="2564"/>
      <c r="AG452" s="2564"/>
      <c r="AH452" s="2564"/>
      <c r="AI452" s="2564"/>
      <c r="AJ452" s="2564"/>
      <c r="AK452" s="2564"/>
      <c r="AL452" s="2564"/>
      <c r="AM452" s="2564"/>
      <c r="AN452" s="1876"/>
      <c r="AO452" s="2564"/>
      <c r="AP452" s="2564"/>
      <c r="AQ452" s="2564"/>
      <c r="AR452" s="2564"/>
      <c r="AS452" s="2564"/>
      <c r="AT452" s="2564"/>
      <c r="AU452" s="2564"/>
      <c r="AV452" s="2564"/>
      <c r="AW452" s="2564"/>
      <c r="AY452" s="134"/>
      <c r="AZ452" s="134"/>
      <c r="BA452" s="514" t="s">
        <v>729</v>
      </c>
      <c r="BU452" s="2615"/>
      <c r="BV452" s="2615"/>
      <c r="BW452" s="2615"/>
      <c r="BX452" s="2615"/>
      <c r="BY452" s="2615"/>
      <c r="BZ452" s="2615"/>
      <c r="CB452" s="2615"/>
      <c r="CC452" s="2615"/>
      <c r="CD452" s="2615"/>
      <c r="CE452" s="2615"/>
      <c r="CF452" s="2615"/>
      <c r="CG452" s="2615"/>
      <c r="CH452" s="383"/>
      <c r="CI452" s="496"/>
      <c r="CJ452" s="936"/>
    </row>
    <row r="453" spans="1:90" s="514" customFormat="1" ht="15" hidden="1" customHeight="1">
      <c r="A453" s="1489"/>
      <c r="B453" s="134"/>
      <c r="C453" s="514" t="s">
        <v>205</v>
      </c>
      <c r="Y453" s="961"/>
      <c r="Z453" s="961"/>
      <c r="AA453" s="961"/>
      <c r="AE453" s="2704"/>
      <c r="AF453" s="2704"/>
      <c r="AG453" s="2704"/>
      <c r="AH453" s="2704"/>
      <c r="AI453" s="2704"/>
      <c r="AJ453" s="2704"/>
      <c r="AK453" s="2704"/>
      <c r="AL453" s="2704"/>
      <c r="AM453" s="2704"/>
      <c r="AN453" s="936"/>
      <c r="AO453" s="2704"/>
      <c r="AP453" s="2704"/>
      <c r="AQ453" s="2704"/>
      <c r="AR453" s="2704"/>
      <c r="AS453" s="2704"/>
      <c r="AT453" s="2704"/>
      <c r="AU453" s="2704"/>
      <c r="AV453" s="2704"/>
      <c r="AW453" s="2704"/>
      <c r="AY453" s="134"/>
      <c r="AZ453" s="134"/>
      <c r="BU453" s="1443"/>
      <c r="BV453" s="1443"/>
      <c r="BW453" s="1443"/>
      <c r="BX453" s="1443"/>
      <c r="BY453" s="1443"/>
      <c r="BZ453" s="1443"/>
      <c r="CB453" s="1443"/>
      <c r="CC453" s="1443"/>
      <c r="CD453" s="1443"/>
      <c r="CE453" s="1443"/>
      <c r="CF453" s="1443"/>
      <c r="CG453" s="1443"/>
      <c r="CH453" s="383"/>
      <c r="CI453" s="496"/>
      <c r="CJ453" s="936"/>
    </row>
    <row r="454" spans="1:90" s="514" customFormat="1" ht="15" hidden="1" customHeight="1">
      <c r="A454" s="1489"/>
      <c r="B454" s="134"/>
      <c r="C454" s="285" t="s">
        <v>976</v>
      </c>
      <c r="Y454" s="961"/>
      <c r="Z454" s="961"/>
      <c r="AA454" s="961"/>
      <c r="AE454" s="2704">
        <v>0</v>
      </c>
      <c r="AF454" s="2704"/>
      <c r="AG454" s="2704"/>
      <c r="AH454" s="2704"/>
      <c r="AI454" s="2704"/>
      <c r="AJ454" s="2704"/>
      <c r="AK454" s="2704"/>
      <c r="AL454" s="2704"/>
      <c r="AM454" s="2704"/>
      <c r="AN454" s="936"/>
      <c r="AO454" s="2704">
        <v>0</v>
      </c>
      <c r="AP454" s="2704"/>
      <c r="AQ454" s="2704"/>
      <c r="AR454" s="2704"/>
      <c r="AS454" s="2704"/>
      <c r="AT454" s="2704"/>
      <c r="AU454" s="2704"/>
      <c r="AV454" s="2704"/>
      <c r="AW454" s="2704"/>
      <c r="AY454" s="134"/>
      <c r="AZ454" s="134"/>
      <c r="BU454" s="1443"/>
      <c r="BV454" s="1443"/>
      <c r="BW454" s="1443"/>
      <c r="BX454" s="1443"/>
      <c r="BY454" s="1443"/>
      <c r="BZ454" s="1443"/>
      <c r="CB454" s="1443"/>
      <c r="CC454" s="1443"/>
      <c r="CD454" s="1443"/>
      <c r="CE454" s="1443"/>
      <c r="CF454" s="1443"/>
      <c r="CG454" s="1443"/>
      <c r="CH454" s="383"/>
      <c r="CI454" s="496"/>
      <c r="CJ454" s="936"/>
    </row>
    <row r="455" spans="1:90" s="514" customFormat="1" ht="15" hidden="1" customHeight="1">
      <c r="A455" s="1489"/>
      <c r="B455" s="134"/>
      <c r="C455" s="514" t="s">
        <v>979</v>
      </c>
      <c r="Y455" s="961"/>
      <c r="Z455" s="961"/>
      <c r="AA455" s="961"/>
      <c r="AE455" s="2704"/>
      <c r="AF455" s="2704"/>
      <c r="AG455" s="2704"/>
      <c r="AH455" s="2704"/>
      <c r="AI455" s="2704"/>
      <c r="AJ455" s="2704"/>
      <c r="AK455" s="2704"/>
      <c r="AL455" s="2704"/>
      <c r="AM455" s="2704"/>
      <c r="AN455" s="936"/>
      <c r="AO455" s="2704"/>
      <c r="AP455" s="2704"/>
      <c r="AQ455" s="2704"/>
      <c r="AR455" s="2704"/>
      <c r="AS455" s="2704"/>
      <c r="AT455" s="2704"/>
      <c r="AU455" s="2704"/>
      <c r="AV455" s="2704"/>
      <c r="AW455" s="2704"/>
      <c r="AY455" s="134"/>
      <c r="AZ455" s="134"/>
      <c r="BU455" s="1443"/>
      <c r="BV455" s="1443"/>
      <c r="BW455" s="1443"/>
      <c r="BX455" s="1443"/>
      <c r="BY455" s="1443"/>
      <c r="BZ455" s="1443"/>
      <c r="CB455" s="1443"/>
      <c r="CC455" s="1443"/>
      <c r="CD455" s="1443"/>
      <c r="CE455" s="1443"/>
      <c r="CF455" s="1443"/>
      <c r="CG455" s="1443"/>
      <c r="CH455" s="383"/>
      <c r="CI455" s="496"/>
      <c r="CJ455" s="936"/>
    </row>
    <row r="456" spans="1:90" s="514" customFormat="1" ht="15" hidden="1" customHeight="1">
      <c r="A456" s="1489"/>
      <c r="B456" s="134"/>
      <c r="C456" s="514" t="s">
        <v>980</v>
      </c>
      <c r="Y456" s="961"/>
      <c r="Z456" s="961"/>
      <c r="AA456" s="961"/>
      <c r="AE456" s="2704"/>
      <c r="AF456" s="2704"/>
      <c r="AG456" s="2704"/>
      <c r="AH456" s="2704"/>
      <c r="AI456" s="2704"/>
      <c r="AJ456" s="2704"/>
      <c r="AK456" s="2704"/>
      <c r="AL456" s="2704"/>
      <c r="AM456" s="2704"/>
      <c r="AN456" s="936"/>
      <c r="AO456" s="2704"/>
      <c r="AP456" s="2704"/>
      <c r="AQ456" s="2704"/>
      <c r="AR456" s="2704"/>
      <c r="AS456" s="2704"/>
      <c r="AT456" s="2704"/>
      <c r="AU456" s="2704"/>
      <c r="AV456" s="2704"/>
      <c r="AW456" s="2704"/>
      <c r="AY456" s="134"/>
      <c r="AZ456" s="134"/>
      <c r="BU456" s="1443"/>
      <c r="BV456" s="1443"/>
      <c r="BW456" s="1443"/>
      <c r="BX456" s="1443"/>
      <c r="BY456" s="1443"/>
      <c r="BZ456" s="1443"/>
      <c r="CB456" s="1443"/>
      <c r="CC456" s="1443"/>
      <c r="CD456" s="1443"/>
      <c r="CE456" s="1443"/>
      <c r="CF456" s="1443"/>
      <c r="CG456" s="1443"/>
      <c r="CH456" s="383"/>
      <c r="CI456" s="496"/>
      <c r="CJ456" s="936"/>
    </row>
    <row r="457" spans="1:90" s="514" customFormat="1" ht="15" hidden="1" customHeight="1">
      <c r="A457" s="1489"/>
      <c r="B457" s="134"/>
      <c r="C457" s="514" t="s">
        <v>981</v>
      </c>
      <c r="Y457" s="961"/>
      <c r="Z457" s="961"/>
      <c r="AA457" s="961"/>
      <c r="AE457" s="2781"/>
      <c r="AF457" s="2781"/>
      <c r="AG457" s="2781"/>
      <c r="AH457" s="2782"/>
      <c r="AI457" s="2782"/>
      <c r="AJ457" s="2781"/>
      <c r="AK457" s="2782"/>
      <c r="AL457" s="2781"/>
      <c r="AM457" s="2781"/>
      <c r="AN457" s="936"/>
      <c r="AO457" s="2781"/>
      <c r="AP457" s="2781"/>
      <c r="AQ457" s="2781"/>
      <c r="AR457" s="2782"/>
      <c r="AS457" s="2782"/>
      <c r="AT457" s="2782"/>
      <c r="AU457" s="2781"/>
      <c r="AV457" s="2781"/>
      <c r="AW457" s="2781"/>
      <c r="AY457" s="134"/>
      <c r="AZ457" s="134"/>
      <c r="BU457" s="1443"/>
      <c r="BV457" s="1443"/>
      <c r="BW457" s="1443"/>
      <c r="BX457" s="1443"/>
      <c r="BY457" s="1443"/>
      <c r="BZ457" s="1443"/>
      <c r="CB457" s="1443"/>
      <c r="CC457" s="1443"/>
      <c r="CD457" s="1443"/>
      <c r="CE457" s="1443"/>
      <c r="CF457" s="1443"/>
      <c r="CG457" s="1443"/>
      <c r="CH457" s="383"/>
      <c r="CI457" s="496"/>
      <c r="CJ457" s="936"/>
    </row>
    <row r="458" spans="1:90" s="514" customFormat="1" ht="8.25" hidden="1" customHeight="1">
      <c r="A458" s="1489"/>
      <c r="B458" s="134"/>
      <c r="C458" s="432"/>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2576"/>
      <c r="Z458" s="2576"/>
      <c r="AA458" s="2576"/>
      <c r="AE458" s="2704"/>
      <c r="AF458" s="2704"/>
      <c r="AG458" s="2704"/>
      <c r="AH458" s="2704"/>
      <c r="AI458" s="2704"/>
      <c r="AJ458" s="2704"/>
      <c r="AK458" s="2704"/>
      <c r="AL458" s="2704"/>
      <c r="AM458" s="2704"/>
      <c r="AN458" s="936"/>
      <c r="AO458" s="2704"/>
      <c r="AP458" s="2704"/>
      <c r="AQ458" s="2704"/>
      <c r="AR458" s="2704"/>
      <c r="AS458" s="2704"/>
      <c r="AT458" s="2704"/>
      <c r="AU458" s="2704"/>
      <c r="AV458" s="2704"/>
      <c r="AW458" s="2704"/>
      <c r="AY458" s="134"/>
      <c r="AZ458" s="134"/>
      <c r="BA458" s="1448" t="s">
        <v>714</v>
      </c>
      <c r="BB458" s="134"/>
      <c r="BC458" s="134"/>
      <c r="BD458" s="134"/>
      <c r="BE458" s="134"/>
      <c r="BF458" s="134"/>
      <c r="BG458" s="134"/>
      <c r="BH458" s="134"/>
      <c r="BI458" s="134"/>
      <c r="BJ458" s="134"/>
      <c r="BK458" s="134"/>
      <c r="BL458" s="134"/>
      <c r="BM458" s="134"/>
      <c r="BN458" s="134"/>
      <c r="BO458" s="134"/>
      <c r="BP458" s="134"/>
      <c r="BQ458" s="134"/>
      <c r="BR458" s="134"/>
      <c r="BU458" s="2591"/>
      <c r="BV458" s="2591"/>
      <c r="BW458" s="2591"/>
      <c r="BX458" s="2591"/>
      <c r="BY458" s="2591"/>
      <c r="BZ458" s="2591"/>
      <c r="CB458" s="2591"/>
      <c r="CC458" s="2591"/>
      <c r="CD458" s="2591"/>
      <c r="CE458" s="2591"/>
      <c r="CF458" s="2591"/>
      <c r="CG458" s="2591"/>
      <c r="CH458" s="383"/>
      <c r="CI458" s="496"/>
      <c r="CJ458" s="936"/>
      <c r="CK458" s="523"/>
      <c r="CL458" s="936"/>
    </row>
    <row r="459" spans="1:90" s="514" customFormat="1" ht="17.25" customHeight="1">
      <c r="A459" s="1489"/>
      <c r="B459" s="134"/>
      <c r="C459" s="134" t="s">
        <v>1950</v>
      </c>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2639"/>
      <c r="Z459" s="2639"/>
      <c r="AA459" s="2639"/>
      <c r="AE459" s="2592">
        <v>6376840417</v>
      </c>
      <c r="AF459" s="2592"/>
      <c r="AG459" s="2592"/>
      <c r="AH459" s="2592"/>
      <c r="AI459" s="2592"/>
      <c r="AJ459" s="2592"/>
      <c r="AK459" s="2592"/>
      <c r="AL459" s="2592"/>
      <c r="AM459" s="2592"/>
      <c r="AN459" s="1876"/>
      <c r="AO459" s="2592">
        <v>1601665695</v>
      </c>
      <c r="AP459" s="2592"/>
      <c r="AQ459" s="2592"/>
      <c r="AR459" s="2592"/>
      <c r="AS459" s="2592"/>
      <c r="AT459" s="2592"/>
      <c r="AU459" s="2592"/>
      <c r="AV459" s="2592"/>
      <c r="AW459" s="2592"/>
      <c r="AY459" s="134"/>
      <c r="AZ459" s="134"/>
      <c r="BA459" s="134" t="s">
        <v>522</v>
      </c>
      <c r="BB459" s="134"/>
      <c r="BC459" s="134"/>
      <c r="BD459" s="134"/>
      <c r="BE459" s="134"/>
      <c r="BF459" s="134"/>
      <c r="BG459" s="134"/>
      <c r="BH459" s="134"/>
      <c r="BI459" s="134"/>
      <c r="BJ459" s="134"/>
      <c r="BK459" s="134"/>
      <c r="BL459" s="134"/>
      <c r="BM459" s="134"/>
      <c r="BN459" s="134"/>
      <c r="BO459" s="134"/>
      <c r="BP459" s="134"/>
      <c r="BQ459" s="134"/>
      <c r="BR459" s="134"/>
      <c r="BU459" s="3096">
        <v>0</v>
      </c>
      <c r="BV459" s="3096"/>
      <c r="BW459" s="3096"/>
      <c r="BX459" s="3096"/>
      <c r="BY459" s="3096"/>
      <c r="BZ459" s="3096"/>
      <c r="CB459" s="3096">
        <v>0</v>
      </c>
      <c r="CC459" s="3096"/>
      <c r="CD459" s="3096"/>
      <c r="CE459" s="3096"/>
      <c r="CF459" s="3096"/>
      <c r="CG459" s="3096"/>
      <c r="CH459" s="284"/>
      <c r="CI459" s="1652">
        <v>6376840417</v>
      </c>
      <c r="CJ459" s="1865">
        <v>1601665695</v>
      </c>
      <c r="CK459" s="523">
        <v>0</v>
      </c>
      <c r="CL459" s="936">
        <v>0</v>
      </c>
    </row>
    <row r="460" spans="1:90" s="514" customFormat="1" ht="17.25" customHeight="1">
      <c r="A460" s="1489"/>
      <c r="B460" s="134"/>
      <c r="C460" s="1448" t="s">
        <v>1682</v>
      </c>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2576"/>
      <c r="Z460" s="2576"/>
      <c r="AA460" s="2576"/>
      <c r="AE460" s="2572">
        <v>6376840417</v>
      </c>
      <c r="AF460" s="2572"/>
      <c r="AG460" s="2572"/>
      <c r="AH460" s="2572"/>
      <c r="AI460" s="2572"/>
      <c r="AJ460" s="2572"/>
      <c r="AK460" s="2572"/>
      <c r="AL460" s="2572"/>
      <c r="AM460" s="2572"/>
      <c r="AN460" s="1876"/>
      <c r="AO460" s="2572">
        <v>1601665695</v>
      </c>
      <c r="AP460" s="2572"/>
      <c r="AQ460" s="2572"/>
      <c r="AR460" s="2572"/>
      <c r="AS460" s="2572"/>
      <c r="AT460" s="2572"/>
      <c r="AU460" s="2572"/>
      <c r="AV460" s="2572"/>
      <c r="AW460" s="2572"/>
      <c r="AY460" s="134"/>
      <c r="AZ460" s="134"/>
      <c r="BA460" s="1448" t="s">
        <v>728</v>
      </c>
      <c r="BB460" s="134"/>
      <c r="BC460" s="134"/>
      <c r="BD460" s="134"/>
      <c r="BE460" s="134"/>
      <c r="BF460" s="134"/>
      <c r="BG460" s="134"/>
      <c r="BH460" s="134"/>
      <c r="BI460" s="134"/>
      <c r="BJ460" s="134"/>
      <c r="BK460" s="134"/>
      <c r="BL460" s="134"/>
      <c r="BM460" s="134"/>
      <c r="BN460" s="134"/>
      <c r="BO460" s="134"/>
      <c r="BP460" s="134"/>
      <c r="BQ460" s="134"/>
      <c r="BR460" s="134"/>
      <c r="BU460" s="2591"/>
      <c r="BV460" s="2591"/>
      <c r="BW460" s="2591"/>
      <c r="BX460" s="2591"/>
      <c r="BY460" s="2591"/>
      <c r="BZ460" s="2591"/>
      <c r="CB460" s="2591"/>
      <c r="CC460" s="2591"/>
      <c r="CD460" s="2591"/>
      <c r="CE460" s="2591"/>
      <c r="CF460" s="2591"/>
      <c r="CG460" s="2591"/>
      <c r="CH460" s="383"/>
      <c r="CI460" s="496"/>
      <c r="CJ460" s="936"/>
    </row>
    <row r="461" spans="1:90" s="514" customFormat="1" ht="17.25" customHeight="1">
      <c r="A461" s="1489"/>
      <c r="B461" s="134"/>
      <c r="C461" s="1448"/>
      <c r="D461" s="1655" t="s">
        <v>2091</v>
      </c>
      <c r="E461" s="134"/>
      <c r="F461" s="134"/>
      <c r="G461" s="134"/>
      <c r="H461" s="134"/>
      <c r="I461" s="134"/>
      <c r="J461" s="134"/>
      <c r="K461" s="134"/>
      <c r="L461" s="134"/>
      <c r="M461" s="134"/>
      <c r="N461" s="134"/>
      <c r="O461" s="134"/>
      <c r="P461" s="134"/>
      <c r="Q461" s="134"/>
      <c r="R461" s="134"/>
      <c r="S461" s="134"/>
      <c r="T461" s="134"/>
      <c r="U461" s="134"/>
      <c r="V461" s="134"/>
      <c r="W461" s="134"/>
      <c r="X461" s="134"/>
      <c r="Y461" s="961"/>
      <c r="Z461" s="961"/>
      <c r="AA461" s="961"/>
      <c r="AE461" s="2657">
        <v>6376840417</v>
      </c>
      <c r="AF461" s="2657"/>
      <c r="AG461" s="2657"/>
      <c r="AH461" s="2657"/>
      <c r="AI461" s="2657"/>
      <c r="AJ461" s="2657"/>
      <c r="AK461" s="2657"/>
      <c r="AL461" s="2657"/>
      <c r="AM461" s="2657"/>
      <c r="AN461" s="1876"/>
      <c r="AO461" s="2657">
        <v>1601665695</v>
      </c>
      <c r="AP461" s="2657"/>
      <c r="AQ461" s="2657"/>
      <c r="AR461" s="2657"/>
      <c r="AS461" s="2657"/>
      <c r="AT461" s="2657"/>
      <c r="AU461" s="2657"/>
      <c r="AV461" s="2657"/>
      <c r="AW461" s="2657"/>
      <c r="AY461" s="134"/>
      <c r="AZ461" s="134"/>
      <c r="BA461" s="1448"/>
      <c r="BB461" s="134"/>
      <c r="BC461" s="134"/>
      <c r="BD461" s="134"/>
      <c r="BE461" s="134"/>
      <c r="BF461" s="134"/>
      <c r="BG461" s="134"/>
      <c r="BH461" s="134"/>
      <c r="BI461" s="134"/>
      <c r="BJ461" s="134"/>
      <c r="BK461" s="134"/>
      <c r="BL461" s="134"/>
      <c r="BM461" s="134"/>
      <c r="BN461" s="134"/>
      <c r="BO461" s="134"/>
      <c r="BP461" s="134"/>
      <c r="BQ461" s="134"/>
      <c r="BR461" s="134"/>
      <c r="BU461" s="383"/>
      <c r="BV461" s="383"/>
      <c r="BW461" s="383"/>
      <c r="BX461" s="383"/>
      <c r="BY461" s="383"/>
      <c r="BZ461" s="383"/>
      <c r="CB461" s="383"/>
      <c r="CC461" s="383"/>
      <c r="CD461" s="383"/>
      <c r="CE461" s="383"/>
      <c r="CF461" s="383"/>
      <c r="CG461" s="383"/>
      <c r="CH461" s="383"/>
      <c r="CI461" s="496"/>
      <c r="CJ461" s="936"/>
    </row>
    <row r="462" spans="1:90" s="514" customFormat="1" ht="17.25" hidden="1" customHeight="1">
      <c r="A462" s="1489"/>
      <c r="B462" s="134"/>
      <c r="C462" s="514" t="s">
        <v>1680</v>
      </c>
      <c r="Y462" s="2576"/>
      <c r="Z462" s="2576"/>
      <c r="AA462" s="2576"/>
      <c r="AE462" s="2564"/>
      <c r="AF462" s="2564"/>
      <c r="AG462" s="2564"/>
      <c r="AH462" s="2564"/>
      <c r="AI462" s="2564"/>
      <c r="AJ462" s="2564"/>
      <c r="AK462" s="2564"/>
      <c r="AL462" s="2564"/>
      <c r="AM462" s="2564"/>
      <c r="AN462" s="1876"/>
      <c r="AO462" s="2564"/>
      <c r="AP462" s="2564"/>
      <c r="AQ462" s="2564"/>
      <c r="AR462" s="2564"/>
      <c r="AS462" s="2564"/>
      <c r="AT462" s="2564"/>
      <c r="AU462" s="2564"/>
      <c r="AV462" s="2564"/>
      <c r="AW462" s="2564"/>
      <c r="AY462" s="134"/>
      <c r="AZ462" s="134"/>
      <c r="BA462" s="514" t="s">
        <v>729</v>
      </c>
      <c r="BU462" s="2615"/>
      <c r="BV462" s="2615"/>
      <c r="BW462" s="2615"/>
      <c r="BX462" s="2615"/>
      <c r="BY462" s="2615"/>
      <c r="BZ462" s="2615"/>
      <c r="CB462" s="2615"/>
      <c r="CC462" s="2615"/>
      <c r="CD462" s="2615"/>
      <c r="CE462" s="2615"/>
      <c r="CF462" s="2615"/>
      <c r="CG462" s="2615"/>
      <c r="CH462" s="383"/>
      <c r="CI462" s="496"/>
      <c r="CJ462" s="936"/>
    </row>
    <row r="463" spans="1:90" s="514" customFormat="1" ht="17.25" customHeight="1" thickBot="1">
      <c r="A463" s="1489"/>
      <c r="B463" s="134"/>
      <c r="C463" s="2662" t="s">
        <v>580</v>
      </c>
      <c r="D463" s="2662"/>
      <c r="E463" s="2662"/>
      <c r="F463" s="2662"/>
      <c r="G463" s="2662"/>
      <c r="H463" s="2662"/>
      <c r="I463" s="2662"/>
      <c r="J463" s="2662"/>
      <c r="K463" s="2662"/>
      <c r="L463" s="2662"/>
      <c r="M463" s="2662"/>
      <c r="N463" s="2662"/>
      <c r="O463" s="2662"/>
      <c r="P463" s="2662"/>
      <c r="Q463" s="2662"/>
      <c r="R463" s="2662"/>
      <c r="S463" s="2662"/>
      <c r="T463" s="2662"/>
      <c r="U463" s="2662"/>
      <c r="V463" s="2662"/>
      <c r="W463" s="2662"/>
      <c r="X463" s="2662"/>
      <c r="Y463" s="2662"/>
      <c r="Z463" s="457"/>
      <c r="AA463" s="404"/>
      <c r="AE463" s="2625">
        <v>440592264667</v>
      </c>
      <c r="AF463" s="2625"/>
      <c r="AG463" s="2625"/>
      <c r="AH463" s="2580"/>
      <c r="AI463" s="2580"/>
      <c r="AJ463" s="2625"/>
      <c r="AK463" s="2580"/>
      <c r="AL463" s="2625"/>
      <c r="AM463" s="2625"/>
      <c r="AN463" s="1876"/>
      <c r="AO463" s="2625">
        <v>393702006927</v>
      </c>
      <c r="AP463" s="2625"/>
      <c r="AQ463" s="2625"/>
      <c r="AR463" s="2580"/>
      <c r="AS463" s="2580"/>
      <c r="AT463" s="2626"/>
      <c r="AU463" s="2625"/>
      <c r="AV463" s="2625"/>
      <c r="AW463" s="2625"/>
      <c r="AY463" s="134"/>
      <c r="AZ463" s="134"/>
      <c r="BA463" s="134" t="s">
        <v>580</v>
      </c>
      <c r="BB463" s="134"/>
      <c r="BC463" s="134"/>
      <c r="BD463" s="134"/>
      <c r="BE463" s="134"/>
      <c r="BF463" s="134"/>
      <c r="BG463" s="134"/>
      <c r="BH463" s="134"/>
      <c r="BI463" s="134"/>
      <c r="BJ463" s="134"/>
      <c r="BK463" s="134"/>
      <c r="BL463" s="134"/>
      <c r="BM463" s="134"/>
      <c r="BN463" s="134"/>
      <c r="BO463" s="134"/>
      <c r="BP463" s="134"/>
      <c r="BQ463" s="134"/>
      <c r="BR463" s="134"/>
      <c r="BU463" s="2614">
        <v>0</v>
      </c>
      <c r="BV463" s="2614"/>
      <c r="BW463" s="2614"/>
      <c r="BX463" s="2614"/>
      <c r="BY463" s="2614"/>
      <c r="BZ463" s="2614"/>
      <c r="CB463" s="2614">
        <v>0</v>
      </c>
      <c r="CC463" s="2614"/>
      <c r="CD463" s="2614"/>
      <c r="CE463" s="2614"/>
      <c r="CF463" s="2614"/>
      <c r="CG463" s="2614"/>
      <c r="CH463" s="284"/>
      <c r="CI463" s="496"/>
      <c r="CJ463" s="936"/>
      <c r="CK463" s="384"/>
      <c r="CL463" s="384"/>
    </row>
    <row r="464" spans="1:90" s="514" customFormat="1" ht="15.75" thickTop="1">
      <c r="A464" s="1489"/>
      <c r="B464" s="134"/>
      <c r="C464" s="457"/>
      <c r="D464" s="457"/>
      <c r="E464" s="457"/>
      <c r="F464" s="457"/>
      <c r="G464" s="457"/>
      <c r="H464" s="457"/>
      <c r="I464" s="457"/>
      <c r="J464" s="457"/>
      <c r="K464" s="457"/>
      <c r="L464" s="457"/>
      <c r="M464" s="457"/>
      <c r="N464" s="457"/>
      <c r="O464" s="457"/>
      <c r="P464" s="457"/>
      <c r="Q464" s="457"/>
      <c r="R464" s="457"/>
      <c r="S464" s="457"/>
      <c r="T464" s="457"/>
      <c r="U464" s="457"/>
      <c r="V464" s="457"/>
      <c r="W464" s="457"/>
      <c r="X464" s="457"/>
      <c r="Y464" s="457"/>
      <c r="Z464" s="457"/>
      <c r="AA464" s="404"/>
      <c r="AE464" s="284"/>
      <c r="AF464" s="284"/>
      <c r="AG464" s="284"/>
      <c r="AH464" s="284"/>
      <c r="AI464" s="284"/>
      <c r="AJ464" s="284"/>
      <c r="AK464" s="284"/>
      <c r="AL464" s="284"/>
      <c r="AM464" s="284"/>
      <c r="AO464" s="284"/>
      <c r="AP464" s="284"/>
      <c r="AQ464" s="284"/>
      <c r="AR464" s="284"/>
      <c r="AS464" s="284"/>
      <c r="AT464" s="284"/>
      <c r="AU464" s="284"/>
      <c r="AV464" s="284"/>
      <c r="AW464" s="284"/>
      <c r="AY464" s="134"/>
      <c r="AZ464" s="134"/>
      <c r="BA464" s="134"/>
      <c r="BB464" s="134"/>
      <c r="BC464" s="134"/>
      <c r="BD464" s="134"/>
      <c r="BE464" s="134"/>
      <c r="BF464" s="134"/>
      <c r="BG464" s="134"/>
      <c r="BH464" s="134"/>
      <c r="BI464" s="134"/>
      <c r="BJ464" s="134"/>
      <c r="BK464" s="134"/>
      <c r="BL464" s="134"/>
      <c r="BM464" s="134"/>
      <c r="BN464" s="134"/>
      <c r="BO464" s="134"/>
      <c r="BP464" s="134"/>
      <c r="BQ464" s="134"/>
      <c r="BR464" s="134"/>
      <c r="BU464" s="284"/>
      <c r="BV464" s="284"/>
      <c r="BW464" s="284"/>
      <c r="BX464" s="284"/>
      <c r="BY464" s="284"/>
      <c r="BZ464" s="284"/>
      <c r="CB464" s="284"/>
      <c r="CC464" s="284"/>
      <c r="CD464" s="284"/>
      <c r="CE464" s="284"/>
      <c r="CF464" s="284"/>
      <c r="CG464" s="284"/>
      <c r="CH464" s="284"/>
      <c r="CI464" s="496"/>
      <c r="CJ464" s="936"/>
      <c r="CK464" s="384"/>
      <c r="CL464" s="384"/>
    </row>
    <row r="465" spans="1:90" s="514" customFormat="1">
      <c r="A465" s="1489"/>
      <c r="B465" s="134"/>
      <c r="C465" s="457"/>
      <c r="D465" s="457"/>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04"/>
      <c r="AE465" s="2601" t="s">
        <v>512</v>
      </c>
      <c r="AF465" s="2601"/>
      <c r="AG465" s="2601"/>
      <c r="AH465" s="2601"/>
      <c r="AI465" s="2601"/>
      <c r="AJ465" s="2601"/>
      <c r="AK465" s="2601"/>
      <c r="AL465" s="2601"/>
      <c r="AM465" s="2601"/>
      <c r="AO465" s="2601" t="s">
        <v>513</v>
      </c>
      <c r="AP465" s="2601"/>
      <c r="AQ465" s="2601"/>
      <c r="AR465" s="2601"/>
      <c r="AS465" s="2601"/>
      <c r="AT465" s="2601"/>
      <c r="AU465" s="2601"/>
      <c r="AV465" s="2601"/>
      <c r="AW465" s="2601"/>
      <c r="AY465" s="134"/>
      <c r="AZ465" s="134"/>
      <c r="BA465" s="134"/>
      <c r="BB465" s="134"/>
      <c r="BC465" s="134"/>
      <c r="BD465" s="134"/>
      <c r="BE465" s="134"/>
      <c r="BF465" s="134"/>
      <c r="BG465" s="134"/>
      <c r="BH465" s="134"/>
      <c r="BI465" s="134"/>
      <c r="BJ465" s="134"/>
      <c r="BK465" s="134"/>
      <c r="BL465" s="134"/>
      <c r="BM465" s="134"/>
      <c r="BN465" s="134"/>
      <c r="BO465" s="134"/>
      <c r="BP465" s="134"/>
      <c r="BQ465" s="134"/>
      <c r="BR465" s="134"/>
      <c r="BU465" s="284"/>
      <c r="BV465" s="284"/>
      <c r="BW465" s="284"/>
      <c r="BX465" s="284"/>
      <c r="BY465" s="284"/>
      <c r="BZ465" s="284"/>
      <c r="CB465" s="284"/>
      <c r="CC465" s="284"/>
      <c r="CD465" s="284"/>
      <c r="CE465" s="284"/>
      <c r="CF465" s="284"/>
      <c r="CG465" s="284"/>
      <c r="CH465" s="284"/>
      <c r="CI465" s="496"/>
      <c r="CJ465" s="936"/>
      <c r="CK465" s="384"/>
      <c r="CL465" s="384"/>
    </row>
    <row r="466" spans="1:90" s="514" customFormat="1">
      <c r="A466" s="1489"/>
      <c r="B466" s="134"/>
      <c r="C466" s="134" t="s">
        <v>1364</v>
      </c>
      <c r="D466" s="457"/>
      <c r="E466" s="457"/>
      <c r="F466" s="457"/>
      <c r="G466" s="457"/>
      <c r="H466" s="457"/>
      <c r="I466" s="457"/>
      <c r="J466" s="457"/>
      <c r="K466" s="457"/>
      <c r="L466" s="457"/>
      <c r="M466" s="457"/>
      <c r="N466" s="457"/>
      <c r="O466" s="457"/>
      <c r="P466" s="457"/>
      <c r="Q466" s="457"/>
      <c r="R466" s="457"/>
      <c r="S466" s="457"/>
      <c r="T466" s="457"/>
      <c r="U466" s="457"/>
      <c r="V466" s="457"/>
      <c r="W466" s="457"/>
      <c r="X466" s="457"/>
      <c r="Y466" s="457"/>
      <c r="Z466" s="457"/>
      <c r="AA466" s="404"/>
      <c r="AE466" s="2600" t="s">
        <v>574</v>
      </c>
      <c r="AF466" s="2538"/>
      <c r="AG466" s="2538"/>
      <c r="AH466" s="2539"/>
      <c r="AI466" s="2539"/>
      <c r="AJ466" s="2538"/>
      <c r="AK466" s="2539"/>
      <c r="AL466" s="2538"/>
      <c r="AM466" s="2538"/>
      <c r="AN466" s="503"/>
      <c r="AO466" s="2537" t="s">
        <v>574</v>
      </c>
      <c r="AP466" s="2538"/>
      <c r="AQ466" s="2538"/>
      <c r="AR466" s="2539"/>
      <c r="AS466" s="2539"/>
      <c r="AT466" s="2539"/>
      <c r="AU466" s="2538"/>
      <c r="AV466" s="2538"/>
      <c r="AW466" s="2538"/>
      <c r="AY466" s="134"/>
      <c r="AZ466" s="134"/>
      <c r="BA466" s="134"/>
      <c r="BB466" s="134"/>
      <c r="BC466" s="134"/>
      <c r="BD466" s="134"/>
      <c r="BE466" s="134"/>
      <c r="BF466" s="134"/>
      <c r="BG466" s="134"/>
      <c r="BH466" s="134"/>
      <c r="BI466" s="134"/>
      <c r="BJ466" s="134"/>
      <c r="BK466" s="134"/>
      <c r="BL466" s="134"/>
      <c r="BM466" s="134"/>
      <c r="BN466" s="134"/>
      <c r="BO466" s="134"/>
      <c r="BP466" s="134"/>
      <c r="BQ466" s="134"/>
      <c r="BR466" s="134"/>
      <c r="BU466" s="284"/>
      <c r="BV466" s="284"/>
      <c r="BW466" s="284"/>
      <c r="BX466" s="284"/>
      <c r="BY466" s="284"/>
      <c r="BZ466" s="284"/>
      <c r="CB466" s="284"/>
      <c r="CC466" s="284"/>
      <c r="CD466" s="284"/>
      <c r="CE466" s="284"/>
      <c r="CF466" s="284"/>
      <c r="CG466" s="284"/>
      <c r="CH466" s="284"/>
      <c r="CI466" s="1656"/>
      <c r="CJ466" s="1597"/>
      <c r="CK466" s="1597"/>
      <c r="CL466" s="384"/>
    </row>
    <row r="467" spans="1:90" s="518" customFormat="1" ht="17.25" customHeight="1">
      <c r="A467" s="930"/>
      <c r="B467" s="432"/>
      <c r="C467" s="432" t="s">
        <v>1450</v>
      </c>
      <c r="D467" s="1657"/>
      <c r="E467" s="1657"/>
      <c r="F467" s="1657"/>
      <c r="G467" s="1657"/>
      <c r="H467" s="1657"/>
      <c r="I467" s="1657"/>
      <c r="J467" s="1657"/>
      <c r="K467" s="1657"/>
      <c r="L467" s="1657"/>
      <c r="M467" s="1657"/>
      <c r="N467" s="1657"/>
      <c r="O467" s="1657"/>
      <c r="P467" s="1657"/>
      <c r="Q467" s="1657"/>
      <c r="R467" s="1657"/>
      <c r="S467" s="1657"/>
      <c r="T467" s="1657"/>
      <c r="U467" s="1657"/>
      <c r="V467" s="1657"/>
      <c r="W467" s="1657"/>
      <c r="X467" s="1657"/>
      <c r="Y467" s="1657"/>
      <c r="Z467" s="1657"/>
      <c r="AA467" s="435"/>
      <c r="AE467" s="3432">
        <v>319019350850</v>
      </c>
      <c r="AF467" s="3432"/>
      <c r="AG467" s="3432"/>
      <c r="AH467" s="3433"/>
      <c r="AI467" s="3433"/>
      <c r="AJ467" s="3432"/>
      <c r="AK467" s="3434"/>
      <c r="AL467" s="3432"/>
      <c r="AM467" s="3432"/>
      <c r="AN467" s="1613"/>
      <c r="AO467" s="3432">
        <v>316199510944</v>
      </c>
      <c r="AP467" s="3432"/>
      <c r="AQ467" s="3432"/>
      <c r="AR467" s="3433"/>
      <c r="AS467" s="3433"/>
      <c r="AT467" s="3432"/>
      <c r="AU467" s="3434"/>
      <c r="AV467" s="3432"/>
      <c r="AW467" s="3432"/>
      <c r="AY467" s="432"/>
      <c r="AZ467" s="432"/>
      <c r="BA467" s="432"/>
      <c r="BB467" s="432"/>
      <c r="BC467" s="432"/>
      <c r="BD467" s="432"/>
      <c r="BE467" s="432"/>
      <c r="BF467" s="432"/>
      <c r="BG467" s="432"/>
      <c r="BH467" s="432"/>
      <c r="BI467" s="432"/>
      <c r="BJ467" s="432"/>
      <c r="BK467" s="432"/>
      <c r="BL467" s="432"/>
      <c r="BM467" s="432"/>
      <c r="BN467" s="432"/>
      <c r="BO467" s="432"/>
      <c r="BP467" s="432"/>
      <c r="BQ467" s="432"/>
      <c r="BR467" s="432"/>
      <c r="BU467" s="1658"/>
      <c r="BV467" s="1658"/>
      <c r="BW467" s="1658"/>
      <c r="BX467" s="1658"/>
      <c r="BY467" s="1658"/>
      <c r="BZ467" s="1658"/>
      <c r="CB467" s="1658"/>
      <c r="CC467" s="1658"/>
      <c r="CD467" s="1658"/>
      <c r="CE467" s="1658"/>
      <c r="CF467" s="1658"/>
      <c r="CG467" s="1658"/>
      <c r="CH467" s="1658"/>
      <c r="CI467" s="1659"/>
      <c r="CJ467" s="1601"/>
      <c r="CK467" s="1601"/>
      <c r="CL467" s="1660"/>
    </row>
    <row r="468" spans="1:90" s="518" customFormat="1" ht="17.25" customHeight="1">
      <c r="A468" s="930"/>
      <c r="B468" s="432"/>
      <c r="C468" s="432" t="s">
        <v>1451</v>
      </c>
      <c r="D468" s="1657"/>
      <c r="E468" s="1657"/>
      <c r="F468" s="1657"/>
      <c r="G468" s="1657"/>
      <c r="H468" s="1657"/>
      <c r="I468" s="1657"/>
      <c r="J468" s="1657"/>
      <c r="K468" s="1657"/>
      <c r="L468" s="1657"/>
      <c r="M468" s="1657"/>
      <c r="N468" s="1657"/>
      <c r="O468" s="1657"/>
      <c r="P468" s="1657"/>
      <c r="Q468" s="1657"/>
      <c r="R468" s="1657"/>
      <c r="S468" s="1657"/>
      <c r="T468" s="1657"/>
      <c r="U468" s="1657"/>
      <c r="V468" s="1657"/>
      <c r="W468" s="1657"/>
      <c r="X468" s="1657"/>
      <c r="Y468" s="1657"/>
      <c r="Z468" s="1657"/>
      <c r="AA468" s="435"/>
      <c r="AE468" s="2785">
        <v>34640308335</v>
      </c>
      <c r="AF468" s="2785"/>
      <c r="AG468" s="2785"/>
      <c r="AH468" s="2785"/>
      <c r="AI468" s="2785"/>
      <c r="AJ468" s="2785"/>
      <c r="AK468" s="2785"/>
      <c r="AL468" s="2785"/>
      <c r="AM468" s="2785"/>
      <c r="AN468" s="1613"/>
      <c r="AO468" s="2785">
        <v>36608663419</v>
      </c>
      <c r="AP468" s="2785"/>
      <c r="AQ468" s="2785"/>
      <c r="AR468" s="2785"/>
      <c r="AS468" s="2785"/>
      <c r="AT468" s="2785"/>
      <c r="AU468" s="2785"/>
      <c r="AV468" s="2785"/>
      <c r="AW468" s="2785"/>
      <c r="AY468" s="432"/>
      <c r="AZ468" s="432"/>
      <c r="BA468" s="432"/>
      <c r="BB468" s="432"/>
      <c r="BC468" s="432"/>
      <c r="BD468" s="432"/>
      <c r="BE468" s="432"/>
      <c r="BF468" s="432"/>
      <c r="BG468" s="432"/>
      <c r="BH468" s="432"/>
      <c r="BI468" s="432"/>
      <c r="BJ468" s="432"/>
      <c r="BK468" s="432"/>
      <c r="BL468" s="432"/>
      <c r="BM468" s="432"/>
      <c r="BN468" s="432"/>
      <c r="BO468" s="432"/>
      <c r="BP468" s="432"/>
      <c r="BQ468" s="432"/>
      <c r="BR468" s="432"/>
      <c r="BU468" s="1658"/>
      <c r="BV468" s="1658"/>
      <c r="BW468" s="1658"/>
      <c r="BX468" s="1658"/>
      <c r="BY468" s="1658"/>
      <c r="BZ468" s="1658"/>
      <c r="CB468" s="1658"/>
      <c r="CC468" s="1658"/>
      <c r="CD468" s="1658"/>
      <c r="CE468" s="1658"/>
      <c r="CF468" s="1658"/>
      <c r="CG468" s="1658"/>
      <c r="CH468" s="1658"/>
      <c r="CI468" s="1659"/>
      <c r="CJ468" s="1601"/>
      <c r="CK468" s="1601"/>
      <c r="CL468" s="1660"/>
    </row>
    <row r="469" spans="1:90" s="518" customFormat="1" ht="17.25" hidden="1" customHeight="1">
      <c r="A469" s="930"/>
      <c r="B469" s="432"/>
      <c r="C469" s="432" t="s">
        <v>1944</v>
      </c>
      <c r="D469" s="1657"/>
      <c r="E469" s="1657"/>
      <c r="F469" s="1657"/>
      <c r="G469" s="1657"/>
      <c r="H469" s="1657"/>
      <c r="I469" s="1657"/>
      <c r="J469" s="1657"/>
      <c r="K469" s="1657"/>
      <c r="L469" s="1657"/>
      <c r="M469" s="1657"/>
      <c r="N469" s="1657"/>
      <c r="O469" s="1657"/>
      <c r="P469" s="1657"/>
      <c r="Q469" s="1657"/>
      <c r="R469" s="1657"/>
      <c r="S469" s="1657"/>
      <c r="T469" s="1657"/>
      <c r="U469" s="1657"/>
      <c r="V469" s="1657"/>
      <c r="W469" s="1657"/>
      <c r="X469" s="1657"/>
      <c r="Y469" s="1657"/>
      <c r="Z469" s="1657"/>
      <c r="AA469" s="435"/>
      <c r="AE469" s="2785">
        <v>0</v>
      </c>
      <c r="AF469" s="2785"/>
      <c r="AG469" s="2785"/>
      <c r="AH469" s="2785"/>
      <c r="AI469" s="2785"/>
      <c r="AJ469" s="2785"/>
      <c r="AK469" s="2785"/>
      <c r="AL469" s="2785"/>
      <c r="AM469" s="2785"/>
      <c r="AN469" s="1613"/>
      <c r="AO469" s="2785">
        <v>0</v>
      </c>
      <c r="AP469" s="2785"/>
      <c r="AQ469" s="2785"/>
      <c r="AR469" s="2785"/>
      <c r="AS469" s="2785"/>
      <c r="AT469" s="2785"/>
      <c r="AU469" s="2785"/>
      <c r="AV469" s="2785"/>
      <c r="AW469" s="2785"/>
      <c r="AY469" s="432"/>
      <c r="AZ469" s="432"/>
      <c r="BA469" s="432"/>
      <c r="BB469" s="432"/>
      <c r="BC469" s="432"/>
      <c r="BD469" s="432"/>
      <c r="BE469" s="432"/>
      <c r="BF469" s="432"/>
      <c r="BG469" s="432"/>
      <c r="BH469" s="432"/>
      <c r="BI469" s="432"/>
      <c r="BJ469" s="432"/>
      <c r="BK469" s="432"/>
      <c r="BL469" s="432"/>
      <c r="BM469" s="432"/>
      <c r="BN469" s="432"/>
      <c r="BO469" s="432"/>
      <c r="BP469" s="432"/>
      <c r="BQ469" s="432"/>
      <c r="BR469" s="432"/>
      <c r="BU469" s="1658"/>
      <c r="BV469" s="1658"/>
      <c r="BW469" s="1658"/>
      <c r="BX469" s="1658"/>
      <c r="BY469" s="1658"/>
      <c r="BZ469" s="1658"/>
      <c r="CB469" s="1658"/>
      <c r="CC469" s="1658"/>
      <c r="CD469" s="1658"/>
      <c r="CE469" s="1658"/>
      <c r="CF469" s="1658"/>
      <c r="CG469" s="1658"/>
      <c r="CH469" s="1658"/>
      <c r="CI469" s="1659"/>
      <c r="CJ469" s="1601"/>
      <c r="CK469" s="1601"/>
      <c r="CL469" s="1660"/>
    </row>
    <row r="470" spans="1:90" s="518" customFormat="1" ht="17.25" hidden="1" customHeight="1">
      <c r="A470" s="930"/>
      <c r="B470" s="432"/>
      <c r="C470" s="1655" t="s">
        <v>1928</v>
      </c>
      <c r="D470" s="1657"/>
      <c r="E470" s="1657"/>
      <c r="F470" s="1657"/>
      <c r="G470" s="1657"/>
      <c r="H470" s="1657"/>
      <c r="I470" s="1657"/>
      <c r="J470" s="1657"/>
      <c r="K470" s="1657"/>
      <c r="L470" s="1657"/>
      <c r="M470" s="1657"/>
      <c r="N470" s="1657"/>
      <c r="O470" s="1657"/>
      <c r="P470" s="1657"/>
      <c r="Q470" s="1657"/>
      <c r="R470" s="1657"/>
      <c r="S470" s="1657"/>
      <c r="T470" s="1657"/>
      <c r="U470" s="1657"/>
      <c r="V470" s="1657"/>
      <c r="W470" s="1657"/>
      <c r="X470" s="1657"/>
      <c r="Y470" s="1657"/>
      <c r="Z470" s="1657"/>
      <c r="AA470" s="435"/>
      <c r="AE470" s="2785">
        <v>0</v>
      </c>
      <c r="AF470" s="2785"/>
      <c r="AG470" s="2785"/>
      <c r="AH470" s="2785"/>
      <c r="AI470" s="2785"/>
      <c r="AJ470" s="2785"/>
      <c r="AK470" s="2785"/>
      <c r="AL470" s="2785"/>
      <c r="AM470" s="2785"/>
      <c r="AN470" s="1613"/>
      <c r="AO470" s="2785">
        <v>0</v>
      </c>
      <c r="AP470" s="2785"/>
      <c r="AQ470" s="2785"/>
      <c r="AR470" s="2785"/>
      <c r="AS470" s="2785"/>
      <c r="AT470" s="2785"/>
      <c r="AU470" s="2785"/>
      <c r="AV470" s="2785"/>
      <c r="AW470" s="2785"/>
      <c r="AY470" s="432"/>
      <c r="AZ470" s="432"/>
      <c r="BA470" s="432"/>
      <c r="BB470" s="432"/>
      <c r="BC470" s="432"/>
      <c r="BD470" s="432"/>
      <c r="BE470" s="432"/>
      <c r="BF470" s="432"/>
      <c r="BG470" s="432"/>
      <c r="BH470" s="432"/>
      <c r="BI470" s="432"/>
      <c r="BJ470" s="432"/>
      <c r="BK470" s="432"/>
      <c r="BL470" s="432"/>
      <c r="BM470" s="432"/>
      <c r="BN470" s="432"/>
      <c r="BO470" s="432"/>
      <c r="BP470" s="432"/>
      <c r="BQ470" s="432"/>
      <c r="BR470" s="432"/>
      <c r="BU470" s="1658"/>
      <c r="BV470" s="1658"/>
      <c r="BW470" s="1658"/>
      <c r="BX470" s="1658"/>
      <c r="BY470" s="1658"/>
      <c r="BZ470" s="1658"/>
      <c r="CB470" s="1658"/>
      <c r="CC470" s="1658"/>
      <c r="CD470" s="1658"/>
      <c r="CE470" s="1658"/>
      <c r="CF470" s="1658"/>
      <c r="CG470" s="1658"/>
      <c r="CH470" s="1658"/>
      <c r="CI470" s="1659"/>
      <c r="CJ470" s="1601"/>
      <c r="CK470" s="1601"/>
      <c r="CL470" s="1660"/>
    </row>
    <row r="471" spans="1:90" s="518" customFormat="1" ht="17.25" hidden="1" customHeight="1">
      <c r="A471" s="930"/>
      <c r="B471" s="432"/>
      <c r="C471" s="1655" t="s">
        <v>1945</v>
      </c>
      <c r="D471" s="1657"/>
      <c r="E471" s="1657"/>
      <c r="F471" s="1657"/>
      <c r="G471" s="1657"/>
      <c r="H471" s="1657"/>
      <c r="I471" s="1657"/>
      <c r="J471" s="1657"/>
      <c r="K471" s="1657"/>
      <c r="L471" s="1657"/>
      <c r="M471" s="1657"/>
      <c r="N471" s="1657"/>
      <c r="O471" s="1657"/>
      <c r="P471" s="1657"/>
      <c r="Q471" s="1657"/>
      <c r="R471" s="1657"/>
      <c r="S471" s="1657"/>
      <c r="T471" s="1657"/>
      <c r="U471" s="1657"/>
      <c r="V471" s="1657"/>
      <c r="W471" s="1657"/>
      <c r="X471" s="1657"/>
      <c r="Y471" s="1657"/>
      <c r="Z471" s="1657"/>
      <c r="AA471" s="435"/>
      <c r="AE471" s="2785">
        <v>0</v>
      </c>
      <c r="AF471" s="2785"/>
      <c r="AG471" s="2785"/>
      <c r="AH471" s="2785"/>
      <c r="AI471" s="2785"/>
      <c r="AJ471" s="2785"/>
      <c r="AK471" s="2785"/>
      <c r="AL471" s="2785"/>
      <c r="AM471" s="2785"/>
      <c r="AN471" s="1613"/>
      <c r="AO471" s="2785">
        <v>0</v>
      </c>
      <c r="AP471" s="2785"/>
      <c r="AQ471" s="2785"/>
      <c r="AR471" s="2785"/>
      <c r="AS471" s="2785"/>
      <c r="AT471" s="2785"/>
      <c r="AU471" s="2785"/>
      <c r="AV471" s="2785"/>
      <c r="AW471" s="2785"/>
      <c r="AY471" s="432"/>
      <c r="AZ471" s="432"/>
      <c r="BA471" s="432"/>
      <c r="BB471" s="432"/>
      <c r="BC471" s="432"/>
      <c r="BD471" s="432"/>
      <c r="BE471" s="432"/>
      <c r="BF471" s="432"/>
      <c r="BG471" s="432"/>
      <c r="BH471" s="432"/>
      <c r="BI471" s="432"/>
      <c r="BJ471" s="432"/>
      <c r="BK471" s="432"/>
      <c r="BL471" s="432"/>
      <c r="BM471" s="432"/>
      <c r="BN471" s="432"/>
      <c r="BO471" s="432"/>
      <c r="BP471" s="432"/>
      <c r="BQ471" s="432"/>
      <c r="BR471" s="432"/>
      <c r="BU471" s="1658"/>
      <c r="BV471" s="1658"/>
      <c r="BW471" s="1658"/>
      <c r="BX471" s="1658"/>
      <c r="BY471" s="1658"/>
      <c r="BZ471" s="1658"/>
      <c r="CB471" s="1658"/>
      <c r="CC471" s="1658"/>
      <c r="CD471" s="1658"/>
      <c r="CE471" s="1658"/>
      <c r="CF471" s="1658"/>
      <c r="CG471" s="1658"/>
      <c r="CH471" s="1658"/>
      <c r="CI471" s="1659"/>
      <c r="CJ471" s="1601"/>
      <c r="CK471" s="1601"/>
      <c r="CL471" s="1660"/>
    </row>
    <row r="472" spans="1:90" s="518" customFormat="1" ht="17.25" customHeight="1">
      <c r="A472" s="930"/>
      <c r="B472" s="432"/>
      <c r="C472" s="1655" t="s">
        <v>1929</v>
      </c>
      <c r="D472" s="1657"/>
      <c r="E472" s="1657"/>
      <c r="F472" s="1657"/>
      <c r="G472" s="1657"/>
      <c r="H472" s="1657"/>
      <c r="I472" s="1657"/>
      <c r="J472" s="1657"/>
      <c r="K472" s="1657"/>
      <c r="L472" s="1657"/>
      <c r="M472" s="1657"/>
      <c r="N472" s="1657"/>
      <c r="O472" s="1657"/>
      <c r="P472" s="1657"/>
      <c r="Q472" s="1657"/>
      <c r="R472" s="1657"/>
      <c r="S472" s="1657"/>
      <c r="T472" s="1657"/>
      <c r="U472" s="1657"/>
      <c r="V472" s="1657"/>
      <c r="W472" s="1657"/>
      <c r="X472" s="1657"/>
      <c r="Y472" s="1657"/>
      <c r="Z472" s="1657"/>
      <c r="AA472" s="435"/>
      <c r="AE472" s="2785">
        <v>331379118</v>
      </c>
      <c r="AF472" s="2785"/>
      <c r="AG472" s="2785"/>
      <c r="AH472" s="2785"/>
      <c r="AI472" s="2785"/>
      <c r="AJ472" s="2785"/>
      <c r="AK472" s="2785"/>
      <c r="AL472" s="2785"/>
      <c r="AM472" s="2785"/>
      <c r="AN472" s="1613"/>
      <c r="AO472" s="2785">
        <v>662758236</v>
      </c>
      <c r="AP472" s="2785"/>
      <c r="AQ472" s="2785"/>
      <c r="AR472" s="2785"/>
      <c r="AS472" s="2785"/>
      <c r="AT472" s="2785"/>
      <c r="AU472" s="2785"/>
      <c r="AV472" s="2785"/>
      <c r="AW472" s="2785"/>
      <c r="AY472" s="432"/>
      <c r="AZ472" s="432"/>
      <c r="BA472" s="432"/>
      <c r="BB472" s="432"/>
      <c r="BC472" s="432"/>
      <c r="BD472" s="432"/>
      <c r="BE472" s="432"/>
      <c r="BF472" s="432"/>
      <c r="BG472" s="432"/>
      <c r="BH472" s="432"/>
      <c r="BI472" s="432"/>
      <c r="BJ472" s="432"/>
      <c r="BK472" s="432"/>
      <c r="BL472" s="432"/>
      <c r="BM472" s="432"/>
      <c r="BN472" s="432"/>
      <c r="BO472" s="432"/>
      <c r="BP472" s="432"/>
      <c r="BQ472" s="432"/>
      <c r="BR472" s="432"/>
      <c r="BU472" s="1658"/>
      <c r="BV472" s="1658"/>
      <c r="BW472" s="1658"/>
      <c r="BX472" s="1658"/>
      <c r="BY472" s="1658"/>
      <c r="BZ472" s="1658"/>
      <c r="CB472" s="1658"/>
      <c r="CC472" s="1658"/>
      <c r="CD472" s="1658"/>
      <c r="CE472" s="1658"/>
      <c r="CF472" s="1658"/>
      <c r="CG472" s="1658"/>
      <c r="CH472" s="1658"/>
      <c r="CI472" s="1659"/>
      <c r="CJ472" s="1601"/>
      <c r="CK472" s="1601"/>
      <c r="CL472" s="1660"/>
    </row>
    <row r="473" spans="1:90" s="518" customFormat="1" ht="17.25" customHeight="1">
      <c r="A473" s="930"/>
      <c r="B473" s="432"/>
      <c r="C473" s="1655" t="s">
        <v>1609</v>
      </c>
      <c r="D473" s="1657"/>
      <c r="E473" s="1657"/>
      <c r="F473" s="1657"/>
      <c r="G473" s="1657"/>
      <c r="H473" s="1657"/>
      <c r="I473" s="1657"/>
      <c r="J473" s="1657"/>
      <c r="K473" s="1657"/>
      <c r="L473" s="1657"/>
      <c r="M473" s="1657"/>
      <c r="N473" s="1657"/>
      <c r="O473" s="1657"/>
      <c r="P473" s="1657"/>
      <c r="Q473" s="1657"/>
      <c r="R473" s="1657"/>
      <c r="S473" s="1657"/>
      <c r="T473" s="1657"/>
      <c r="U473" s="1657"/>
      <c r="V473" s="1657"/>
      <c r="W473" s="1657"/>
      <c r="X473" s="1657"/>
      <c r="Y473" s="1657"/>
      <c r="Z473" s="1657"/>
      <c r="AA473" s="435"/>
      <c r="AE473" s="2785">
        <v>79583791447</v>
      </c>
      <c r="AF473" s="2785"/>
      <c r="AG473" s="2785"/>
      <c r="AH473" s="2785"/>
      <c r="AI473" s="2785"/>
      <c r="AJ473" s="2785"/>
      <c r="AK473" s="2785"/>
      <c r="AL473" s="2785"/>
      <c r="AM473" s="2785"/>
      <c r="AN473" s="1613"/>
      <c r="AO473" s="2785">
        <v>37825014133</v>
      </c>
      <c r="AP473" s="2785"/>
      <c r="AQ473" s="2785"/>
      <c r="AR473" s="2785"/>
      <c r="AS473" s="2785"/>
      <c r="AT473" s="2785"/>
      <c r="AU473" s="2785"/>
      <c r="AV473" s="2785"/>
      <c r="AW473" s="2785"/>
      <c r="AY473" s="432"/>
      <c r="AZ473" s="432"/>
      <c r="BA473" s="432"/>
      <c r="BB473" s="432"/>
      <c r="BC473" s="432"/>
      <c r="BD473" s="432"/>
      <c r="BE473" s="432"/>
      <c r="BF473" s="432"/>
      <c r="BG473" s="432"/>
      <c r="BH473" s="432"/>
      <c r="BI473" s="432"/>
      <c r="BJ473" s="432"/>
      <c r="BK473" s="432"/>
      <c r="BL473" s="432"/>
      <c r="BM473" s="432"/>
      <c r="BN473" s="432"/>
      <c r="BO473" s="432"/>
      <c r="BP473" s="432"/>
      <c r="BQ473" s="432"/>
      <c r="BR473" s="432"/>
      <c r="BU473" s="1658"/>
      <c r="BV473" s="1658"/>
      <c r="BW473" s="1658"/>
      <c r="BX473" s="1658"/>
      <c r="BY473" s="1658"/>
      <c r="BZ473" s="1658"/>
      <c r="CB473" s="1658"/>
      <c r="CC473" s="1658"/>
      <c r="CD473" s="1658"/>
      <c r="CE473" s="1658"/>
      <c r="CF473" s="1658"/>
      <c r="CG473" s="1658"/>
      <c r="CH473" s="1658"/>
      <c r="CI473" s="1659"/>
      <c r="CJ473" s="1601"/>
      <c r="CK473" s="1601"/>
      <c r="CL473" s="1660"/>
    </row>
    <row r="474" spans="1:90" s="518" customFormat="1" ht="17.25" customHeight="1" thickBot="1">
      <c r="A474" s="1489"/>
      <c r="B474" s="134"/>
      <c r="C474" s="2662" t="s">
        <v>580</v>
      </c>
      <c r="D474" s="2662"/>
      <c r="E474" s="2662"/>
      <c r="F474" s="2662"/>
      <c r="G474" s="2662"/>
      <c r="H474" s="2662"/>
      <c r="I474" s="2662"/>
      <c r="J474" s="2662"/>
      <c r="K474" s="2662"/>
      <c r="L474" s="2662"/>
      <c r="M474" s="2662"/>
      <c r="N474" s="2662"/>
      <c r="O474" s="2662"/>
      <c r="P474" s="2662"/>
      <c r="Q474" s="2662"/>
      <c r="R474" s="2662"/>
      <c r="S474" s="2662"/>
      <c r="T474" s="2662"/>
      <c r="U474" s="2662"/>
      <c r="V474" s="2662"/>
      <c r="W474" s="2662"/>
      <c r="X474" s="2662"/>
      <c r="Y474" s="2662"/>
      <c r="Z474" s="457"/>
      <c r="AA474" s="404"/>
      <c r="AB474" s="514"/>
      <c r="AC474" s="514"/>
      <c r="AD474" s="514"/>
      <c r="AE474" s="2625">
        <v>433574829750</v>
      </c>
      <c r="AF474" s="2625"/>
      <c r="AG474" s="2625"/>
      <c r="AH474" s="2580"/>
      <c r="AI474" s="2580"/>
      <c r="AJ474" s="2625"/>
      <c r="AK474" s="2580"/>
      <c r="AL474" s="2625"/>
      <c r="AM474" s="2625"/>
      <c r="AN474" s="1876"/>
      <c r="AO474" s="2625">
        <v>391295946732</v>
      </c>
      <c r="AP474" s="2625"/>
      <c r="AQ474" s="2625"/>
      <c r="AR474" s="2580"/>
      <c r="AS474" s="2580"/>
      <c r="AT474" s="2625"/>
      <c r="AU474" s="2580"/>
      <c r="AV474" s="2625"/>
      <c r="AW474" s="2625"/>
      <c r="AY474" s="432"/>
      <c r="AZ474" s="432"/>
      <c r="BA474" s="432"/>
      <c r="BB474" s="432"/>
      <c r="BC474" s="432"/>
      <c r="BD474" s="432"/>
      <c r="BE474" s="432"/>
      <c r="BF474" s="432"/>
      <c r="BG474" s="432"/>
      <c r="BH474" s="432"/>
      <c r="BI474" s="432"/>
      <c r="BJ474" s="432"/>
      <c r="BK474" s="432"/>
      <c r="BL474" s="432"/>
      <c r="BM474" s="432"/>
      <c r="BN474" s="432"/>
      <c r="BO474" s="432"/>
      <c r="BP474" s="432"/>
      <c r="BQ474" s="432"/>
      <c r="BR474" s="432"/>
      <c r="BU474" s="1658"/>
      <c r="BV474" s="1658"/>
      <c r="BW474" s="1658"/>
      <c r="BX474" s="1658"/>
      <c r="BY474" s="1658"/>
      <c r="BZ474" s="1658"/>
      <c r="CB474" s="1658"/>
      <c r="CC474" s="1658"/>
      <c r="CD474" s="1658"/>
      <c r="CE474" s="1658"/>
      <c r="CF474" s="1658"/>
      <c r="CG474" s="1658"/>
      <c r="CH474" s="1658"/>
      <c r="CI474" s="1918">
        <v>433574829750</v>
      </c>
      <c r="CJ474" s="1836">
        <v>391295946732</v>
      </c>
      <c r="CK474" s="1661">
        <v>0</v>
      </c>
      <c r="CL474" s="521">
        <v>0</v>
      </c>
    </row>
    <row r="475" spans="1:90" s="518" customFormat="1" ht="17.25" customHeight="1" thickTop="1">
      <c r="A475" s="930"/>
      <c r="B475" s="432"/>
      <c r="C475" s="432"/>
      <c r="D475" s="1657"/>
      <c r="E475" s="1657"/>
      <c r="F475" s="1657"/>
      <c r="G475" s="1657"/>
      <c r="H475" s="1657"/>
      <c r="I475" s="1657"/>
      <c r="J475" s="1657"/>
      <c r="K475" s="1657"/>
      <c r="L475" s="1657"/>
      <c r="M475" s="1657"/>
      <c r="N475" s="1657"/>
      <c r="O475" s="1657"/>
      <c r="P475" s="1657"/>
      <c r="Q475" s="1657"/>
      <c r="R475" s="1657"/>
      <c r="S475" s="1657"/>
      <c r="T475" s="1657"/>
      <c r="U475" s="1657"/>
      <c r="V475" s="1657"/>
      <c r="W475" s="1657"/>
      <c r="X475" s="1657"/>
      <c r="Y475" s="1657"/>
      <c r="Z475" s="1657"/>
      <c r="AA475" s="435"/>
      <c r="AE475" s="1888"/>
      <c r="AF475" s="1888"/>
      <c r="AG475" s="1888"/>
      <c r="AH475" s="1888"/>
      <c r="AI475" s="1888"/>
      <c r="AJ475" s="1888"/>
      <c r="AK475" s="1888"/>
      <c r="AL475" s="1888"/>
      <c r="AM475" s="1888"/>
      <c r="AN475" s="1892"/>
      <c r="AO475" s="1888"/>
      <c r="AP475" s="1888"/>
      <c r="AQ475" s="1888"/>
      <c r="AR475" s="1888"/>
      <c r="AS475" s="1888"/>
      <c r="AT475" s="1888"/>
      <c r="AU475" s="1888"/>
      <c r="AV475" s="1888"/>
      <c r="AW475" s="1888"/>
      <c r="AY475" s="432"/>
      <c r="AZ475" s="432"/>
      <c r="BA475" s="432"/>
      <c r="BB475" s="432"/>
      <c r="BC475" s="432"/>
      <c r="BD475" s="432"/>
      <c r="BE475" s="432"/>
      <c r="BF475" s="432"/>
      <c r="BG475" s="432"/>
      <c r="BH475" s="432"/>
      <c r="BI475" s="432"/>
      <c r="BJ475" s="432"/>
      <c r="BK475" s="432"/>
      <c r="BL475" s="432"/>
      <c r="BM475" s="432"/>
      <c r="BN475" s="432"/>
      <c r="BO475" s="432"/>
      <c r="BP475" s="432"/>
      <c r="BQ475" s="432"/>
      <c r="BR475" s="432"/>
      <c r="BU475" s="1658"/>
      <c r="BV475" s="1658"/>
      <c r="BW475" s="1658"/>
      <c r="BX475" s="1658"/>
      <c r="BY475" s="1658"/>
      <c r="BZ475" s="1658"/>
      <c r="CB475" s="1658"/>
      <c r="CC475" s="1658"/>
      <c r="CD475" s="1658"/>
      <c r="CE475" s="1658"/>
      <c r="CF475" s="1658"/>
      <c r="CG475" s="1658"/>
      <c r="CH475" s="1658"/>
      <c r="CI475" s="1659"/>
      <c r="CJ475" s="1601"/>
      <c r="CK475" s="1601"/>
      <c r="CL475" s="1660"/>
    </row>
    <row r="476" spans="1:90" s="2078" customFormat="1" ht="17.25" customHeight="1">
      <c r="A476" s="930"/>
      <c r="B476" s="432"/>
      <c r="C476" s="2076" t="s">
        <v>1458</v>
      </c>
      <c r="D476" s="1657"/>
      <c r="E476" s="1657"/>
      <c r="F476" s="1657"/>
      <c r="G476" s="1657"/>
      <c r="H476" s="1657"/>
      <c r="I476" s="1657"/>
      <c r="J476" s="1657"/>
      <c r="K476" s="1657"/>
      <c r="L476" s="1657"/>
      <c r="M476" s="1657"/>
      <c r="N476" s="1657"/>
      <c r="O476" s="1657"/>
      <c r="P476" s="1657"/>
      <c r="Q476" s="1657"/>
      <c r="R476" s="1657"/>
      <c r="S476" s="1657"/>
      <c r="T476" s="1657"/>
      <c r="U476" s="1657"/>
      <c r="V476" s="1657"/>
      <c r="W476" s="1657"/>
      <c r="X476" s="1657"/>
      <c r="Y476" s="1657"/>
      <c r="Z476" s="1657"/>
      <c r="AA476" s="435"/>
      <c r="AE476" s="1888"/>
      <c r="AF476" s="1888"/>
      <c r="AG476" s="1888"/>
      <c r="AH476" s="1888"/>
      <c r="AI476" s="1888"/>
      <c r="AJ476" s="1888"/>
      <c r="AK476" s="1888"/>
      <c r="AL476" s="1888"/>
      <c r="AM476" s="1888"/>
      <c r="AO476" s="1888"/>
      <c r="AP476" s="1888"/>
      <c r="AQ476" s="1888"/>
      <c r="AR476" s="1888"/>
      <c r="AS476" s="1888"/>
      <c r="AT476" s="1888"/>
      <c r="AU476" s="1888"/>
      <c r="AV476" s="1888"/>
      <c r="AW476" s="1888"/>
      <c r="AY476" s="432"/>
      <c r="AZ476" s="432"/>
      <c r="BA476" s="432"/>
      <c r="BB476" s="432"/>
      <c r="BC476" s="432"/>
      <c r="BD476" s="432"/>
      <c r="BE476" s="432"/>
      <c r="BF476" s="432"/>
      <c r="BG476" s="432"/>
      <c r="BH476" s="432"/>
      <c r="BI476" s="432"/>
      <c r="BJ476" s="432"/>
      <c r="BK476" s="432"/>
      <c r="BL476" s="432"/>
      <c r="BM476" s="432"/>
      <c r="BN476" s="432"/>
      <c r="BO476" s="432"/>
      <c r="BP476" s="432"/>
      <c r="BQ476" s="432"/>
      <c r="BR476" s="432"/>
      <c r="BU476" s="1888"/>
      <c r="BV476" s="1888"/>
      <c r="BW476" s="1888"/>
      <c r="BX476" s="1888"/>
      <c r="BY476" s="1888"/>
      <c r="BZ476" s="1888"/>
      <c r="CB476" s="1888"/>
      <c r="CC476" s="1888"/>
      <c r="CD476" s="1888"/>
      <c r="CE476" s="1888"/>
      <c r="CF476" s="1888"/>
      <c r="CG476" s="1888"/>
      <c r="CH476" s="1888"/>
      <c r="CI476" s="1659"/>
      <c r="CJ476" s="1601"/>
      <c r="CK476" s="1601"/>
      <c r="CL476" s="1660"/>
    </row>
    <row r="477" spans="1:90" s="2078" customFormat="1" ht="31.5" customHeight="1">
      <c r="A477" s="930"/>
      <c r="B477" s="432"/>
      <c r="C477" s="2617" t="s">
        <v>1940</v>
      </c>
      <c r="D477" s="2617"/>
      <c r="E477" s="2617"/>
      <c r="F477" s="2617"/>
      <c r="G477" s="2617"/>
      <c r="H477" s="2617"/>
      <c r="I477" s="2617"/>
      <c r="J477" s="2617"/>
      <c r="K477" s="2617"/>
      <c r="L477" s="2617"/>
      <c r="M477" s="2617"/>
      <c r="N477" s="2617"/>
      <c r="O477" s="2617"/>
      <c r="P477" s="2617"/>
      <c r="Q477" s="2617"/>
      <c r="R477" s="2617"/>
      <c r="S477" s="2617"/>
      <c r="T477" s="2617"/>
      <c r="U477" s="2617"/>
      <c r="V477" s="2617"/>
      <c r="W477" s="2617"/>
      <c r="X477" s="2617"/>
      <c r="Y477" s="2617"/>
      <c r="Z477" s="2617"/>
      <c r="AA477" s="2617"/>
      <c r="AB477" s="2617"/>
      <c r="AC477" s="2617"/>
      <c r="AD477" s="2617"/>
      <c r="AE477" s="2617"/>
      <c r="AF477" s="2617"/>
      <c r="AG477" s="2617"/>
      <c r="AH477" s="2617"/>
      <c r="AI477" s="2617"/>
      <c r="AJ477" s="2617"/>
      <c r="AK477" s="2617"/>
      <c r="AL477" s="2617"/>
      <c r="AM477" s="2617"/>
      <c r="AN477" s="2617"/>
      <c r="AO477" s="2617"/>
      <c r="AP477" s="2617"/>
      <c r="AQ477" s="2617"/>
      <c r="AR477" s="2617"/>
      <c r="AS477" s="2617"/>
      <c r="AT477" s="2617"/>
      <c r="AU477" s="2617"/>
      <c r="AV477" s="2617"/>
      <c r="AW477" s="2617"/>
      <c r="AY477" s="432"/>
      <c r="AZ477" s="432"/>
      <c r="BA477" s="432"/>
      <c r="BB477" s="432"/>
      <c r="BC477" s="432"/>
      <c r="BD477" s="432"/>
      <c r="BE477" s="432"/>
      <c r="BF477" s="432"/>
      <c r="BG477" s="432"/>
      <c r="BH477" s="432"/>
      <c r="BI477" s="432"/>
      <c r="BJ477" s="432"/>
      <c r="BK477" s="432"/>
      <c r="BL477" s="432"/>
      <c r="BM477" s="432"/>
      <c r="BN477" s="432"/>
      <c r="BO477" s="432"/>
      <c r="BP477" s="432"/>
      <c r="BQ477" s="432"/>
      <c r="BR477" s="432"/>
      <c r="BU477" s="1888"/>
      <c r="BV477" s="1888"/>
      <c r="BW477" s="1888"/>
      <c r="BX477" s="1888"/>
      <c r="BY477" s="1888"/>
      <c r="BZ477" s="1888"/>
      <c r="CB477" s="1888"/>
      <c r="CC477" s="1888"/>
      <c r="CD477" s="1888"/>
      <c r="CE477" s="1888"/>
      <c r="CF477" s="1888"/>
      <c r="CG477" s="1888"/>
      <c r="CH477" s="1888"/>
      <c r="CI477" s="1659"/>
      <c r="CJ477" s="1601"/>
      <c r="CK477" s="1601"/>
      <c r="CL477" s="1660"/>
    </row>
    <row r="478" spans="1:90" s="2078" customFormat="1" ht="17.25" customHeight="1">
      <c r="A478" s="930"/>
      <c r="B478" s="432"/>
      <c r="C478" s="2617" t="s">
        <v>1606</v>
      </c>
      <c r="D478" s="2617"/>
      <c r="E478" s="2617"/>
      <c r="F478" s="2617"/>
      <c r="G478" s="2617"/>
      <c r="H478" s="2617"/>
      <c r="I478" s="2617"/>
      <c r="J478" s="2617"/>
      <c r="K478" s="2617"/>
      <c r="L478" s="2617"/>
      <c r="M478" s="2617"/>
      <c r="N478" s="2617"/>
      <c r="O478" s="2617"/>
      <c r="P478" s="2617"/>
      <c r="Q478" s="2617"/>
      <c r="R478" s="2617"/>
      <c r="S478" s="2617"/>
      <c r="T478" s="2617"/>
      <c r="U478" s="2617"/>
      <c r="V478" s="2617"/>
      <c r="W478" s="2617"/>
      <c r="X478" s="2617"/>
      <c r="Y478" s="2617"/>
      <c r="Z478" s="2617"/>
      <c r="AA478" s="2617"/>
      <c r="AB478" s="2617"/>
      <c r="AC478" s="2617"/>
      <c r="AD478" s="2617"/>
      <c r="AE478" s="2617"/>
      <c r="AF478" s="2617"/>
      <c r="AG478" s="2617"/>
      <c r="AH478" s="2617"/>
      <c r="AI478" s="2617"/>
      <c r="AJ478" s="2617"/>
      <c r="AK478" s="2617"/>
      <c r="AL478" s="2617"/>
      <c r="AM478" s="2617"/>
      <c r="AN478" s="2617"/>
      <c r="AO478" s="2617"/>
      <c r="AP478" s="2617"/>
      <c r="AQ478" s="2617"/>
      <c r="AR478" s="2617"/>
      <c r="AS478" s="2617"/>
      <c r="AT478" s="2617"/>
      <c r="AU478" s="2617"/>
      <c r="AV478" s="2617"/>
      <c r="AW478" s="2617"/>
      <c r="AY478" s="432"/>
      <c r="AZ478" s="432"/>
      <c r="BA478" s="432"/>
      <c r="BB478" s="432"/>
      <c r="BC478" s="432"/>
      <c r="BD478" s="432"/>
      <c r="BE478" s="432"/>
      <c r="BF478" s="432"/>
      <c r="BG478" s="432"/>
      <c r="BH478" s="432"/>
      <c r="BI478" s="432"/>
      <c r="BJ478" s="432"/>
      <c r="BK478" s="432"/>
      <c r="BL478" s="432"/>
      <c r="BM478" s="432"/>
      <c r="BN478" s="432"/>
      <c r="BO478" s="432"/>
      <c r="BP478" s="432"/>
      <c r="BQ478" s="432"/>
      <c r="BR478" s="432"/>
      <c r="BU478" s="1888"/>
      <c r="BV478" s="1888"/>
      <c r="BW478" s="1888"/>
      <c r="BX478" s="1888"/>
      <c r="BY478" s="1888"/>
      <c r="BZ478" s="1888"/>
      <c r="CB478" s="1888"/>
      <c r="CC478" s="1888"/>
      <c r="CD478" s="1888"/>
      <c r="CE478" s="1888"/>
      <c r="CF478" s="1888"/>
      <c r="CG478" s="1888"/>
      <c r="CH478" s="1888"/>
      <c r="CI478" s="1659"/>
      <c r="CJ478" s="1601"/>
      <c r="CK478" s="1601"/>
      <c r="CL478" s="1660"/>
    </row>
    <row r="479" spans="1:90" s="2078" customFormat="1" ht="30.75" customHeight="1">
      <c r="A479" s="930"/>
      <c r="B479" s="432"/>
      <c r="C479" s="2617" t="s">
        <v>1941</v>
      </c>
      <c r="D479" s="2617"/>
      <c r="E479" s="2617"/>
      <c r="F479" s="2617"/>
      <c r="G479" s="2617"/>
      <c r="H479" s="2617"/>
      <c r="I479" s="2617"/>
      <c r="J479" s="2617"/>
      <c r="K479" s="2617"/>
      <c r="L479" s="2617"/>
      <c r="M479" s="2617"/>
      <c r="N479" s="2617"/>
      <c r="O479" s="2617"/>
      <c r="P479" s="2617"/>
      <c r="Q479" s="2617"/>
      <c r="R479" s="2617"/>
      <c r="S479" s="2617"/>
      <c r="T479" s="2617"/>
      <c r="U479" s="2617"/>
      <c r="V479" s="2617"/>
      <c r="W479" s="2617"/>
      <c r="X479" s="2617"/>
      <c r="Y479" s="2617"/>
      <c r="Z479" s="2617"/>
      <c r="AA479" s="2617"/>
      <c r="AB479" s="2617"/>
      <c r="AC479" s="2617"/>
      <c r="AD479" s="2617"/>
      <c r="AE479" s="2617"/>
      <c r="AF479" s="2617"/>
      <c r="AG479" s="2617"/>
      <c r="AH479" s="2617"/>
      <c r="AI479" s="2617"/>
      <c r="AJ479" s="2617"/>
      <c r="AK479" s="2617"/>
      <c r="AL479" s="2617"/>
      <c r="AM479" s="2617"/>
      <c r="AN479" s="2617"/>
      <c r="AO479" s="2617"/>
      <c r="AP479" s="2617"/>
      <c r="AQ479" s="2617"/>
      <c r="AR479" s="2617"/>
      <c r="AS479" s="2617"/>
      <c r="AT479" s="2617"/>
      <c r="AU479" s="2617"/>
      <c r="AV479" s="2617"/>
      <c r="AW479" s="2617"/>
      <c r="AY479" s="432"/>
      <c r="AZ479" s="432"/>
      <c r="BA479" s="432"/>
      <c r="BB479" s="432"/>
      <c r="BC479" s="432"/>
      <c r="BD479" s="432"/>
      <c r="BE479" s="432"/>
      <c r="BF479" s="432"/>
      <c r="BG479" s="432"/>
      <c r="BH479" s="432"/>
      <c r="BI479" s="432"/>
      <c r="BJ479" s="432"/>
      <c r="BK479" s="432"/>
      <c r="BL479" s="432"/>
      <c r="BM479" s="432"/>
      <c r="BN479" s="432"/>
      <c r="BO479" s="432"/>
      <c r="BP479" s="432"/>
      <c r="BQ479" s="432"/>
      <c r="BR479" s="432"/>
      <c r="BU479" s="1888"/>
      <c r="BV479" s="1888"/>
      <c r="BW479" s="1888"/>
      <c r="BX479" s="1888"/>
      <c r="BY479" s="1888"/>
      <c r="BZ479" s="1888"/>
      <c r="CB479" s="1888"/>
      <c r="CC479" s="1888"/>
      <c r="CD479" s="1888"/>
      <c r="CE479" s="1888"/>
      <c r="CF479" s="1888"/>
      <c r="CG479" s="1888"/>
      <c r="CH479" s="1888"/>
      <c r="CI479" s="1659"/>
      <c r="CJ479" s="1601"/>
      <c r="CK479" s="1601"/>
      <c r="CL479" s="1660"/>
    </row>
    <row r="480" spans="1:90" s="2078" customFormat="1" ht="30" customHeight="1">
      <c r="A480" s="930"/>
      <c r="B480" s="432"/>
      <c r="C480" s="2617" t="s">
        <v>1942</v>
      </c>
      <c r="D480" s="2617"/>
      <c r="E480" s="2617"/>
      <c r="F480" s="2617"/>
      <c r="G480" s="2617"/>
      <c r="H480" s="2617"/>
      <c r="I480" s="2617"/>
      <c r="J480" s="2617"/>
      <c r="K480" s="2617"/>
      <c r="L480" s="2617"/>
      <c r="M480" s="2617"/>
      <c r="N480" s="2617"/>
      <c r="O480" s="2617"/>
      <c r="P480" s="2617"/>
      <c r="Q480" s="2617"/>
      <c r="R480" s="2617"/>
      <c r="S480" s="2617"/>
      <c r="T480" s="2617"/>
      <c r="U480" s="2617"/>
      <c r="V480" s="2617"/>
      <c r="W480" s="2617"/>
      <c r="X480" s="2617"/>
      <c r="Y480" s="2617"/>
      <c r="Z480" s="2617"/>
      <c r="AA480" s="2617"/>
      <c r="AB480" s="2617"/>
      <c r="AC480" s="2617"/>
      <c r="AD480" s="2617"/>
      <c r="AE480" s="2617"/>
      <c r="AF480" s="2617"/>
      <c r="AG480" s="2617"/>
      <c r="AH480" s="2617"/>
      <c r="AI480" s="2617"/>
      <c r="AJ480" s="2617"/>
      <c r="AK480" s="2617"/>
      <c r="AL480" s="2617"/>
      <c r="AM480" s="2617"/>
      <c r="AN480" s="2617"/>
      <c r="AO480" s="2617"/>
      <c r="AP480" s="2617"/>
      <c r="AQ480" s="2617"/>
      <c r="AR480" s="2617"/>
      <c r="AS480" s="2617"/>
      <c r="AT480" s="2617"/>
      <c r="AU480" s="2617"/>
      <c r="AV480" s="2617"/>
      <c r="AW480" s="2617"/>
      <c r="AY480" s="432"/>
      <c r="AZ480" s="432"/>
      <c r="BA480" s="432"/>
      <c r="BB480" s="432"/>
      <c r="BC480" s="432"/>
      <c r="BD480" s="432"/>
      <c r="BE480" s="432"/>
      <c r="BF480" s="432"/>
      <c r="BG480" s="432"/>
      <c r="BH480" s="432"/>
      <c r="BI480" s="432"/>
      <c r="BJ480" s="432"/>
      <c r="BK480" s="432"/>
      <c r="BL480" s="432"/>
      <c r="BM480" s="432"/>
      <c r="BN480" s="432"/>
      <c r="BO480" s="432"/>
      <c r="BP480" s="432"/>
      <c r="BQ480" s="432"/>
      <c r="BR480" s="432"/>
      <c r="BU480" s="1888"/>
      <c r="BV480" s="1888"/>
      <c r="BW480" s="1888"/>
      <c r="BX480" s="1888"/>
      <c r="BY480" s="1888"/>
      <c r="BZ480" s="1888"/>
      <c r="CB480" s="1888"/>
      <c r="CC480" s="1888"/>
      <c r="CD480" s="1888"/>
      <c r="CE480" s="1888"/>
      <c r="CF480" s="1888"/>
      <c r="CG480" s="1888"/>
      <c r="CH480" s="1888"/>
      <c r="CI480" s="1659"/>
      <c r="CJ480" s="1601"/>
      <c r="CK480" s="1601"/>
      <c r="CL480" s="1660"/>
    </row>
    <row r="481" spans="1:90" s="2078" customFormat="1">
      <c r="A481" s="930"/>
      <c r="B481" s="432"/>
      <c r="C481" s="2617" t="s">
        <v>1452</v>
      </c>
      <c r="D481" s="2617"/>
      <c r="E481" s="2617"/>
      <c r="F481" s="2617"/>
      <c r="G481" s="2617"/>
      <c r="H481" s="2617"/>
      <c r="I481" s="2617"/>
      <c r="J481" s="2617"/>
      <c r="K481" s="2617"/>
      <c r="L481" s="2617"/>
      <c r="M481" s="2617"/>
      <c r="N481" s="2617"/>
      <c r="O481" s="2617"/>
      <c r="P481" s="2617"/>
      <c r="Q481" s="2617"/>
      <c r="R481" s="2617"/>
      <c r="S481" s="2617"/>
      <c r="T481" s="2617"/>
      <c r="U481" s="2617"/>
      <c r="V481" s="2617"/>
      <c r="W481" s="2617"/>
      <c r="X481" s="2617"/>
      <c r="Y481" s="2617"/>
      <c r="Z481" s="2617"/>
      <c r="AA481" s="2617"/>
      <c r="AB481" s="2617"/>
      <c r="AC481" s="2617"/>
      <c r="AD481" s="2617"/>
      <c r="AE481" s="2617"/>
      <c r="AF481" s="2617"/>
      <c r="AG481" s="2617"/>
      <c r="AH481" s="2617"/>
      <c r="AI481" s="2617"/>
      <c r="AJ481" s="2617"/>
      <c r="AK481" s="2617"/>
      <c r="AL481" s="2617"/>
      <c r="AM481" s="2617"/>
      <c r="AN481" s="2617"/>
      <c r="AO481" s="2617"/>
      <c r="AP481" s="2617"/>
      <c r="AQ481" s="2617"/>
      <c r="AR481" s="2617"/>
      <c r="AS481" s="2617"/>
      <c r="AT481" s="2617"/>
      <c r="AU481" s="2617"/>
      <c r="AV481" s="2617"/>
      <c r="AW481" s="2617"/>
      <c r="AY481" s="432"/>
      <c r="AZ481" s="432"/>
      <c r="BA481" s="432"/>
      <c r="BB481" s="432"/>
      <c r="BC481" s="432"/>
      <c r="BD481" s="432"/>
      <c r="BE481" s="432"/>
      <c r="BF481" s="432"/>
      <c r="BG481" s="432"/>
      <c r="BH481" s="432"/>
      <c r="BI481" s="432"/>
      <c r="BJ481" s="432"/>
      <c r="BK481" s="432"/>
      <c r="BL481" s="432"/>
      <c r="BM481" s="432"/>
      <c r="BN481" s="432"/>
      <c r="BO481" s="432"/>
      <c r="BP481" s="432"/>
      <c r="BQ481" s="432"/>
      <c r="BR481" s="432"/>
      <c r="BU481" s="1888"/>
      <c r="BV481" s="1888"/>
      <c r="BW481" s="1888"/>
      <c r="BX481" s="1888"/>
      <c r="BY481" s="1888"/>
      <c r="BZ481" s="1888"/>
      <c r="CB481" s="1888"/>
      <c r="CC481" s="1888"/>
      <c r="CD481" s="1888"/>
      <c r="CE481" s="1888"/>
      <c r="CF481" s="1888"/>
      <c r="CG481" s="1888"/>
      <c r="CH481" s="1888"/>
      <c r="CI481" s="1659"/>
      <c r="CJ481" s="1601"/>
      <c r="CK481" s="1601"/>
      <c r="CL481" s="1660"/>
    </row>
    <row r="482" spans="1:90" s="2078" customFormat="1" ht="48" customHeight="1">
      <c r="A482" s="930"/>
      <c r="B482" s="432"/>
      <c r="C482" s="2617" t="s">
        <v>1453</v>
      </c>
      <c r="D482" s="2617"/>
      <c r="E482" s="2617"/>
      <c r="F482" s="2617"/>
      <c r="G482" s="2617"/>
      <c r="H482" s="2617"/>
      <c r="I482" s="2617"/>
      <c r="J482" s="2617"/>
      <c r="K482" s="2617"/>
      <c r="L482" s="2617"/>
      <c r="M482" s="2617"/>
      <c r="N482" s="2617"/>
      <c r="O482" s="2617"/>
      <c r="P482" s="2617"/>
      <c r="Q482" s="2617"/>
      <c r="R482" s="2617"/>
      <c r="S482" s="2617"/>
      <c r="T482" s="2617"/>
      <c r="U482" s="2617"/>
      <c r="V482" s="2617"/>
      <c r="W482" s="2617"/>
      <c r="X482" s="2617"/>
      <c r="Y482" s="2617"/>
      <c r="Z482" s="2617"/>
      <c r="AA482" s="2617"/>
      <c r="AB482" s="2617"/>
      <c r="AC482" s="2617"/>
      <c r="AD482" s="2617"/>
      <c r="AE482" s="2617"/>
      <c r="AF482" s="2617"/>
      <c r="AG482" s="2617"/>
      <c r="AH482" s="2617"/>
      <c r="AI482" s="2617"/>
      <c r="AJ482" s="2617"/>
      <c r="AK482" s="2617"/>
      <c r="AL482" s="2617"/>
      <c r="AM482" s="2617"/>
      <c r="AN482" s="2617"/>
      <c r="AO482" s="2617"/>
      <c r="AP482" s="2617"/>
      <c r="AQ482" s="2617"/>
      <c r="AR482" s="2617"/>
      <c r="AS482" s="2617"/>
      <c r="AT482" s="2617"/>
      <c r="AU482" s="2617"/>
      <c r="AV482" s="2617"/>
      <c r="AW482" s="2617"/>
      <c r="AY482" s="432"/>
      <c r="AZ482" s="432"/>
      <c r="BA482" s="432"/>
      <c r="BB482" s="432"/>
      <c r="BC482" s="432"/>
      <c r="BD482" s="432"/>
      <c r="BE482" s="432"/>
      <c r="BF482" s="432"/>
      <c r="BG482" s="432"/>
      <c r="BH482" s="432"/>
      <c r="BI482" s="432"/>
      <c r="BJ482" s="432"/>
      <c r="BK482" s="432"/>
      <c r="BL482" s="432"/>
      <c r="BM482" s="432"/>
      <c r="BN482" s="432"/>
      <c r="BO482" s="432"/>
      <c r="BP482" s="432"/>
      <c r="BQ482" s="432"/>
      <c r="BR482" s="432"/>
      <c r="BU482" s="1888"/>
      <c r="BV482" s="1888"/>
      <c r="BW482" s="1888"/>
      <c r="BX482" s="1888"/>
      <c r="BY482" s="1888"/>
      <c r="BZ482" s="1888"/>
      <c r="CB482" s="1888"/>
      <c r="CC482" s="1888"/>
      <c r="CD482" s="1888"/>
      <c r="CE482" s="1888"/>
      <c r="CF482" s="1888"/>
      <c r="CG482" s="1888"/>
      <c r="CH482" s="1888"/>
      <c r="CI482" s="1659"/>
      <c r="CJ482" s="1601"/>
      <c r="CK482" s="1601"/>
      <c r="CL482" s="1660"/>
    </row>
    <row r="483" spans="1:90" s="2078" customFormat="1" ht="16.5" customHeight="1">
      <c r="A483" s="930"/>
      <c r="B483" s="432"/>
      <c r="C483" s="2617" t="s">
        <v>2043</v>
      </c>
      <c r="D483" s="2617"/>
      <c r="E483" s="2617"/>
      <c r="F483" s="2617"/>
      <c r="G483" s="2617"/>
      <c r="H483" s="2617"/>
      <c r="I483" s="2617"/>
      <c r="J483" s="2617"/>
      <c r="K483" s="2617"/>
      <c r="L483" s="2617"/>
      <c r="M483" s="2617"/>
      <c r="N483" s="2617"/>
      <c r="O483" s="2617"/>
      <c r="P483" s="2617"/>
      <c r="Q483" s="2617"/>
      <c r="R483" s="2617"/>
      <c r="S483" s="2617"/>
      <c r="T483" s="2617"/>
      <c r="U483" s="2617"/>
      <c r="V483" s="2617"/>
      <c r="W483" s="2617"/>
      <c r="X483" s="2617"/>
      <c r="Y483" s="2617"/>
      <c r="Z483" s="2617"/>
      <c r="AA483" s="2617"/>
      <c r="AB483" s="2617"/>
      <c r="AC483" s="2617"/>
      <c r="AD483" s="2617"/>
      <c r="AE483" s="2617"/>
      <c r="AF483" s="2617"/>
      <c r="AG483" s="2617"/>
      <c r="AH483" s="2617"/>
      <c r="AI483" s="2617"/>
      <c r="AJ483" s="2617"/>
      <c r="AK483" s="2617"/>
      <c r="AL483" s="2617"/>
      <c r="AM483" s="2617"/>
      <c r="AN483" s="2617"/>
      <c r="AO483" s="2617"/>
      <c r="AP483" s="2617"/>
      <c r="AQ483" s="2617"/>
      <c r="AR483" s="2617"/>
      <c r="AS483" s="2617"/>
      <c r="AT483" s="2617"/>
      <c r="AU483" s="2617"/>
      <c r="AV483" s="2617"/>
      <c r="AW483" s="2617"/>
      <c r="AY483" s="432"/>
      <c r="AZ483" s="432"/>
      <c r="BA483" s="432"/>
      <c r="BB483" s="432"/>
      <c r="BC483" s="432"/>
      <c r="BD483" s="432"/>
      <c r="BE483" s="432"/>
      <c r="BF483" s="432"/>
      <c r="BG483" s="432"/>
      <c r="BH483" s="432"/>
      <c r="BI483" s="432"/>
      <c r="BJ483" s="432"/>
      <c r="BK483" s="432"/>
      <c r="BL483" s="432"/>
      <c r="BM483" s="432"/>
      <c r="BN483" s="432"/>
      <c r="BO483" s="432"/>
      <c r="BP483" s="432"/>
      <c r="BQ483" s="432"/>
      <c r="BR483" s="432"/>
      <c r="BU483" s="1888"/>
      <c r="BV483" s="1888"/>
      <c r="BW483" s="1888"/>
      <c r="BX483" s="1888"/>
      <c r="BY483" s="1888"/>
      <c r="BZ483" s="1888"/>
      <c r="CB483" s="1888"/>
      <c r="CC483" s="1888"/>
      <c r="CD483" s="1888"/>
      <c r="CE483" s="1888"/>
      <c r="CF483" s="1888"/>
      <c r="CG483" s="1888"/>
      <c r="CH483" s="1888"/>
      <c r="CI483" s="1659"/>
      <c r="CJ483" s="1601"/>
      <c r="CK483" s="1601"/>
      <c r="CL483" s="1660"/>
    </row>
    <row r="484" spans="1:90" s="2078" customFormat="1" ht="12.75" customHeight="1">
      <c r="A484" s="930"/>
      <c r="B484" s="432"/>
      <c r="C484" s="2073"/>
      <c r="D484" s="2073"/>
      <c r="E484" s="2073"/>
      <c r="F484" s="2073"/>
      <c r="G484" s="2073"/>
      <c r="H484" s="2073"/>
      <c r="I484" s="2073"/>
      <c r="J484" s="2073"/>
      <c r="K484" s="2073"/>
      <c r="L484" s="2073"/>
      <c r="M484" s="2073"/>
      <c r="N484" s="2073"/>
      <c r="O484" s="2073"/>
      <c r="P484" s="2073"/>
      <c r="Q484" s="2073"/>
      <c r="R484" s="2073"/>
      <c r="S484" s="2073"/>
      <c r="T484" s="2073"/>
      <c r="U484" s="2073"/>
      <c r="V484" s="2073"/>
      <c r="W484" s="2073"/>
      <c r="X484" s="2073"/>
      <c r="Y484" s="2073"/>
      <c r="Z484" s="2073"/>
      <c r="AA484" s="2073"/>
      <c r="AB484" s="2073"/>
      <c r="AC484" s="2073"/>
      <c r="AD484" s="2073"/>
      <c r="AE484" s="2073"/>
      <c r="AF484" s="2073"/>
      <c r="AG484" s="2073"/>
      <c r="AH484" s="2073"/>
      <c r="AI484" s="2073"/>
      <c r="AJ484" s="2073"/>
      <c r="AK484" s="2073"/>
      <c r="AL484" s="2073"/>
      <c r="AM484" s="2073"/>
      <c r="AN484" s="2073"/>
      <c r="AO484" s="2073"/>
      <c r="AP484" s="2073"/>
      <c r="AQ484" s="2073"/>
      <c r="AR484" s="2073"/>
      <c r="AS484" s="2073"/>
      <c r="AT484" s="2073"/>
      <c r="AU484" s="2073"/>
      <c r="AV484" s="2073"/>
      <c r="AW484" s="2073"/>
      <c r="AY484" s="432"/>
      <c r="AZ484" s="432"/>
      <c r="BA484" s="432"/>
      <c r="BB484" s="432"/>
      <c r="BC484" s="432"/>
      <c r="BD484" s="432"/>
      <c r="BE484" s="432"/>
      <c r="BF484" s="432"/>
      <c r="BG484" s="432"/>
      <c r="BH484" s="432"/>
      <c r="BI484" s="432"/>
      <c r="BJ484" s="432"/>
      <c r="BK484" s="432"/>
      <c r="BL484" s="432"/>
      <c r="BM484" s="432"/>
      <c r="BN484" s="432"/>
      <c r="BO484" s="432"/>
      <c r="BP484" s="432"/>
      <c r="BQ484" s="432"/>
      <c r="BR484" s="432"/>
      <c r="BU484" s="1888"/>
      <c r="BV484" s="1888"/>
      <c r="BW484" s="1888"/>
      <c r="BX484" s="1888"/>
      <c r="BY484" s="1888"/>
      <c r="BZ484" s="1888"/>
      <c r="CB484" s="1888"/>
      <c r="CC484" s="1888"/>
      <c r="CD484" s="1888"/>
      <c r="CE484" s="1888"/>
      <c r="CF484" s="1888"/>
      <c r="CG484" s="1888"/>
      <c r="CH484" s="1888"/>
      <c r="CI484" s="1659"/>
      <c r="CJ484" s="1601"/>
      <c r="CK484" s="1601"/>
      <c r="CL484" s="1660"/>
    </row>
    <row r="485" spans="1:90" s="2078" customFormat="1" ht="31.5" customHeight="1">
      <c r="A485" s="930"/>
      <c r="B485" s="432"/>
      <c r="C485" s="2617" t="s">
        <v>1943</v>
      </c>
      <c r="D485" s="2617"/>
      <c r="E485" s="2617"/>
      <c r="F485" s="2617"/>
      <c r="G485" s="2617"/>
      <c r="H485" s="2617"/>
      <c r="I485" s="2617"/>
      <c r="J485" s="2617"/>
      <c r="K485" s="2617"/>
      <c r="L485" s="2617"/>
      <c r="M485" s="2617"/>
      <c r="N485" s="2617"/>
      <c r="O485" s="2617"/>
      <c r="P485" s="2617"/>
      <c r="Q485" s="2617"/>
      <c r="R485" s="2617"/>
      <c r="S485" s="2617"/>
      <c r="T485" s="2617"/>
      <c r="U485" s="2617"/>
      <c r="V485" s="2617"/>
      <c r="W485" s="2617"/>
      <c r="X485" s="2617"/>
      <c r="Y485" s="2617"/>
      <c r="Z485" s="2617"/>
      <c r="AA485" s="2617"/>
      <c r="AB485" s="2617"/>
      <c r="AC485" s="2617"/>
      <c r="AD485" s="2617"/>
      <c r="AE485" s="2617"/>
      <c r="AF485" s="2617"/>
      <c r="AG485" s="2617"/>
      <c r="AH485" s="2617"/>
      <c r="AI485" s="2617"/>
      <c r="AJ485" s="2617"/>
      <c r="AK485" s="2617"/>
      <c r="AL485" s="2617"/>
      <c r="AM485" s="2617"/>
      <c r="AN485" s="2617"/>
      <c r="AO485" s="2617"/>
      <c r="AP485" s="2617"/>
      <c r="AQ485" s="2617"/>
      <c r="AR485" s="2617"/>
      <c r="AS485" s="2617"/>
      <c r="AT485" s="2617"/>
      <c r="AU485" s="2617"/>
      <c r="AV485" s="2617"/>
      <c r="AW485" s="2617"/>
      <c r="AY485" s="432"/>
      <c r="AZ485" s="432"/>
      <c r="BA485" s="432"/>
      <c r="BB485" s="432"/>
      <c r="BC485" s="432"/>
      <c r="BD485" s="432"/>
      <c r="BE485" s="432"/>
      <c r="BF485" s="432"/>
      <c r="BG485" s="432"/>
      <c r="BH485" s="432"/>
      <c r="BI485" s="432"/>
      <c r="BJ485" s="432"/>
      <c r="BK485" s="432"/>
      <c r="BL485" s="432"/>
      <c r="BM485" s="432"/>
      <c r="BN485" s="432"/>
      <c r="BO485" s="432"/>
      <c r="BP485" s="432"/>
      <c r="BQ485" s="432"/>
      <c r="BR485" s="432"/>
      <c r="BU485" s="1888"/>
      <c r="BV485" s="1888"/>
      <c r="BW485" s="1888"/>
      <c r="BX485" s="1888"/>
      <c r="BY485" s="1888"/>
      <c r="BZ485" s="1888"/>
      <c r="CB485" s="1888"/>
      <c r="CC485" s="1888"/>
      <c r="CD485" s="1888"/>
      <c r="CE485" s="1888"/>
      <c r="CF485" s="1888"/>
      <c r="CG485" s="1888"/>
      <c r="CH485" s="1888"/>
      <c r="CI485" s="1659"/>
      <c r="CJ485" s="1601"/>
      <c r="CK485" s="1601"/>
      <c r="CL485" s="1660"/>
    </row>
    <row r="486" spans="1:90" s="2078" customFormat="1">
      <c r="A486" s="930"/>
      <c r="B486" s="432"/>
      <c r="C486" s="2617" t="s">
        <v>1454</v>
      </c>
      <c r="D486" s="2617"/>
      <c r="E486" s="2617"/>
      <c r="F486" s="2617"/>
      <c r="G486" s="2617"/>
      <c r="H486" s="2617"/>
      <c r="I486" s="2617"/>
      <c r="J486" s="2617"/>
      <c r="K486" s="2617"/>
      <c r="L486" s="2617"/>
      <c r="M486" s="2617"/>
      <c r="N486" s="2617"/>
      <c r="O486" s="2617"/>
      <c r="P486" s="2617"/>
      <c r="Q486" s="2617"/>
      <c r="R486" s="2617"/>
      <c r="S486" s="2617"/>
      <c r="T486" s="2617"/>
      <c r="U486" s="2617"/>
      <c r="V486" s="2617"/>
      <c r="W486" s="2617"/>
      <c r="X486" s="2617"/>
      <c r="Y486" s="2617"/>
      <c r="Z486" s="2617"/>
      <c r="AA486" s="2617"/>
      <c r="AB486" s="2617"/>
      <c r="AC486" s="2617"/>
      <c r="AD486" s="2617"/>
      <c r="AE486" s="2617"/>
      <c r="AF486" s="2617"/>
      <c r="AG486" s="2617"/>
      <c r="AH486" s="2617"/>
      <c r="AI486" s="2617"/>
      <c r="AJ486" s="2617"/>
      <c r="AK486" s="2617"/>
      <c r="AL486" s="2617"/>
      <c r="AM486" s="2617"/>
      <c r="AN486" s="2617"/>
      <c r="AO486" s="2617"/>
      <c r="AP486" s="2617"/>
      <c r="AQ486" s="2617"/>
      <c r="AR486" s="2617"/>
      <c r="AS486" s="2617"/>
      <c r="AT486" s="2617"/>
      <c r="AU486" s="2617"/>
      <c r="AV486" s="2617"/>
      <c r="AW486" s="2617"/>
      <c r="AY486" s="432"/>
      <c r="AZ486" s="432"/>
      <c r="BA486" s="432"/>
      <c r="BB486" s="432"/>
      <c r="BC486" s="432"/>
      <c r="BD486" s="432"/>
      <c r="BE486" s="432"/>
      <c r="BF486" s="432"/>
      <c r="BG486" s="432"/>
      <c r="BH486" s="432"/>
      <c r="BI486" s="432"/>
      <c r="BJ486" s="432"/>
      <c r="BK486" s="432"/>
      <c r="BL486" s="432"/>
      <c r="BM486" s="432"/>
      <c r="BN486" s="432"/>
      <c r="BO486" s="432"/>
      <c r="BP486" s="432"/>
      <c r="BQ486" s="432"/>
      <c r="BR486" s="432"/>
      <c r="BU486" s="1888"/>
      <c r="BV486" s="1888"/>
      <c r="BW486" s="1888"/>
      <c r="BX486" s="1888"/>
      <c r="BY486" s="1888"/>
      <c r="BZ486" s="1888"/>
      <c r="CB486" s="1888"/>
      <c r="CC486" s="1888"/>
      <c r="CD486" s="1888"/>
      <c r="CE486" s="1888"/>
      <c r="CF486" s="1888"/>
      <c r="CG486" s="1888"/>
      <c r="CH486" s="1888"/>
      <c r="CI486" s="1659"/>
      <c r="CJ486" s="1601"/>
      <c r="CK486" s="1601"/>
      <c r="CL486" s="1660"/>
    </row>
    <row r="487" spans="1:90" s="2078" customFormat="1">
      <c r="A487" s="930"/>
      <c r="B487" s="432"/>
      <c r="C487" s="2617" t="s">
        <v>1365</v>
      </c>
      <c r="D487" s="2617"/>
      <c r="E487" s="2617"/>
      <c r="F487" s="2617"/>
      <c r="G487" s="2617"/>
      <c r="H487" s="2617"/>
      <c r="I487" s="2617"/>
      <c r="J487" s="2617"/>
      <c r="K487" s="2617"/>
      <c r="L487" s="2617"/>
      <c r="M487" s="2617"/>
      <c r="N487" s="2617"/>
      <c r="O487" s="2617"/>
      <c r="P487" s="2617"/>
      <c r="Q487" s="2617"/>
      <c r="R487" s="2617"/>
      <c r="S487" s="2617"/>
      <c r="T487" s="2617"/>
      <c r="U487" s="2617"/>
      <c r="V487" s="2617"/>
      <c r="W487" s="2617"/>
      <c r="X487" s="2617"/>
      <c r="Y487" s="2617"/>
      <c r="Z487" s="2617"/>
      <c r="AA487" s="2617"/>
      <c r="AB487" s="2617"/>
      <c r="AC487" s="2617"/>
      <c r="AD487" s="2617"/>
      <c r="AE487" s="2617"/>
      <c r="AF487" s="2617"/>
      <c r="AG487" s="2617"/>
      <c r="AH487" s="2617"/>
      <c r="AI487" s="2617"/>
      <c r="AJ487" s="2617"/>
      <c r="AK487" s="2617"/>
      <c r="AL487" s="2617"/>
      <c r="AM487" s="2617"/>
      <c r="AN487" s="2617"/>
      <c r="AO487" s="2617"/>
      <c r="AP487" s="2617"/>
      <c r="AQ487" s="2617"/>
      <c r="AR487" s="2617"/>
      <c r="AS487" s="2617"/>
      <c r="AT487" s="2617"/>
      <c r="AU487" s="2617"/>
      <c r="AV487" s="2617"/>
      <c r="AW487" s="2617"/>
      <c r="AY487" s="432"/>
      <c r="AZ487" s="432"/>
      <c r="BA487" s="432"/>
      <c r="BB487" s="432"/>
      <c r="BC487" s="432"/>
      <c r="BD487" s="432"/>
      <c r="BE487" s="432"/>
      <c r="BF487" s="432"/>
      <c r="BG487" s="432"/>
      <c r="BH487" s="432"/>
      <c r="BI487" s="432"/>
      <c r="BJ487" s="432"/>
      <c r="BK487" s="432"/>
      <c r="BL487" s="432"/>
      <c r="BM487" s="432"/>
      <c r="BN487" s="432"/>
      <c r="BO487" s="432"/>
      <c r="BP487" s="432"/>
      <c r="BQ487" s="432"/>
      <c r="BR487" s="432"/>
      <c r="BU487" s="1888"/>
      <c r="BV487" s="1888"/>
      <c r="BW487" s="1888"/>
      <c r="BX487" s="1888"/>
      <c r="BY487" s="1888"/>
      <c r="BZ487" s="1888"/>
      <c r="CB487" s="1888"/>
      <c r="CC487" s="1888"/>
      <c r="CD487" s="1888"/>
      <c r="CE487" s="1888"/>
      <c r="CF487" s="1888"/>
      <c r="CG487" s="1888"/>
      <c r="CH487" s="1888"/>
      <c r="CI487" s="1659"/>
      <c r="CJ487" s="1601"/>
      <c r="CK487" s="1601"/>
      <c r="CL487" s="1660"/>
    </row>
    <row r="488" spans="1:90" s="2078" customFormat="1">
      <c r="A488" s="930"/>
      <c r="B488" s="432"/>
      <c r="C488" s="2617" t="s">
        <v>1455</v>
      </c>
      <c r="D488" s="2617"/>
      <c r="E488" s="2617"/>
      <c r="F488" s="2617"/>
      <c r="G488" s="2617"/>
      <c r="H488" s="2617"/>
      <c r="I488" s="2617"/>
      <c r="J488" s="2617"/>
      <c r="K488" s="2617"/>
      <c r="L488" s="2617"/>
      <c r="M488" s="2617"/>
      <c r="N488" s="2617"/>
      <c r="O488" s="2617"/>
      <c r="P488" s="2617"/>
      <c r="Q488" s="2617"/>
      <c r="R488" s="2617"/>
      <c r="S488" s="2617"/>
      <c r="T488" s="2617"/>
      <c r="U488" s="2617"/>
      <c r="V488" s="2617"/>
      <c r="W488" s="2617"/>
      <c r="X488" s="2617"/>
      <c r="Y488" s="2617"/>
      <c r="Z488" s="2617"/>
      <c r="AA488" s="2617"/>
      <c r="AB488" s="2617"/>
      <c r="AC488" s="2617"/>
      <c r="AD488" s="2617"/>
      <c r="AE488" s="2617"/>
      <c r="AF488" s="2617"/>
      <c r="AG488" s="2617"/>
      <c r="AH488" s="2617"/>
      <c r="AI488" s="2617"/>
      <c r="AJ488" s="2617"/>
      <c r="AK488" s="2617"/>
      <c r="AL488" s="2617"/>
      <c r="AM488" s="2617"/>
      <c r="AN488" s="2617"/>
      <c r="AO488" s="2617"/>
      <c r="AP488" s="2617"/>
      <c r="AQ488" s="2617"/>
      <c r="AR488" s="2617"/>
      <c r="AS488" s="2617"/>
      <c r="AT488" s="2617"/>
      <c r="AU488" s="2617"/>
      <c r="AV488" s="2617"/>
      <c r="AW488" s="2617"/>
      <c r="AY488" s="432"/>
      <c r="AZ488" s="432"/>
      <c r="BA488" s="432"/>
      <c r="BB488" s="432"/>
      <c r="BC488" s="432"/>
      <c r="BD488" s="432"/>
      <c r="BE488" s="432"/>
      <c r="BF488" s="432"/>
      <c r="BG488" s="432"/>
      <c r="BH488" s="432"/>
      <c r="BI488" s="432"/>
      <c r="BJ488" s="432"/>
      <c r="BK488" s="432"/>
      <c r="BL488" s="432"/>
      <c r="BM488" s="432"/>
      <c r="BN488" s="432"/>
      <c r="BO488" s="432"/>
      <c r="BP488" s="432"/>
      <c r="BQ488" s="432"/>
      <c r="BR488" s="432"/>
      <c r="BU488" s="1888"/>
      <c r="BV488" s="1888"/>
      <c r="BW488" s="1888"/>
      <c r="BX488" s="1888"/>
      <c r="BY488" s="1888"/>
      <c r="BZ488" s="1888"/>
      <c r="CB488" s="1888"/>
      <c r="CC488" s="1888"/>
      <c r="CD488" s="1888"/>
      <c r="CE488" s="1888"/>
      <c r="CF488" s="1888"/>
      <c r="CG488" s="1888"/>
      <c r="CH488" s="1888"/>
      <c r="CI488" s="1659"/>
      <c r="CJ488" s="1601"/>
      <c r="CK488" s="1601"/>
      <c r="CL488" s="1660"/>
    </row>
    <row r="489" spans="1:90" s="2078" customFormat="1" ht="51" customHeight="1">
      <c r="A489" s="930"/>
      <c r="B489" s="432"/>
      <c r="C489" s="2617" t="s">
        <v>1456</v>
      </c>
      <c r="D489" s="2617"/>
      <c r="E489" s="2617"/>
      <c r="F489" s="2617"/>
      <c r="G489" s="2617"/>
      <c r="H489" s="2617"/>
      <c r="I489" s="2617"/>
      <c r="J489" s="2617"/>
      <c r="K489" s="2617"/>
      <c r="L489" s="2617"/>
      <c r="M489" s="2617"/>
      <c r="N489" s="2617"/>
      <c r="O489" s="2617"/>
      <c r="P489" s="2617"/>
      <c r="Q489" s="2617"/>
      <c r="R489" s="2617"/>
      <c r="S489" s="2617"/>
      <c r="T489" s="2617"/>
      <c r="U489" s="2617"/>
      <c r="V489" s="2617"/>
      <c r="W489" s="2617"/>
      <c r="X489" s="2617"/>
      <c r="Y489" s="2617"/>
      <c r="Z489" s="2617"/>
      <c r="AA489" s="2617"/>
      <c r="AB489" s="2617"/>
      <c r="AC489" s="2617"/>
      <c r="AD489" s="2617"/>
      <c r="AE489" s="2617"/>
      <c r="AF489" s="2617"/>
      <c r="AG489" s="2617"/>
      <c r="AH489" s="2617"/>
      <c r="AI489" s="2617"/>
      <c r="AJ489" s="2617"/>
      <c r="AK489" s="2617"/>
      <c r="AL489" s="2617"/>
      <c r="AM489" s="2617"/>
      <c r="AN489" s="2617"/>
      <c r="AO489" s="2617"/>
      <c r="AP489" s="2617"/>
      <c r="AQ489" s="2617"/>
      <c r="AR489" s="2617"/>
      <c r="AS489" s="2617"/>
      <c r="AT489" s="2617"/>
      <c r="AU489" s="2617"/>
      <c r="AV489" s="2617"/>
      <c r="AW489" s="2617"/>
      <c r="AY489" s="432"/>
      <c r="AZ489" s="432"/>
      <c r="BA489" s="432"/>
      <c r="BB489" s="432"/>
      <c r="BC489" s="432"/>
      <c r="BD489" s="432"/>
      <c r="BE489" s="432"/>
      <c r="BF489" s="432"/>
      <c r="BG489" s="432"/>
      <c r="BH489" s="432"/>
      <c r="BI489" s="432"/>
      <c r="BJ489" s="432"/>
      <c r="BK489" s="432"/>
      <c r="BL489" s="432"/>
      <c r="BM489" s="432"/>
      <c r="BN489" s="432"/>
      <c r="BO489" s="432"/>
      <c r="BP489" s="432"/>
      <c r="BQ489" s="432"/>
      <c r="BR489" s="432"/>
      <c r="BU489" s="1888"/>
      <c r="BV489" s="1888"/>
      <c r="BW489" s="1888"/>
      <c r="BX489" s="1888"/>
      <c r="BY489" s="1888"/>
      <c r="BZ489" s="1888"/>
      <c r="CB489" s="1888"/>
      <c r="CC489" s="1888"/>
      <c r="CD489" s="1888"/>
      <c r="CE489" s="1888"/>
      <c r="CF489" s="1888"/>
      <c r="CG489" s="1888"/>
      <c r="CH489" s="1888"/>
      <c r="CI489" s="1659"/>
      <c r="CJ489" s="1601"/>
      <c r="CK489" s="1601"/>
      <c r="CL489" s="1660"/>
    </row>
    <row r="490" spans="1:90" s="2078" customFormat="1" ht="33" customHeight="1">
      <c r="A490" s="930"/>
      <c r="B490" s="432"/>
      <c r="C490" s="2617" t="s">
        <v>1457</v>
      </c>
      <c r="D490" s="2617"/>
      <c r="E490" s="2617"/>
      <c r="F490" s="2617"/>
      <c r="G490" s="2617"/>
      <c r="H490" s="2617"/>
      <c r="I490" s="2617"/>
      <c r="J490" s="2617"/>
      <c r="K490" s="2617"/>
      <c r="L490" s="2617"/>
      <c r="M490" s="2617"/>
      <c r="N490" s="2617"/>
      <c r="O490" s="2617"/>
      <c r="P490" s="2617"/>
      <c r="Q490" s="2617"/>
      <c r="R490" s="2617"/>
      <c r="S490" s="2617"/>
      <c r="T490" s="2617"/>
      <c r="U490" s="2617"/>
      <c r="V490" s="2617"/>
      <c r="W490" s="2617"/>
      <c r="X490" s="2617"/>
      <c r="Y490" s="2617"/>
      <c r="Z490" s="2617"/>
      <c r="AA490" s="2617"/>
      <c r="AB490" s="2617"/>
      <c r="AC490" s="2617"/>
      <c r="AD490" s="2617"/>
      <c r="AE490" s="2617"/>
      <c r="AF490" s="2617"/>
      <c r="AG490" s="2617"/>
      <c r="AH490" s="2617"/>
      <c r="AI490" s="2617"/>
      <c r="AJ490" s="2617"/>
      <c r="AK490" s="2617"/>
      <c r="AL490" s="2617"/>
      <c r="AM490" s="2617"/>
      <c r="AN490" s="2617"/>
      <c r="AO490" s="2617"/>
      <c r="AP490" s="2617"/>
      <c r="AQ490" s="2617"/>
      <c r="AR490" s="2617"/>
      <c r="AS490" s="2617"/>
      <c r="AT490" s="2617"/>
      <c r="AU490" s="2617"/>
      <c r="AV490" s="2617"/>
      <c r="AW490" s="2617"/>
      <c r="AY490" s="432"/>
      <c r="AZ490" s="432"/>
      <c r="BA490" s="432"/>
      <c r="BB490" s="432"/>
      <c r="BC490" s="432"/>
      <c r="BD490" s="432"/>
      <c r="BE490" s="432"/>
      <c r="BF490" s="432"/>
      <c r="BG490" s="432"/>
      <c r="BH490" s="432"/>
      <c r="BI490" s="432"/>
      <c r="BJ490" s="432"/>
      <c r="BK490" s="432"/>
      <c r="BL490" s="432"/>
      <c r="BM490" s="432"/>
      <c r="BN490" s="432"/>
      <c r="BO490" s="432"/>
      <c r="BP490" s="432"/>
      <c r="BQ490" s="432"/>
      <c r="BR490" s="432"/>
      <c r="BU490" s="1888"/>
      <c r="BV490" s="1888"/>
      <c r="BW490" s="1888"/>
      <c r="BX490" s="1888"/>
      <c r="BY490" s="1888"/>
      <c r="BZ490" s="1888"/>
      <c r="CB490" s="1888"/>
      <c r="CC490" s="1888"/>
      <c r="CD490" s="1888"/>
      <c r="CE490" s="1888"/>
      <c r="CF490" s="1888"/>
      <c r="CG490" s="1888"/>
      <c r="CH490" s="1888"/>
      <c r="CI490" s="1659"/>
      <c r="CJ490" s="1601"/>
      <c r="CK490" s="1601"/>
      <c r="CL490" s="1660"/>
    </row>
    <row r="491" spans="1:90" s="2078" customFormat="1" ht="15" customHeight="1">
      <c r="A491" s="930"/>
      <c r="B491" s="432"/>
      <c r="C491" s="2617" t="s">
        <v>2072</v>
      </c>
      <c r="D491" s="2617"/>
      <c r="E491" s="2617"/>
      <c r="F491" s="2617"/>
      <c r="G491" s="2617"/>
      <c r="H491" s="2617"/>
      <c r="I491" s="2617"/>
      <c r="J491" s="2617"/>
      <c r="K491" s="2617"/>
      <c r="L491" s="2617"/>
      <c r="M491" s="2617"/>
      <c r="N491" s="2617"/>
      <c r="O491" s="2617"/>
      <c r="P491" s="2617"/>
      <c r="Q491" s="2617"/>
      <c r="R491" s="2617"/>
      <c r="S491" s="2617"/>
      <c r="T491" s="2617"/>
      <c r="U491" s="2617"/>
      <c r="V491" s="2617"/>
      <c r="W491" s="2617"/>
      <c r="X491" s="2617"/>
      <c r="Y491" s="2617"/>
      <c r="Z491" s="2617"/>
      <c r="AA491" s="2617"/>
      <c r="AB491" s="2617"/>
      <c r="AC491" s="2617"/>
      <c r="AD491" s="2617"/>
      <c r="AE491" s="2617"/>
      <c r="AF491" s="2617"/>
      <c r="AG491" s="2617"/>
      <c r="AH491" s="2617"/>
      <c r="AI491" s="2617"/>
      <c r="AJ491" s="2617"/>
      <c r="AK491" s="2617"/>
      <c r="AL491" s="2617"/>
      <c r="AM491" s="2617"/>
      <c r="AN491" s="2617"/>
      <c r="AO491" s="2617"/>
      <c r="AP491" s="2617"/>
      <c r="AQ491" s="2617"/>
      <c r="AR491" s="2617"/>
      <c r="AS491" s="2617"/>
      <c r="AT491" s="2617"/>
      <c r="AU491" s="2617"/>
      <c r="AV491" s="2617"/>
      <c r="AW491" s="2617"/>
      <c r="AY491" s="432"/>
      <c r="AZ491" s="432"/>
      <c r="BA491" s="432"/>
      <c r="BB491" s="432"/>
      <c r="BC491" s="432"/>
      <c r="BD491" s="432"/>
      <c r="BE491" s="432"/>
      <c r="BF491" s="432"/>
      <c r="BG491" s="432"/>
      <c r="BH491" s="432"/>
      <c r="BI491" s="432"/>
      <c r="BJ491" s="432"/>
      <c r="BK491" s="432"/>
      <c r="BL491" s="432"/>
      <c r="BM491" s="432"/>
      <c r="BN491" s="432"/>
      <c r="BO491" s="432"/>
      <c r="BP491" s="432"/>
      <c r="BQ491" s="432"/>
      <c r="BR491" s="432"/>
      <c r="BU491" s="1888"/>
      <c r="BV491" s="1888"/>
      <c r="BW491" s="1888"/>
      <c r="BX491" s="1888"/>
      <c r="BY491" s="1888"/>
      <c r="BZ491" s="1888"/>
      <c r="CB491" s="1888"/>
      <c r="CC491" s="1888"/>
      <c r="CD491" s="1888"/>
      <c r="CE491" s="1888"/>
      <c r="CF491" s="1888"/>
      <c r="CG491" s="1888"/>
      <c r="CH491" s="1888"/>
      <c r="CI491" s="1659"/>
      <c r="CJ491" s="1601"/>
      <c r="CK491" s="1601"/>
      <c r="CL491" s="1660"/>
    </row>
    <row r="492" spans="1:90" s="2078" customFormat="1" ht="14.25" hidden="1" customHeight="1">
      <c r="A492" s="930"/>
      <c r="B492" s="432"/>
      <c r="C492" s="2074"/>
      <c r="D492" s="2074"/>
      <c r="E492" s="2074"/>
      <c r="F492" s="2074"/>
      <c r="G492" s="2074"/>
      <c r="H492" s="2074"/>
      <c r="I492" s="2074"/>
      <c r="J492" s="2074"/>
      <c r="K492" s="2074"/>
      <c r="L492" s="2074"/>
      <c r="M492" s="2074"/>
      <c r="N492" s="2074"/>
      <c r="O492" s="2074"/>
      <c r="P492" s="2074"/>
      <c r="Q492" s="2074"/>
      <c r="R492" s="2074"/>
      <c r="S492" s="2074"/>
      <c r="T492" s="2074"/>
      <c r="U492" s="2074"/>
      <c r="V492" s="2074"/>
      <c r="W492" s="2074"/>
      <c r="X492" s="2074"/>
      <c r="Y492" s="2074"/>
      <c r="Z492" s="2074"/>
      <c r="AA492" s="2074"/>
      <c r="AB492" s="2074"/>
      <c r="AC492" s="2074"/>
      <c r="AD492" s="2074"/>
      <c r="AE492" s="2074"/>
      <c r="AF492" s="2074"/>
      <c r="AG492" s="2074"/>
      <c r="AH492" s="2074"/>
      <c r="AI492" s="2074"/>
      <c r="AJ492" s="2074"/>
      <c r="AK492" s="2074"/>
      <c r="AL492" s="2074"/>
      <c r="AM492" s="2074"/>
      <c r="AN492" s="2074"/>
      <c r="AO492" s="2074"/>
      <c r="AP492" s="2074"/>
      <c r="AQ492" s="2074"/>
      <c r="AR492" s="2074"/>
      <c r="AS492" s="2074"/>
      <c r="AT492" s="2074"/>
      <c r="AU492" s="2074"/>
      <c r="AV492" s="2074"/>
      <c r="AW492" s="2074"/>
      <c r="AY492" s="432"/>
      <c r="AZ492" s="432"/>
      <c r="BA492" s="432"/>
      <c r="BB492" s="432"/>
      <c r="BC492" s="432"/>
      <c r="BD492" s="432"/>
      <c r="BE492" s="432"/>
      <c r="BF492" s="432"/>
      <c r="BG492" s="432"/>
      <c r="BH492" s="432"/>
      <c r="BI492" s="432"/>
      <c r="BJ492" s="432"/>
      <c r="BK492" s="432"/>
      <c r="BL492" s="432"/>
      <c r="BM492" s="432"/>
      <c r="BN492" s="432"/>
      <c r="BO492" s="432"/>
      <c r="BP492" s="432"/>
      <c r="BQ492" s="432"/>
      <c r="BR492" s="432"/>
      <c r="BU492" s="1888"/>
      <c r="BV492" s="1888"/>
      <c r="BW492" s="1888"/>
      <c r="BX492" s="1888"/>
      <c r="BY492" s="1888"/>
      <c r="BZ492" s="1888"/>
      <c r="CB492" s="1888"/>
      <c r="CC492" s="1888"/>
      <c r="CD492" s="1888"/>
      <c r="CE492" s="1888"/>
      <c r="CF492" s="1888"/>
      <c r="CG492" s="1888"/>
      <c r="CH492" s="1888"/>
      <c r="CI492" s="1659"/>
      <c r="CJ492" s="1601"/>
      <c r="CK492" s="1601"/>
      <c r="CL492" s="1660"/>
    </row>
    <row r="493" spans="1:90" s="2078" customFormat="1" ht="21" hidden="1" customHeight="1">
      <c r="A493" s="930"/>
      <c r="B493" s="432"/>
      <c r="C493" s="2706" t="s">
        <v>1459</v>
      </c>
      <c r="D493" s="2706"/>
      <c r="E493" s="2706"/>
      <c r="F493" s="2706"/>
      <c r="G493" s="2706"/>
      <c r="H493" s="2706"/>
      <c r="I493" s="2706"/>
      <c r="J493" s="2706"/>
      <c r="K493" s="2706"/>
      <c r="L493" s="2706"/>
      <c r="M493" s="2706"/>
      <c r="N493" s="2706"/>
      <c r="O493" s="2706"/>
      <c r="P493" s="2706"/>
      <c r="Q493" s="2706"/>
      <c r="R493" s="2706"/>
      <c r="S493" s="2706"/>
      <c r="T493" s="2706"/>
      <c r="U493" s="2706"/>
      <c r="V493" s="2706"/>
      <c r="W493" s="2706"/>
      <c r="X493" s="2706"/>
      <c r="Y493" s="2706"/>
      <c r="Z493" s="2706"/>
      <c r="AA493" s="2706"/>
      <c r="AB493" s="2706"/>
      <c r="AC493" s="2706"/>
      <c r="AD493" s="2706"/>
      <c r="AE493" s="2706"/>
      <c r="AF493" s="2706"/>
      <c r="AG493" s="2706"/>
      <c r="AH493" s="2706"/>
      <c r="AI493" s="2706"/>
      <c r="AJ493" s="2706"/>
      <c r="AK493" s="2706"/>
      <c r="AL493" s="2706"/>
      <c r="AM493" s="2706"/>
      <c r="AN493" s="2706"/>
      <c r="AO493" s="2706"/>
      <c r="AP493" s="2706"/>
      <c r="AQ493" s="2706"/>
      <c r="AR493" s="2706"/>
      <c r="AS493" s="2706"/>
      <c r="AT493" s="2706"/>
      <c r="AU493" s="2706"/>
      <c r="AV493" s="2706"/>
      <c r="AW493" s="2706"/>
      <c r="AY493" s="432"/>
      <c r="AZ493" s="432"/>
      <c r="BA493" s="432"/>
      <c r="BB493" s="432"/>
      <c r="BC493" s="432"/>
      <c r="BD493" s="432"/>
      <c r="BE493" s="432"/>
      <c r="BF493" s="432"/>
      <c r="BG493" s="432"/>
      <c r="BH493" s="432"/>
      <c r="BI493" s="432"/>
      <c r="BJ493" s="432"/>
      <c r="BK493" s="432"/>
      <c r="BL493" s="432"/>
      <c r="BM493" s="432"/>
      <c r="BN493" s="432"/>
      <c r="BO493" s="432"/>
      <c r="BP493" s="432"/>
      <c r="BQ493" s="432"/>
      <c r="BR493" s="432"/>
      <c r="BU493" s="1888"/>
      <c r="BV493" s="1888"/>
      <c r="BW493" s="1888"/>
      <c r="BX493" s="1888"/>
      <c r="BY493" s="1888"/>
      <c r="BZ493" s="1888"/>
      <c r="CB493" s="1888"/>
      <c r="CC493" s="1888"/>
      <c r="CD493" s="1888"/>
      <c r="CE493" s="1888"/>
      <c r="CF493" s="1888"/>
      <c r="CG493" s="1888"/>
      <c r="CH493" s="1888"/>
      <c r="CI493" s="1659"/>
      <c r="CJ493" s="1601"/>
      <c r="CK493" s="1601"/>
      <c r="CL493" s="1660"/>
    </row>
    <row r="494" spans="1:90" s="2078" customFormat="1" ht="30.75" hidden="1" customHeight="1">
      <c r="A494" s="930"/>
      <c r="B494" s="432"/>
      <c r="C494" s="3197" t="s">
        <v>2073</v>
      </c>
      <c r="D494" s="3197"/>
      <c r="E494" s="3197"/>
      <c r="F494" s="3197"/>
      <c r="G494" s="3197"/>
      <c r="H494" s="3197"/>
      <c r="I494" s="3197"/>
      <c r="J494" s="3197"/>
      <c r="K494" s="3197"/>
      <c r="L494" s="3197"/>
      <c r="M494" s="3197"/>
      <c r="N494" s="3197"/>
      <c r="O494" s="3197"/>
      <c r="P494" s="3197"/>
      <c r="Q494" s="3197"/>
      <c r="R494" s="3197"/>
      <c r="S494" s="3197"/>
      <c r="T494" s="3197"/>
      <c r="U494" s="3197"/>
      <c r="V494" s="3197"/>
      <c r="W494" s="3197"/>
      <c r="X494" s="3197"/>
      <c r="Y494" s="3197"/>
      <c r="Z494" s="3197"/>
      <c r="AA494" s="3197"/>
      <c r="AB494" s="3197"/>
      <c r="AC494" s="3197"/>
      <c r="AD494" s="3197"/>
      <c r="AE494" s="3197"/>
      <c r="AF494" s="3197"/>
      <c r="AG494" s="3197"/>
      <c r="AH494" s="3197"/>
      <c r="AI494" s="3197"/>
      <c r="AJ494" s="3197"/>
      <c r="AK494" s="3197"/>
      <c r="AL494" s="3197"/>
      <c r="AM494" s="3197"/>
      <c r="AN494" s="3197"/>
      <c r="AO494" s="3197"/>
      <c r="AP494" s="3197"/>
      <c r="AQ494" s="3197"/>
      <c r="AR494" s="3197"/>
      <c r="AS494" s="3197"/>
      <c r="AT494" s="3197"/>
      <c r="AU494" s="3197"/>
      <c r="AV494" s="3197"/>
      <c r="AW494" s="3197"/>
      <c r="AY494" s="432"/>
      <c r="AZ494" s="432"/>
      <c r="BA494" s="432"/>
      <c r="BB494" s="432"/>
      <c r="BC494" s="432"/>
      <c r="BD494" s="432"/>
      <c r="BE494" s="432"/>
      <c r="BF494" s="432"/>
      <c r="BG494" s="432"/>
      <c r="BH494" s="432"/>
      <c r="BI494" s="432"/>
      <c r="BJ494" s="432"/>
      <c r="BK494" s="432"/>
      <c r="BL494" s="432"/>
      <c r="BM494" s="432"/>
      <c r="BN494" s="432"/>
      <c r="BO494" s="432"/>
      <c r="BP494" s="432"/>
      <c r="BQ494" s="432"/>
      <c r="BR494" s="432"/>
      <c r="BU494" s="1888"/>
      <c r="BV494" s="1888"/>
      <c r="BW494" s="1888"/>
      <c r="BX494" s="1888"/>
      <c r="BY494" s="1888"/>
      <c r="BZ494" s="1888"/>
      <c r="CB494" s="1888"/>
      <c r="CC494" s="1888"/>
      <c r="CD494" s="1888"/>
      <c r="CE494" s="1888"/>
      <c r="CF494" s="1888"/>
      <c r="CG494" s="1888"/>
      <c r="CH494" s="1888"/>
      <c r="CI494" s="1659"/>
      <c r="CJ494" s="1601"/>
      <c r="CK494" s="1601"/>
      <c r="CL494" s="1660"/>
    </row>
    <row r="495" spans="1:90" s="2078" customFormat="1" hidden="1">
      <c r="A495" s="930"/>
      <c r="B495" s="432"/>
      <c r="C495" s="2616" t="s">
        <v>1491</v>
      </c>
      <c r="D495" s="2617"/>
      <c r="E495" s="2617"/>
      <c r="F495" s="2617"/>
      <c r="G495" s="2617"/>
      <c r="H495" s="2617"/>
      <c r="I495" s="2617"/>
      <c r="J495" s="2617"/>
      <c r="K495" s="2617"/>
      <c r="L495" s="2617"/>
      <c r="M495" s="2617"/>
      <c r="N495" s="2617"/>
      <c r="O495" s="2617"/>
      <c r="P495" s="2617"/>
      <c r="Q495" s="2617"/>
      <c r="R495" s="2617"/>
      <c r="S495" s="2617"/>
      <c r="T495" s="2617"/>
      <c r="U495" s="2617"/>
      <c r="V495" s="2617"/>
      <c r="W495" s="2617"/>
      <c r="X495" s="2617"/>
      <c r="Y495" s="2617"/>
      <c r="Z495" s="2617"/>
      <c r="AA495" s="2617"/>
      <c r="AB495" s="2617"/>
      <c r="AC495" s="2617"/>
      <c r="AD495" s="2617"/>
      <c r="AE495" s="2617"/>
      <c r="AF495" s="2617"/>
      <c r="AG495" s="2617"/>
      <c r="AH495" s="2617"/>
      <c r="AI495" s="2617"/>
      <c r="AJ495" s="2617"/>
      <c r="AK495" s="2617"/>
      <c r="AL495" s="2617"/>
      <c r="AM495" s="2617"/>
      <c r="AN495" s="2617"/>
      <c r="AO495" s="2617"/>
      <c r="AP495" s="2617"/>
      <c r="AQ495" s="2617"/>
      <c r="AR495" s="2617"/>
      <c r="AS495" s="2617"/>
      <c r="AT495" s="2617"/>
      <c r="AU495" s="2617"/>
      <c r="AV495" s="2617"/>
      <c r="AW495" s="2617"/>
      <c r="AY495" s="432"/>
      <c r="AZ495" s="432"/>
      <c r="BA495" s="432"/>
      <c r="BB495" s="432"/>
      <c r="BC495" s="432"/>
      <c r="BD495" s="432"/>
      <c r="BE495" s="432"/>
      <c r="BF495" s="432"/>
      <c r="BG495" s="432"/>
      <c r="BH495" s="432"/>
      <c r="BI495" s="432"/>
      <c r="BJ495" s="432"/>
      <c r="BK495" s="432"/>
      <c r="BL495" s="432"/>
      <c r="BM495" s="432"/>
      <c r="BN495" s="432"/>
      <c r="BO495" s="432"/>
      <c r="BP495" s="432"/>
      <c r="BQ495" s="432"/>
      <c r="BR495" s="432"/>
      <c r="BU495" s="1888"/>
      <c r="BV495" s="1888"/>
      <c r="BW495" s="1888"/>
      <c r="BX495" s="1888"/>
      <c r="BY495" s="1888"/>
      <c r="BZ495" s="1888"/>
      <c r="CB495" s="1888"/>
      <c r="CC495" s="1888"/>
      <c r="CD495" s="1888"/>
      <c r="CE495" s="1888"/>
      <c r="CF495" s="1888"/>
      <c r="CG495" s="1888"/>
      <c r="CH495" s="1888"/>
      <c r="CI495" s="1659"/>
      <c r="CJ495" s="1601"/>
      <c r="CK495" s="1601"/>
      <c r="CL495" s="1660"/>
    </row>
    <row r="496" spans="1:90" s="2078" customFormat="1" hidden="1">
      <c r="A496" s="930"/>
      <c r="B496" s="432"/>
      <c r="C496" s="2616" t="s">
        <v>1492</v>
      </c>
      <c r="D496" s="2617"/>
      <c r="E496" s="2617"/>
      <c r="F496" s="2617"/>
      <c r="G496" s="2617"/>
      <c r="H496" s="2617"/>
      <c r="I496" s="2617"/>
      <c r="J496" s="2617"/>
      <c r="K496" s="2617"/>
      <c r="L496" s="2617"/>
      <c r="M496" s="2617"/>
      <c r="N496" s="2617"/>
      <c r="O496" s="2617"/>
      <c r="P496" s="2617"/>
      <c r="Q496" s="2617"/>
      <c r="R496" s="2617"/>
      <c r="S496" s="2617"/>
      <c r="T496" s="2617"/>
      <c r="U496" s="2617"/>
      <c r="V496" s="2617"/>
      <c r="W496" s="2617"/>
      <c r="X496" s="2617"/>
      <c r="Y496" s="2617"/>
      <c r="Z496" s="2617"/>
      <c r="AA496" s="2617"/>
      <c r="AB496" s="2617"/>
      <c r="AC496" s="2617"/>
      <c r="AD496" s="2617"/>
      <c r="AE496" s="2617"/>
      <c r="AF496" s="2617"/>
      <c r="AG496" s="2617"/>
      <c r="AH496" s="2617"/>
      <c r="AI496" s="2617"/>
      <c r="AJ496" s="2617"/>
      <c r="AK496" s="2617"/>
      <c r="AL496" s="2617"/>
      <c r="AM496" s="2617"/>
      <c r="AN496" s="2617"/>
      <c r="AO496" s="2617"/>
      <c r="AP496" s="2617"/>
      <c r="AQ496" s="2617"/>
      <c r="AR496" s="2617"/>
      <c r="AS496" s="2617"/>
      <c r="AT496" s="2617"/>
      <c r="AU496" s="2617"/>
      <c r="AV496" s="2617"/>
      <c r="AW496" s="2617"/>
      <c r="AY496" s="432"/>
      <c r="AZ496" s="432"/>
      <c r="BA496" s="432"/>
      <c r="BB496" s="432"/>
      <c r="BC496" s="432"/>
      <c r="BD496" s="432"/>
      <c r="BE496" s="432"/>
      <c r="BF496" s="432"/>
      <c r="BG496" s="432"/>
      <c r="BH496" s="432"/>
      <c r="BI496" s="432"/>
      <c r="BJ496" s="432"/>
      <c r="BK496" s="432"/>
      <c r="BL496" s="432"/>
      <c r="BM496" s="432"/>
      <c r="BN496" s="432"/>
      <c r="BO496" s="432"/>
      <c r="BP496" s="432"/>
      <c r="BQ496" s="432"/>
      <c r="BR496" s="432"/>
      <c r="BU496" s="1888"/>
      <c r="BV496" s="1888"/>
      <c r="BW496" s="1888"/>
      <c r="BX496" s="1888"/>
      <c r="BY496" s="1888"/>
      <c r="BZ496" s="1888"/>
      <c r="CB496" s="1888"/>
      <c r="CC496" s="1888"/>
      <c r="CD496" s="1888"/>
      <c r="CE496" s="1888"/>
      <c r="CF496" s="1888"/>
      <c r="CG496" s="1888"/>
      <c r="CH496" s="1888"/>
      <c r="CI496" s="1659"/>
      <c r="CJ496" s="1601"/>
      <c r="CK496" s="1601"/>
      <c r="CL496" s="1660"/>
    </row>
    <row r="497" spans="1:90" s="2078" customFormat="1" hidden="1">
      <c r="A497" s="930"/>
      <c r="B497" s="432"/>
      <c r="C497" s="2616" t="s">
        <v>1493</v>
      </c>
      <c r="D497" s="2617"/>
      <c r="E497" s="2617"/>
      <c r="F497" s="2617"/>
      <c r="G497" s="2617"/>
      <c r="H497" s="2617"/>
      <c r="I497" s="2617"/>
      <c r="J497" s="2617"/>
      <c r="K497" s="2617"/>
      <c r="L497" s="2617"/>
      <c r="M497" s="2617"/>
      <c r="N497" s="2617"/>
      <c r="O497" s="2617"/>
      <c r="P497" s="2617"/>
      <c r="Q497" s="2617"/>
      <c r="R497" s="2617"/>
      <c r="S497" s="2617"/>
      <c r="T497" s="2617"/>
      <c r="U497" s="2617"/>
      <c r="V497" s="2617"/>
      <c r="W497" s="2617"/>
      <c r="X497" s="2617"/>
      <c r="Y497" s="2617"/>
      <c r="Z497" s="2617"/>
      <c r="AA497" s="2617"/>
      <c r="AB497" s="2617"/>
      <c r="AC497" s="2617"/>
      <c r="AD497" s="2617"/>
      <c r="AE497" s="2617"/>
      <c r="AF497" s="2617"/>
      <c r="AG497" s="2617"/>
      <c r="AH497" s="2617"/>
      <c r="AI497" s="2617"/>
      <c r="AJ497" s="2617"/>
      <c r="AK497" s="2617"/>
      <c r="AL497" s="2617"/>
      <c r="AM497" s="2617"/>
      <c r="AN497" s="2617"/>
      <c r="AO497" s="2617"/>
      <c r="AP497" s="2617"/>
      <c r="AQ497" s="2617"/>
      <c r="AR497" s="2617"/>
      <c r="AS497" s="2617"/>
      <c r="AT497" s="2617"/>
      <c r="AU497" s="2617"/>
      <c r="AV497" s="2617"/>
      <c r="AW497" s="2617"/>
      <c r="AY497" s="432"/>
      <c r="AZ497" s="432"/>
      <c r="BA497" s="432"/>
      <c r="BB497" s="432"/>
      <c r="BC497" s="432"/>
      <c r="BD497" s="432"/>
      <c r="BE497" s="432"/>
      <c r="BF497" s="432"/>
      <c r="BG497" s="432"/>
      <c r="BH497" s="432"/>
      <c r="BI497" s="432"/>
      <c r="BJ497" s="432"/>
      <c r="BK497" s="432"/>
      <c r="BL497" s="432"/>
      <c r="BM497" s="432"/>
      <c r="BN497" s="432"/>
      <c r="BO497" s="432"/>
      <c r="BP497" s="432"/>
      <c r="BQ497" s="432"/>
      <c r="BR497" s="432"/>
      <c r="BU497" s="1888"/>
      <c r="BV497" s="1888"/>
      <c r="BW497" s="1888"/>
      <c r="BX497" s="1888"/>
      <c r="BY497" s="1888"/>
      <c r="BZ497" s="1888"/>
      <c r="CB497" s="1888"/>
      <c r="CC497" s="1888"/>
      <c r="CD497" s="1888"/>
      <c r="CE497" s="1888"/>
      <c r="CF497" s="1888"/>
      <c r="CG497" s="1888"/>
      <c r="CH497" s="1888"/>
      <c r="CI497" s="1659"/>
      <c r="CJ497" s="1601"/>
      <c r="CK497" s="1601"/>
      <c r="CL497" s="1660"/>
    </row>
    <row r="498" spans="1:90" s="2078" customFormat="1" hidden="1">
      <c r="A498" s="930"/>
      <c r="B498" s="432"/>
      <c r="C498" s="2616" t="s">
        <v>1494</v>
      </c>
      <c r="D498" s="2617"/>
      <c r="E498" s="2617"/>
      <c r="F498" s="2617"/>
      <c r="G498" s="2617"/>
      <c r="H498" s="2617"/>
      <c r="I498" s="2617"/>
      <c r="J498" s="2617"/>
      <c r="K498" s="2617"/>
      <c r="L498" s="2617"/>
      <c r="M498" s="2617"/>
      <c r="N498" s="2617"/>
      <c r="O498" s="2617"/>
      <c r="P498" s="2617"/>
      <c r="Q498" s="2617"/>
      <c r="R498" s="2617"/>
      <c r="S498" s="2617"/>
      <c r="T498" s="2617"/>
      <c r="U498" s="2617"/>
      <c r="V498" s="2617"/>
      <c r="W498" s="2617"/>
      <c r="X498" s="2617"/>
      <c r="Y498" s="2617"/>
      <c r="Z498" s="2617"/>
      <c r="AA498" s="2617"/>
      <c r="AB498" s="2617"/>
      <c r="AC498" s="2617"/>
      <c r="AD498" s="2617"/>
      <c r="AE498" s="2617"/>
      <c r="AF498" s="2617"/>
      <c r="AG498" s="2617"/>
      <c r="AH498" s="2617"/>
      <c r="AI498" s="2617"/>
      <c r="AJ498" s="2617"/>
      <c r="AK498" s="2617"/>
      <c r="AL498" s="2617"/>
      <c r="AM498" s="2617"/>
      <c r="AN498" s="2617"/>
      <c r="AO498" s="2617"/>
      <c r="AP498" s="2617"/>
      <c r="AQ498" s="2617"/>
      <c r="AR498" s="2617"/>
      <c r="AS498" s="2617"/>
      <c r="AT498" s="2617"/>
      <c r="AU498" s="2617"/>
      <c r="AV498" s="2617"/>
      <c r="AW498" s="2617"/>
      <c r="AY498" s="432"/>
      <c r="AZ498" s="432"/>
      <c r="BA498" s="432"/>
      <c r="BB498" s="432"/>
      <c r="BC498" s="432"/>
      <c r="BD498" s="432"/>
      <c r="BE498" s="432"/>
      <c r="BF498" s="432"/>
      <c r="BG498" s="432"/>
      <c r="BH498" s="432"/>
      <c r="BI498" s="432"/>
      <c r="BJ498" s="432"/>
      <c r="BK498" s="432"/>
      <c r="BL498" s="432"/>
      <c r="BM498" s="432"/>
      <c r="BN498" s="432"/>
      <c r="BO498" s="432"/>
      <c r="BP498" s="432"/>
      <c r="BQ498" s="432"/>
      <c r="BR498" s="432"/>
      <c r="BU498" s="1888"/>
      <c r="BV498" s="1888"/>
      <c r="BW498" s="1888"/>
      <c r="BX498" s="1888"/>
      <c r="BY498" s="1888"/>
      <c r="BZ498" s="1888"/>
      <c r="CB498" s="1888"/>
      <c r="CC498" s="1888"/>
      <c r="CD498" s="1888"/>
      <c r="CE498" s="1888"/>
      <c r="CF498" s="1888"/>
      <c r="CG498" s="1888"/>
      <c r="CH498" s="1888"/>
      <c r="CI498" s="1659"/>
      <c r="CJ498" s="1601"/>
      <c r="CK498" s="1601"/>
      <c r="CL498" s="1660"/>
    </row>
    <row r="499" spans="1:90" s="2078" customFormat="1" ht="32.25" hidden="1" customHeight="1">
      <c r="A499" s="930"/>
      <c r="B499" s="432"/>
      <c r="C499" s="3196" t="s">
        <v>1495</v>
      </c>
      <c r="D499" s="3197"/>
      <c r="E499" s="3197"/>
      <c r="F499" s="3197"/>
      <c r="G499" s="3197"/>
      <c r="H499" s="3197"/>
      <c r="I499" s="3197"/>
      <c r="J499" s="3197"/>
      <c r="K499" s="3197"/>
      <c r="L499" s="3197"/>
      <c r="M499" s="3197"/>
      <c r="N499" s="3197"/>
      <c r="O499" s="3197"/>
      <c r="P499" s="3197"/>
      <c r="Q499" s="3197"/>
      <c r="R499" s="3197"/>
      <c r="S499" s="3197"/>
      <c r="T499" s="3197"/>
      <c r="U499" s="3197"/>
      <c r="V499" s="3197"/>
      <c r="W499" s="3197"/>
      <c r="X499" s="3197"/>
      <c r="Y499" s="3197"/>
      <c r="Z499" s="3197"/>
      <c r="AA499" s="3197"/>
      <c r="AB499" s="3197"/>
      <c r="AC499" s="3197"/>
      <c r="AD499" s="3197"/>
      <c r="AE499" s="3197"/>
      <c r="AF499" s="3197"/>
      <c r="AG499" s="3197"/>
      <c r="AH499" s="3197"/>
      <c r="AI499" s="3197"/>
      <c r="AJ499" s="3197"/>
      <c r="AK499" s="3197"/>
      <c r="AL499" s="3197"/>
      <c r="AM499" s="3197"/>
      <c r="AN499" s="3197"/>
      <c r="AO499" s="3197"/>
      <c r="AP499" s="3197"/>
      <c r="AQ499" s="3197"/>
      <c r="AR499" s="3197"/>
      <c r="AS499" s="3197"/>
      <c r="AT499" s="3197"/>
      <c r="AU499" s="3197"/>
      <c r="AV499" s="3197"/>
      <c r="AW499" s="3197"/>
      <c r="AY499" s="432"/>
      <c r="AZ499" s="432"/>
      <c r="BA499" s="432"/>
      <c r="BB499" s="432"/>
      <c r="BC499" s="432"/>
      <c r="BD499" s="432"/>
      <c r="BE499" s="432"/>
      <c r="BF499" s="432"/>
      <c r="BG499" s="432"/>
      <c r="BH499" s="432"/>
      <c r="BI499" s="432"/>
      <c r="BJ499" s="432"/>
      <c r="BK499" s="432"/>
      <c r="BL499" s="432"/>
      <c r="BM499" s="432"/>
      <c r="BN499" s="432"/>
      <c r="BO499" s="432"/>
      <c r="BP499" s="432"/>
      <c r="BQ499" s="432"/>
      <c r="BR499" s="432"/>
      <c r="BU499" s="1888"/>
      <c r="BV499" s="1888"/>
      <c r="BW499" s="1888"/>
      <c r="BX499" s="1888"/>
      <c r="BY499" s="1888"/>
      <c r="BZ499" s="1888"/>
      <c r="CB499" s="1888"/>
      <c r="CC499" s="1888"/>
      <c r="CD499" s="1888"/>
      <c r="CE499" s="1888"/>
      <c r="CF499" s="1888"/>
      <c r="CG499" s="1888"/>
      <c r="CH499" s="1888"/>
      <c r="CI499" s="1659"/>
      <c r="CJ499" s="1601"/>
      <c r="CK499" s="1601"/>
      <c r="CL499" s="1660"/>
    </row>
    <row r="500" spans="1:90" s="2078" customFormat="1" ht="30" hidden="1" customHeight="1">
      <c r="A500" s="930"/>
      <c r="B500" s="432"/>
      <c r="C500" s="2616" t="s">
        <v>1496</v>
      </c>
      <c r="D500" s="2617"/>
      <c r="E500" s="2617"/>
      <c r="F500" s="2617"/>
      <c r="G500" s="2617"/>
      <c r="H500" s="2617"/>
      <c r="I500" s="2617"/>
      <c r="J500" s="2617"/>
      <c r="K500" s="2617"/>
      <c r="L500" s="2617"/>
      <c r="M500" s="2617"/>
      <c r="N500" s="2617"/>
      <c r="O500" s="2617"/>
      <c r="P500" s="2617"/>
      <c r="Q500" s="2617"/>
      <c r="R500" s="2617"/>
      <c r="S500" s="2617"/>
      <c r="T500" s="2617"/>
      <c r="U500" s="2617"/>
      <c r="V500" s="2617"/>
      <c r="W500" s="2617"/>
      <c r="X500" s="2617"/>
      <c r="Y500" s="2617"/>
      <c r="Z500" s="2617"/>
      <c r="AA500" s="2617"/>
      <c r="AB500" s="2617"/>
      <c r="AC500" s="2617"/>
      <c r="AD500" s="2617"/>
      <c r="AE500" s="2617"/>
      <c r="AF500" s="2617"/>
      <c r="AG500" s="2617"/>
      <c r="AH500" s="2617"/>
      <c r="AI500" s="2617"/>
      <c r="AJ500" s="2617"/>
      <c r="AK500" s="2617"/>
      <c r="AL500" s="2617"/>
      <c r="AM500" s="2617"/>
      <c r="AN500" s="2617"/>
      <c r="AO500" s="2617"/>
      <c r="AP500" s="2617"/>
      <c r="AQ500" s="2617"/>
      <c r="AR500" s="2617"/>
      <c r="AS500" s="2617"/>
      <c r="AT500" s="2617"/>
      <c r="AU500" s="2617"/>
      <c r="AV500" s="2617"/>
      <c r="AW500" s="2617"/>
      <c r="AY500" s="432"/>
      <c r="AZ500" s="432"/>
      <c r="BA500" s="432"/>
      <c r="BB500" s="432"/>
      <c r="BC500" s="432"/>
      <c r="BD500" s="432"/>
      <c r="BE500" s="432"/>
      <c r="BF500" s="432"/>
      <c r="BG500" s="432"/>
      <c r="BH500" s="432"/>
      <c r="BI500" s="432"/>
      <c r="BJ500" s="432"/>
      <c r="BK500" s="432"/>
      <c r="BL500" s="432"/>
      <c r="BM500" s="432"/>
      <c r="BN500" s="432"/>
      <c r="BO500" s="432"/>
      <c r="BP500" s="432"/>
      <c r="BQ500" s="432"/>
      <c r="BR500" s="432"/>
      <c r="BU500" s="1888"/>
      <c r="BV500" s="1888"/>
      <c r="BW500" s="1888"/>
      <c r="BX500" s="1888"/>
      <c r="BY500" s="1888"/>
      <c r="BZ500" s="1888"/>
      <c r="CB500" s="1888"/>
      <c r="CC500" s="1888"/>
      <c r="CD500" s="1888"/>
      <c r="CE500" s="1888"/>
      <c r="CF500" s="1888"/>
      <c r="CG500" s="1888"/>
      <c r="CH500" s="1888"/>
      <c r="CI500" s="1659"/>
      <c r="CJ500" s="1601"/>
      <c r="CK500" s="1601"/>
      <c r="CL500" s="1660"/>
    </row>
    <row r="501" spans="1:90" s="2078" customFormat="1" ht="19.5" hidden="1" customHeight="1">
      <c r="A501" s="930"/>
      <c r="B501" s="432"/>
      <c r="C501" s="2616" t="s">
        <v>2044</v>
      </c>
      <c r="D501" s="2617"/>
      <c r="E501" s="2617"/>
      <c r="F501" s="2617"/>
      <c r="G501" s="2617"/>
      <c r="H501" s="2617"/>
      <c r="I501" s="2617"/>
      <c r="J501" s="2617"/>
      <c r="K501" s="2617"/>
      <c r="L501" s="2617"/>
      <c r="M501" s="2617"/>
      <c r="N501" s="2617"/>
      <c r="O501" s="2617"/>
      <c r="P501" s="2617"/>
      <c r="Q501" s="2617"/>
      <c r="R501" s="2617"/>
      <c r="S501" s="2617"/>
      <c r="T501" s="2617"/>
      <c r="U501" s="2617"/>
      <c r="V501" s="2617"/>
      <c r="W501" s="2617"/>
      <c r="X501" s="2617"/>
      <c r="Y501" s="2617"/>
      <c r="Z501" s="2617"/>
      <c r="AA501" s="2617"/>
      <c r="AB501" s="2617"/>
      <c r="AC501" s="2617"/>
      <c r="AD501" s="2617"/>
      <c r="AE501" s="2617"/>
      <c r="AF501" s="2617"/>
      <c r="AG501" s="2617"/>
      <c r="AH501" s="2617"/>
      <c r="AI501" s="2617"/>
      <c r="AJ501" s="2617"/>
      <c r="AK501" s="2617"/>
      <c r="AL501" s="2617"/>
      <c r="AM501" s="2617"/>
      <c r="AN501" s="2617"/>
      <c r="AO501" s="2617"/>
      <c r="AP501" s="2617"/>
      <c r="AQ501" s="2617"/>
      <c r="AR501" s="2617"/>
      <c r="AS501" s="2617"/>
      <c r="AT501" s="2617"/>
      <c r="AU501" s="2617"/>
      <c r="AV501" s="2617"/>
      <c r="AW501" s="2617"/>
      <c r="AY501" s="432"/>
      <c r="AZ501" s="432"/>
      <c r="BA501" s="432"/>
      <c r="BB501" s="432"/>
      <c r="BC501" s="432"/>
      <c r="BD501" s="432"/>
      <c r="BE501" s="432"/>
      <c r="BF501" s="432"/>
      <c r="BG501" s="432"/>
      <c r="BH501" s="432"/>
      <c r="BI501" s="432"/>
      <c r="BJ501" s="432"/>
      <c r="BK501" s="432"/>
      <c r="BL501" s="432"/>
      <c r="BM501" s="432"/>
      <c r="BN501" s="432"/>
      <c r="BO501" s="432"/>
      <c r="BP501" s="432"/>
      <c r="BQ501" s="432"/>
      <c r="BR501" s="432"/>
      <c r="BU501" s="1888"/>
      <c r="BV501" s="1888"/>
      <c r="BW501" s="1888"/>
      <c r="BX501" s="1888"/>
      <c r="BY501" s="1888"/>
      <c r="BZ501" s="1888"/>
      <c r="CB501" s="1888"/>
      <c r="CC501" s="1888"/>
      <c r="CD501" s="1888"/>
      <c r="CE501" s="1888"/>
      <c r="CF501" s="1888"/>
      <c r="CG501" s="1888"/>
      <c r="CH501" s="1888"/>
      <c r="CI501" s="1659"/>
      <c r="CJ501" s="1601"/>
      <c r="CK501" s="1601"/>
      <c r="CL501" s="1660"/>
    </row>
    <row r="502" spans="1:90" s="2078" customFormat="1" ht="16.5" hidden="1" customHeight="1">
      <c r="A502" s="930"/>
      <c r="B502" s="432"/>
      <c r="C502" s="2075"/>
      <c r="D502" s="2075"/>
      <c r="E502" s="2075"/>
      <c r="F502" s="2075"/>
      <c r="G502" s="2075"/>
      <c r="H502" s="2075"/>
      <c r="I502" s="2075"/>
      <c r="J502" s="2075"/>
      <c r="K502" s="2075"/>
      <c r="L502" s="2075"/>
      <c r="M502" s="2075"/>
      <c r="N502" s="2075"/>
      <c r="O502" s="2075"/>
      <c r="P502" s="2075"/>
      <c r="Q502" s="2075"/>
      <c r="R502" s="2075"/>
      <c r="S502" s="2075"/>
      <c r="T502" s="2075"/>
      <c r="U502" s="2075"/>
      <c r="V502" s="2075"/>
      <c r="W502" s="2075"/>
      <c r="X502" s="2075"/>
      <c r="Y502" s="2075"/>
      <c r="Z502" s="2075"/>
      <c r="AA502" s="2075"/>
      <c r="AB502" s="2075"/>
      <c r="AC502" s="2075"/>
      <c r="AD502" s="2075"/>
      <c r="AE502" s="2075"/>
      <c r="AF502" s="2075"/>
      <c r="AG502" s="2075"/>
      <c r="AH502" s="2075"/>
      <c r="AI502" s="2075"/>
      <c r="AJ502" s="2075"/>
      <c r="AK502" s="2075"/>
      <c r="AL502" s="2075"/>
      <c r="AM502" s="2075"/>
      <c r="AN502" s="2075"/>
      <c r="AO502" s="2075"/>
      <c r="AP502" s="2075"/>
      <c r="AQ502" s="2075"/>
      <c r="AR502" s="2075"/>
      <c r="AS502" s="2075"/>
      <c r="AT502" s="2075"/>
      <c r="AU502" s="2075"/>
      <c r="AV502" s="2075"/>
      <c r="AW502" s="2075"/>
      <c r="AY502" s="432"/>
      <c r="AZ502" s="432"/>
      <c r="BA502" s="432"/>
      <c r="BB502" s="432"/>
      <c r="BC502" s="432"/>
      <c r="BD502" s="432"/>
      <c r="BE502" s="432"/>
      <c r="BF502" s="432"/>
      <c r="BG502" s="432"/>
      <c r="BH502" s="432"/>
      <c r="BI502" s="432"/>
      <c r="BJ502" s="432"/>
      <c r="BK502" s="432"/>
      <c r="BL502" s="432"/>
      <c r="BM502" s="432"/>
      <c r="BN502" s="432"/>
      <c r="BO502" s="432"/>
      <c r="BP502" s="432"/>
      <c r="BQ502" s="432"/>
      <c r="BR502" s="432"/>
      <c r="BU502" s="1888"/>
      <c r="BV502" s="1888"/>
      <c r="BW502" s="1888"/>
      <c r="BX502" s="1888"/>
      <c r="BY502" s="1888"/>
      <c r="BZ502" s="1888"/>
      <c r="CB502" s="1888"/>
      <c r="CC502" s="1888"/>
      <c r="CD502" s="1888"/>
      <c r="CE502" s="1888"/>
      <c r="CF502" s="1888"/>
      <c r="CG502" s="1888"/>
      <c r="CH502" s="1888"/>
      <c r="CI502" s="1659"/>
      <c r="CJ502" s="1601"/>
      <c r="CK502" s="1601"/>
      <c r="CL502" s="1660"/>
    </row>
    <row r="503" spans="1:90" s="2078" customFormat="1" ht="32.25" hidden="1" customHeight="1">
      <c r="A503" s="930"/>
      <c r="B503" s="432"/>
      <c r="C503" s="2617" t="s">
        <v>2074</v>
      </c>
      <c r="D503" s="2617"/>
      <c r="E503" s="2617"/>
      <c r="F503" s="2617"/>
      <c r="G503" s="2617"/>
      <c r="H503" s="2617"/>
      <c r="I503" s="2617"/>
      <c r="J503" s="2617"/>
      <c r="K503" s="2617"/>
      <c r="L503" s="2617"/>
      <c r="M503" s="2617"/>
      <c r="N503" s="2617"/>
      <c r="O503" s="2617"/>
      <c r="P503" s="2617"/>
      <c r="Q503" s="2617"/>
      <c r="R503" s="2617"/>
      <c r="S503" s="2617"/>
      <c r="T503" s="2617"/>
      <c r="U503" s="2617"/>
      <c r="V503" s="2617"/>
      <c r="W503" s="2617"/>
      <c r="X503" s="2617"/>
      <c r="Y503" s="2617"/>
      <c r="Z503" s="2617"/>
      <c r="AA503" s="2617"/>
      <c r="AB503" s="2617"/>
      <c r="AC503" s="2617"/>
      <c r="AD503" s="2617"/>
      <c r="AE503" s="2617"/>
      <c r="AF503" s="2617"/>
      <c r="AG503" s="2617"/>
      <c r="AH503" s="2617"/>
      <c r="AI503" s="2617"/>
      <c r="AJ503" s="2617"/>
      <c r="AK503" s="2617"/>
      <c r="AL503" s="2617"/>
      <c r="AM503" s="2617"/>
      <c r="AN503" s="2617"/>
      <c r="AO503" s="2617"/>
      <c r="AP503" s="2617"/>
      <c r="AQ503" s="2617"/>
      <c r="AR503" s="2617"/>
      <c r="AS503" s="2617"/>
      <c r="AT503" s="2617"/>
      <c r="AU503" s="2617"/>
      <c r="AV503" s="2617"/>
      <c r="AW503" s="2617"/>
      <c r="AY503" s="432"/>
      <c r="AZ503" s="432"/>
      <c r="BA503" s="432"/>
      <c r="BB503" s="432"/>
      <c r="BC503" s="432"/>
      <c r="BD503" s="432"/>
      <c r="BE503" s="432"/>
      <c r="BF503" s="432"/>
      <c r="BG503" s="432"/>
      <c r="BH503" s="432"/>
      <c r="BI503" s="432"/>
      <c r="BJ503" s="432"/>
      <c r="BK503" s="432"/>
      <c r="BL503" s="432"/>
      <c r="BM503" s="432"/>
      <c r="BN503" s="432"/>
      <c r="BO503" s="432"/>
      <c r="BP503" s="432"/>
      <c r="BQ503" s="432"/>
      <c r="BR503" s="432"/>
      <c r="BU503" s="1888"/>
      <c r="BV503" s="1888"/>
      <c r="BW503" s="1888"/>
      <c r="BX503" s="1888"/>
      <c r="BY503" s="1888"/>
      <c r="BZ503" s="1888"/>
      <c r="CB503" s="1888"/>
      <c r="CC503" s="1888"/>
      <c r="CD503" s="1888"/>
      <c r="CE503" s="1888"/>
      <c r="CF503" s="1888"/>
      <c r="CG503" s="1888"/>
      <c r="CH503" s="1888"/>
      <c r="CI503" s="1659"/>
      <c r="CJ503" s="1601"/>
      <c r="CK503" s="1601"/>
      <c r="CL503" s="1660"/>
    </row>
    <row r="504" spans="1:90" s="2078" customFormat="1" ht="18" hidden="1" customHeight="1">
      <c r="A504" s="930"/>
      <c r="B504" s="432"/>
      <c r="C504" s="2616" t="s">
        <v>1685</v>
      </c>
      <c r="D504" s="2617"/>
      <c r="E504" s="2617"/>
      <c r="F504" s="2617"/>
      <c r="G504" s="2617"/>
      <c r="H504" s="2617"/>
      <c r="I504" s="2617"/>
      <c r="J504" s="2617"/>
      <c r="K504" s="2617"/>
      <c r="L504" s="2617"/>
      <c r="M504" s="2617"/>
      <c r="N504" s="2617"/>
      <c r="O504" s="2617"/>
      <c r="P504" s="2617"/>
      <c r="Q504" s="2617"/>
      <c r="R504" s="2617"/>
      <c r="S504" s="2617"/>
      <c r="T504" s="2617"/>
      <c r="U504" s="2617"/>
      <c r="V504" s="2617"/>
      <c r="W504" s="2617"/>
      <c r="X504" s="2617"/>
      <c r="Y504" s="2617"/>
      <c r="Z504" s="2617"/>
      <c r="AA504" s="2617"/>
      <c r="AB504" s="2617"/>
      <c r="AC504" s="2617"/>
      <c r="AD504" s="2617"/>
      <c r="AE504" s="2617"/>
      <c r="AF504" s="2617"/>
      <c r="AG504" s="2617"/>
      <c r="AH504" s="2617"/>
      <c r="AI504" s="2617"/>
      <c r="AJ504" s="2617"/>
      <c r="AK504" s="2617"/>
      <c r="AL504" s="2617"/>
      <c r="AM504" s="2617"/>
      <c r="AN504" s="2617"/>
      <c r="AO504" s="2617"/>
      <c r="AP504" s="2617"/>
      <c r="AQ504" s="2617"/>
      <c r="AR504" s="2617"/>
      <c r="AS504" s="2617"/>
      <c r="AT504" s="2617"/>
      <c r="AU504" s="2617"/>
      <c r="AV504" s="2617"/>
      <c r="AW504" s="2617"/>
      <c r="AY504" s="432"/>
      <c r="AZ504" s="432"/>
      <c r="BA504" s="432"/>
      <c r="BB504" s="432"/>
      <c r="BC504" s="432"/>
      <c r="BD504" s="432"/>
      <c r="BE504" s="432"/>
      <c r="BF504" s="432"/>
      <c r="BG504" s="432"/>
      <c r="BH504" s="432"/>
      <c r="BI504" s="432"/>
      <c r="BJ504" s="432"/>
      <c r="BK504" s="432"/>
      <c r="BL504" s="432"/>
      <c r="BM504" s="432"/>
      <c r="BN504" s="432"/>
      <c r="BO504" s="432"/>
      <c r="BP504" s="432"/>
      <c r="BQ504" s="432"/>
      <c r="BR504" s="432"/>
      <c r="BU504" s="1888"/>
      <c r="BV504" s="1888"/>
      <c r="BW504" s="1888"/>
      <c r="BX504" s="1888"/>
      <c r="BY504" s="1888"/>
      <c r="BZ504" s="1888"/>
      <c r="CB504" s="1888"/>
      <c r="CC504" s="1888"/>
      <c r="CD504" s="1888"/>
      <c r="CE504" s="1888"/>
      <c r="CF504" s="1888"/>
      <c r="CG504" s="1888"/>
      <c r="CH504" s="1888"/>
      <c r="CI504" s="1659"/>
      <c r="CJ504" s="1601"/>
      <c r="CK504" s="1601"/>
      <c r="CL504" s="1660"/>
    </row>
    <row r="505" spans="1:90" s="2078" customFormat="1" ht="17.25" hidden="1" customHeight="1">
      <c r="A505" s="930"/>
      <c r="B505" s="432"/>
      <c r="C505" s="2887" t="s">
        <v>1686</v>
      </c>
      <c r="D505" s="2888"/>
      <c r="E505" s="2888"/>
      <c r="F505" s="2888"/>
      <c r="G505" s="2888"/>
      <c r="H505" s="2888"/>
      <c r="I505" s="2888"/>
      <c r="J505" s="2888"/>
      <c r="K505" s="2888"/>
      <c r="L505" s="2888"/>
      <c r="M505" s="2888"/>
      <c r="N505" s="2888"/>
      <c r="O505" s="2888"/>
      <c r="P505" s="2888"/>
      <c r="Q505" s="2888"/>
      <c r="R505" s="2888"/>
      <c r="S505" s="2888"/>
      <c r="T505" s="2888"/>
      <c r="U505" s="2888"/>
      <c r="V505" s="2888"/>
      <c r="W505" s="2888"/>
      <c r="X505" s="2888"/>
      <c r="Y505" s="2888"/>
      <c r="Z505" s="2888"/>
      <c r="AA505" s="2888"/>
      <c r="AB505" s="2888"/>
      <c r="AC505" s="2888"/>
      <c r="AD505" s="2888"/>
      <c r="AE505" s="2888"/>
      <c r="AF505" s="2888"/>
      <c r="AG505" s="2888"/>
      <c r="AH505" s="2888"/>
      <c r="AI505" s="2888"/>
      <c r="AJ505" s="2888"/>
      <c r="AK505" s="2888"/>
      <c r="AL505" s="2888"/>
      <c r="AM505" s="2888"/>
      <c r="AN505" s="2888"/>
      <c r="AO505" s="2888"/>
      <c r="AP505" s="2888"/>
      <c r="AQ505" s="2888"/>
      <c r="AR505" s="2888"/>
      <c r="AS505" s="2888"/>
      <c r="AT505" s="2888"/>
      <c r="AU505" s="2888"/>
      <c r="AV505" s="2888"/>
      <c r="AW505" s="2888"/>
      <c r="AY505" s="432"/>
      <c r="AZ505" s="432"/>
      <c r="BA505" s="432"/>
      <c r="BB505" s="432"/>
      <c r="BC505" s="432"/>
      <c r="BD505" s="432"/>
      <c r="BE505" s="432"/>
      <c r="BF505" s="432"/>
      <c r="BG505" s="432"/>
      <c r="BH505" s="432"/>
      <c r="BI505" s="432"/>
      <c r="BJ505" s="432"/>
      <c r="BK505" s="432"/>
      <c r="BL505" s="432"/>
      <c r="BM505" s="432"/>
      <c r="BN505" s="432"/>
      <c r="BO505" s="432"/>
      <c r="BP505" s="432"/>
      <c r="BQ505" s="432"/>
      <c r="BR505" s="432"/>
      <c r="BU505" s="1888"/>
      <c r="BV505" s="1888"/>
      <c r="BW505" s="1888"/>
      <c r="BX505" s="1888"/>
      <c r="BY505" s="1888"/>
      <c r="BZ505" s="1888"/>
      <c r="CB505" s="1888"/>
      <c r="CC505" s="1888"/>
      <c r="CD505" s="1888"/>
      <c r="CE505" s="1888"/>
      <c r="CF505" s="1888"/>
      <c r="CG505" s="1888"/>
      <c r="CH505" s="1888"/>
      <c r="CI505" s="1659"/>
      <c r="CJ505" s="1601"/>
      <c r="CK505" s="1601"/>
      <c r="CL505" s="1660"/>
    </row>
    <row r="506" spans="1:90" s="2078" customFormat="1" ht="17.25" hidden="1" customHeight="1">
      <c r="A506" s="930"/>
      <c r="B506" s="432"/>
      <c r="C506" s="2616" t="s">
        <v>1687</v>
      </c>
      <c r="D506" s="2617"/>
      <c r="E506" s="2617"/>
      <c r="F506" s="2617"/>
      <c r="G506" s="2617"/>
      <c r="H506" s="2617"/>
      <c r="I506" s="2617"/>
      <c r="J506" s="2617"/>
      <c r="K506" s="2617"/>
      <c r="L506" s="2617"/>
      <c r="M506" s="2617"/>
      <c r="N506" s="2617"/>
      <c r="O506" s="2617"/>
      <c r="P506" s="2617"/>
      <c r="Q506" s="2617"/>
      <c r="R506" s="2617"/>
      <c r="S506" s="2617"/>
      <c r="T506" s="2617"/>
      <c r="U506" s="2617"/>
      <c r="V506" s="2617"/>
      <c r="W506" s="2617"/>
      <c r="X506" s="2617"/>
      <c r="Y506" s="2617"/>
      <c r="Z506" s="2617"/>
      <c r="AA506" s="2617"/>
      <c r="AB506" s="2617"/>
      <c r="AC506" s="2617"/>
      <c r="AD506" s="2617"/>
      <c r="AE506" s="2617"/>
      <c r="AF506" s="2617"/>
      <c r="AG506" s="2617"/>
      <c r="AH506" s="2617"/>
      <c r="AI506" s="2617"/>
      <c r="AJ506" s="2617"/>
      <c r="AK506" s="2617"/>
      <c r="AL506" s="2617"/>
      <c r="AM506" s="2617"/>
      <c r="AN506" s="2617"/>
      <c r="AO506" s="2617"/>
      <c r="AP506" s="2617"/>
      <c r="AQ506" s="2617"/>
      <c r="AR506" s="2617"/>
      <c r="AS506" s="2617"/>
      <c r="AT506" s="2617"/>
      <c r="AU506" s="2617"/>
      <c r="AV506" s="2617"/>
      <c r="AW506" s="2617"/>
      <c r="AY506" s="432"/>
      <c r="AZ506" s="432"/>
      <c r="BA506" s="432"/>
      <c r="BB506" s="432"/>
      <c r="BC506" s="432"/>
      <c r="BD506" s="432"/>
      <c r="BE506" s="432"/>
      <c r="BF506" s="432"/>
      <c r="BG506" s="432"/>
      <c r="BH506" s="432"/>
      <c r="BI506" s="432"/>
      <c r="BJ506" s="432"/>
      <c r="BK506" s="432"/>
      <c r="BL506" s="432"/>
      <c r="BM506" s="432"/>
      <c r="BN506" s="432"/>
      <c r="BO506" s="432"/>
      <c r="BP506" s="432"/>
      <c r="BQ506" s="432"/>
      <c r="BR506" s="432"/>
      <c r="BU506" s="1888"/>
      <c r="BV506" s="1888"/>
      <c r="BW506" s="1888"/>
      <c r="BX506" s="1888"/>
      <c r="BY506" s="1888"/>
      <c r="BZ506" s="1888"/>
      <c r="CB506" s="1888"/>
      <c r="CC506" s="1888"/>
      <c r="CD506" s="1888"/>
      <c r="CE506" s="1888"/>
      <c r="CF506" s="1888"/>
      <c r="CG506" s="1888"/>
      <c r="CH506" s="1888"/>
      <c r="CI506" s="1659"/>
      <c r="CJ506" s="1601"/>
      <c r="CK506" s="1601"/>
      <c r="CL506" s="1660"/>
    </row>
    <row r="507" spans="1:90" s="2078" customFormat="1" ht="17.25" hidden="1" customHeight="1">
      <c r="A507" s="930"/>
      <c r="B507" s="432"/>
      <c r="C507" s="2616" t="s">
        <v>1688</v>
      </c>
      <c r="D507" s="2617"/>
      <c r="E507" s="2617"/>
      <c r="F507" s="2617"/>
      <c r="G507" s="2617"/>
      <c r="H507" s="2617"/>
      <c r="I507" s="2617"/>
      <c r="J507" s="2617"/>
      <c r="K507" s="2617"/>
      <c r="L507" s="2617"/>
      <c r="M507" s="2617"/>
      <c r="N507" s="2617"/>
      <c r="O507" s="2617"/>
      <c r="P507" s="2617"/>
      <c r="Q507" s="2617"/>
      <c r="R507" s="2617"/>
      <c r="S507" s="2617"/>
      <c r="T507" s="2617"/>
      <c r="U507" s="2617"/>
      <c r="V507" s="2617"/>
      <c r="W507" s="2617"/>
      <c r="X507" s="2617"/>
      <c r="Y507" s="2617"/>
      <c r="Z507" s="2617"/>
      <c r="AA507" s="2617"/>
      <c r="AB507" s="2617"/>
      <c r="AC507" s="2617"/>
      <c r="AD507" s="2617"/>
      <c r="AE507" s="2617"/>
      <c r="AF507" s="2617"/>
      <c r="AG507" s="2617"/>
      <c r="AH507" s="2617"/>
      <c r="AI507" s="2617"/>
      <c r="AJ507" s="2617"/>
      <c r="AK507" s="2617"/>
      <c r="AL507" s="2617"/>
      <c r="AM507" s="2617"/>
      <c r="AN507" s="2617"/>
      <c r="AO507" s="2617"/>
      <c r="AP507" s="2617"/>
      <c r="AQ507" s="2617"/>
      <c r="AR507" s="2617"/>
      <c r="AS507" s="2617"/>
      <c r="AT507" s="2617"/>
      <c r="AU507" s="2617"/>
      <c r="AV507" s="2617"/>
      <c r="AW507" s="2617"/>
      <c r="AY507" s="432"/>
      <c r="AZ507" s="432"/>
      <c r="BA507" s="432"/>
      <c r="BB507" s="432"/>
      <c r="BC507" s="432"/>
      <c r="BD507" s="432"/>
      <c r="BE507" s="432"/>
      <c r="BF507" s="432"/>
      <c r="BG507" s="432"/>
      <c r="BH507" s="432"/>
      <c r="BI507" s="432"/>
      <c r="BJ507" s="432"/>
      <c r="BK507" s="432"/>
      <c r="BL507" s="432"/>
      <c r="BM507" s="432"/>
      <c r="BN507" s="432"/>
      <c r="BO507" s="432"/>
      <c r="BP507" s="432"/>
      <c r="BQ507" s="432"/>
      <c r="BR507" s="432"/>
      <c r="BU507" s="1888"/>
      <c r="BV507" s="1888"/>
      <c r="BW507" s="1888"/>
      <c r="BX507" s="1888"/>
      <c r="BY507" s="1888"/>
      <c r="BZ507" s="1888"/>
      <c r="CB507" s="1888"/>
      <c r="CC507" s="1888"/>
      <c r="CD507" s="1888"/>
      <c r="CE507" s="1888"/>
      <c r="CF507" s="1888"/>
      <c r="CG507" s="1888"/>
      <c r="CH507" s="1888"/>
      <c r="CI507" s="1659"/>
      <c r="CJ507" s="1601"/>
      <c r="CK507" s="1601"/>
      <c r="CL507" s="1660"/>
    </row>
    <row r="508" spans="1:90" s="2078" customFormat="1" ht="17.25" hidden="1" customHeight="1">
      <c r="A508" s="930"/>
      <c r="B508" s="432"/>
      <c r="C508" s="2616" t="s">
        <v>1689</v>
      </c>
      <c r="D508" s="2617"/>
      <c r="E508" s="2617"/>
      <c r="F508" s="2617"/>
      <c r="G508" s="2617"/>
      <c r="H508" s="2617"/>
      <c r="I508" s="2617"/>
      <c r="J508" s="2617"/>
      <c r="K508" s="2617"/>
      <c r="L508" s="2617"/>
      <c r="M508" s="2617"/>
      <c r="N508" s="2617"/>
      <c r="O508" s="2617"/>
      <c r="P508" s="2617"/>
      <c r="Q508" s="2617"/>
      <c r="R508" s="2617"/>
      <c r="S508" s="2617"/>
      <c r="T508" s="2617"/>
      <c r="U508" s="2617"/>
      <c r="V508" s="2617"/>
      <c r="W508" s="2617"/>
      <c r="X508" s="2617"/>
      <c r="Y508" s="2617"/>
      <c r="Z508" s="2617"/>
      <c r="AA508" s="2617"/>
      <c r="AB508" s="2617"/>
      <c r="AC508" s="2617"/>
      <c r="AD508" s="2617"/>
      <c r="AE508" s="2617"/>
      <c r="AF508" s="2617"/>
      <c r="AG508" s="2617"/>
      <c r="AH508" s="2617"/>
      <c r="AI508" s="2617"/>
      <c r="AJ508" s="2617"/>
      <c r="AK508" s="2617"/>
      <c r="AL508" s="2617"/>
      <c r="AM508" s="2617"/>
      <c r="AN508" s="2617"/>
      <c r="AO508" s="2617"/>
      <c r="AP508" s="2617"/>
      <c r="AQ508" s="2617"/>
      <c r="AR508" s="2617"/>
      <c r="AS508" s="2617"/>
      <c r="AT508" s="2617"/>
      <c r="AU508" s="2617"/>
      <c r="AV508" s="2617"/>
      <c r="AW508" s="2617"/>
      <c r="AY508" s="432"/>
      <c r="AZ508" s="432"/>
      <c r="BA508" s="432"/>
      <c r="BB508" s="432"/>
      <c r="BC508" s="432"/>
      <c r="BD508" s="432"/>
      <c r="BE508" s="432"/>
      <c r="BF508" s="432"/>
      <c r="BG508" s="432"/>
      <c r="BH508" s="432"/>
      <c r="BI508" s="432"/>
      <c r="BJ508" s="432"/>
      <c r="BK508" s="432"/>
      <c r="BL508" s="432"/>
      <c r="BM508" s="432"/>
      <c r="BN508" s="432"/>
      <c r="BO508" s="432"/>
      <c r="BP508" s="432"/>
      <c r="BQ508" s="432"/>
      <c r="BR508" s="432"/>
      <c r="BU508" s="1888"/>
      <c r="BV508" s="1888"/>
      <c r="BW508" s="1888"/>
      <c r="BX508" s="1888"/>
      <c r="BY508" s="1888"/>
      <c r="BZ508" s="1888"/>
      <c r="CB508" s="1888"/>
      <c r="CC508" s="1888"/>
      <c r="CD508" s="1888"/>
      <c r="CE508" s="1888"/>
      <c r="CF508" s="1888"/>
      <c r="CG508" s="1888"/>
      <c r="CH508" s="1888"/>
      <c r="CI508" s="1659"/>
      <c r="CJ508" s="1601"/>
      <c r="CK508" s="1601"/>
      <c r="CL508" s="1660"/>
    </row>
    <row r="509" spans="1:90" s="2078" customFormat="1" ht="17.25" hidden="1" customHeight="1">
      <c r="A509" s="930"/>
      <c r="B509" s="432"/>
      <c r="C509" s="2616" t="s">
        <v>1691</v>
      </c>
      <c r="D509" s="2617"/>
      <c r="E509" s="2617"/>
      <c r="F509" s="2617"/>
      <c r="G509" s="2617"/>
      <c r="H509" s="2617"/>
      <c r="I509" s="2617"/>
      <c r="J509" s="2617"/>
      <c r="K509" s="2617"/>
      <c r="L509" s="2617"/>
      <c r="M509" s="2617"/>
      <c r="N509" s="2617"/>
      <c r="O509" s="2617"/>
      <c r="P509" s="2617"/>
      <c r="Q509" s="2617"/>
      <c r="R509" s="2617"/>
      <c r="S509" s="2617"/>
      <c r="T509" s="2617"/>
      <c r="U509" s="2617"/>
      <c r="V509" s="2617"/>
      <c r="W509" s="2617"/>
      <c r="X509" s="2617"/>
      <c r="Y509" s="2617"/>
      <c r="Z509" s="2617"/>
      <c r="AA509" s="2617"/>
      <c r="AB509" s="2617"/>
      <c r="AC509" s="2617"/>
      <c r="AD509" s="2617"/>
      <c r="AE509" s="2617"/>
      <c r="AF509" s="2617"/>
      <c r="AG509" s="2617"/>
      <c r="AH509" s="2617"/>
      <c r="AI509" s="2617"/>
      <c r="AJ509" s="2617"/>
      <c r="AK509" s="2617"/>
      <c r="AL509" s="2617"/>
      <c r="AM509" s="2617"/>
      <c r="AN509" s="2617"/>
      <c r="AO509" s="2617"/>
      <c r="AP509" s="2617"/>
      <c r="AQ509" s="2617"/>
      <c r="AR509" s="2617"/>
      <c r="AS509" s="2617"/>
      <c r="AT509" s="2617"/>
      <c r="AU509" s="2617"/>
      <c r="AV509" s="2617"/>
      <c r="AW509" s="2617"/>
      <c r="AY509" s="432"/>
      <c r="AZ509" s="432"/>
      <c r="BA509" s="432"/>
      <c r="BB509" s="432"/>
      <c r="BC509" s="432"/>
      <c r="BD509" s="432"/>
      <c r="BE509" s="432"/>
      <c r="BF509" s="432"/>
      <c r="BG509" s="432"/>
      <c r="BH509" s="432"/>
      <c r="BI509" s="432"/>
      <c r="BJ509" s="432"/>
      <c r="BK509" s="432"/>
      <c r="BL509" s="432"/>
      <c r="BM509" s="432"/>
      <c r="BN509" s="432"/>
      <c r="BO509" s="432"/>
      <c r="BP509" s="432"/>
      <c r="BQ509" s="432"/>
      <c r="BR509" s="432"/>
      <c r="BU509" s="1888"/>
      <c r="BV509" s="1888"/>
      <c r="BW509" s="1888"/>
      <c r="BX509" s="1888"/>
      <c r="BY509" s="1888"/>
      <c r="BZ509" s="1888"/>
      <c r="CB509" s="1888"/>
      <c r="CC509" s="1888"/>
      <c r="CD509" s="1888"/>
      <c r="CE509" s="1888"/>
      <c r="CF509" s="1888"/>
      <c r="CG509" s="1888"/>
      <c r="CH509" s="1888"/>
      <c r="CI509" s="1659"/>
      <c r="CJ509" s="1601"/>
      <c r="CK509" s="1601"/>
      <c r="CL509" s="1660"/>
    </row>
    <row r="510" spans="1:90" s="2078" customFormat="1" ht="17.25" hidden="1" customHeight="1">
      <c r="A510" s="930"/>
      <c r="B510" s="432"/>
      <c r="C510" s="2616" t="s">
        <v>1692</v>
      </c>
      <c r="D510" s="2617"/>
      <c r="E510" s="2617"/>
      <c r="F510" s="2617"/>
      <c r="G510" s="2617"/>
      <c r="H510" s="2617"/>
      <c r="I510" s="2617"/>
      <c r="J510" s="2617"/>
      <c r="K510" s="2617"/>
      <c r="L510" s="2617"/>
      <c r="M510" s="2617"/>
      <c r="N510" s="2617"/>
      <c r="O510" s="2617"/>
      <c r="P510" s="2617"/>
      <c r="Q510" s="2617"/>
      <c r="R510" s="2617"/>
      <c r="S510" s="2617"/>
      <c r="T510" s="2617"/>
      <c r="U510" s="2617"/>
      <c r="V510" s="2617"/>
      <c r="W510" s="2617"/>
      <c r="X510" s="2617"/>
      <c r="Y510" s="2617"/>
      <c r="Z510" s="2617"/>
      <c r="AA510" s="2617"/>
      <c r="AB510" s="2617"/>
      <c r="AC510" s="2617"/>
      <c r="AD510" s="2617"/>
      <c r="AE510" s="2617"/>
      <c r="AF510" s="2617"/>
      <c r="AG510" s="2617"/>
      <c r="AH510" s="2617"/>
      <c r="AI510" s="2617"/>
      <c r="AJ510" s="2617"/>
      <c r="AK510" s="2617"/>
      <c r="AL510" s="2617"/>
      <c r="AM510" s="2617"/>
      <c r="AN510" s="2617"/>
      <c r="AO510" s="2617"/>
      <c r="AP510" s="2617"/>
      <c r="AQ510" s="2617"/>
      <c r="AR510" s="2617"/>
      <c r="AS510" s="2617"/>
      <c r="AT510" s="2617"/>
      <c r="AU510" s="2617"/>
      <c r="AV510" s="2617"/>
      <c r="AW510" s="2617"/>
      <c r="AY510" s="432"/>
      <c r="AZ510" s="432"/>
      <c r="BA510" s="432"/>
      <c r="BB510" s="432"/>
      <c r="BC510" s="432"/>
      <c r="BD510" s="432"/>
      <c r="BE510" s="432"/>
      <c r="BF510" s="432"/>
      <c r="BG510" s="432"/>
      <c r="BH510" s="432"/>
      <c r="BI510" s="432"/>
      <c r="BJ510" s="432"/>
      <c r="BK510" s="432"/>
      <c r="BL510" s="432"/>
      <c r="BM510" s="432"/>
      <c r="BN510" s="432"/>
      <c r="BO510" s="432"/>
      <c r="BP510" s="432"/>
      <c r="BQ510" s="432"/>
      <c r="BR510" s="432"/>
      <c r="BU510" s="1888"/>
      <c r="BV510" s="1888"/>
      <c r="BW510" s="1888"/>
      <c r="BX510" s="1888"/>
      <c r="BY510" s="1888"/>
      <c r="BZ510" s="1888"/>
      <c r="CB510" s="1888"/>
      <c r="CC510" s="1888"/>
      <c r="CD510" s="1888"/>
      <c r="CE510" s="1888"/>
      <c r="CF510" s="1888"/>
      <c r="CG510" s="1888"/>
      <c r="CH510" s="1888"/>
      <c r="CI510" s="1659"/>
      <c r="CJ510" s="1601"/>
      <c r="CK510" s="1601"/>
      <c r="CL510" s="1660"/>
    </row>
    <row r="511" spans="1:90" ht="17.25" hidden="1" customHeight="1">
      <c r="C511" s="134" t="s">
        <v>971</v>
      </c>
      <c r="D511" s="1663"/>
      <c r="E511" s="1663"/>
      <c r="F511" s="1663"/>
      <c r="G511" s="1663"/>
      <c r="H511" s="1663"/>
      <c r="I511" s="1663"/>
      <c r="J511" s="1663"/>
      <c r="K511" s="1663"/>
      <c r="L511" s="1663"/>
      <c r="M511" s="1663"/>
      <c r="N511" s="1663"/>
      <c r="O511" s="1663"/>
      <c r="P511" s="1663"/>
      <c r="Q511" s="1663"/>
      <c r="R511" s="1663"/>
      <c r="S511" s="1663"/>
      <c r="T511" s="1663"/>
      <c r="U511" s="1663"/>
      <c r="V511" s="1663"/>
      <c r="W511" s="1663"/>
      <c r="X511" s="1663"/>
      <c r="Y511" s="1663"/>
      <c r="Z511" s="1663"/>
      <c r="AA511" s="1663"/>
      <c r="AB511" s="1663"/>
      <c r="AC511" s="1663"/>
      <c r="AD511" s="1663"/>
      <c r="AE511" s="1663"/>
      <c r="AF511" s="1663"/>
      <c r="AG511" s="1663"/>
      <c r="AH511" s="1663"/>
      <c r="AI511" s="1663"/>
      <c r="AJ511" s="1663"/>
      <c r="AK511" s="1663"/>
      <c r="AL511" s="1663"/>
      <c r="AM511" s="1663"/>
      <c r="AN511" s="1663"/>
      <c r="AO511" s="1663"/>
      <c r="AP511" s="1663"/>
      <c r="AQ511" s="1663"/>
      <c r="AR511" s="1663"/>
      <c r="AS511" s="1663"/>
      <c r="AT511" s="1663"/>
      <c r="AU511" s="1663"/>
      <c r="AV511" s="1663"/>
      <c r="AW511" s="1663"/>
      <c r="BA511" s="459"/>
      <c r="BB511" s="459"/>
      <c r="BC511" s="459"/>
      <c r="BD511" s="459"/>
      <c r="BE511" s="459"/>
      <c r="BF511" s="459"/>
      <c r="BG511" s="459"/>
      <c r="BH511" s="459"/>
      <c r="BI511" s="459"/>
      <c r="BJ511" s="459"/>
      <c r="BK511" s="459"/>
      <c r="BL511" s="459"/>
      <c r="BM511" s="459"/>
      <c r="BN511" s="459"/>
      <c r="BO511" s="459"/>
      <c r="BP511" s="459"/>
      <c r="BQ511" s="459"/>
      <c r="BR511" s="459"/>
      <c r="BU511" s="922"/>
      <c r="BV511" s="922"/>
      <c r="BW511" s="922"/>
      <c r="BX511" s="922"/>
      <c r="BY511" s="922"/>
      <c r="BZ511" s="922"/>
      <c r="CB511" s="922"/>
      <c r="CC511" s="922"/>
      <c r="CD511" s="922"/>
      <c r="CE511" s="922"/>
      <c r="CF511" s="922"/>
      <c r="CG511" s="922"/>
      <c r="CH511" s="922"/>
      <c r="CI511" s="1664"/>
      <c r="CJ511" s="1533"/>
      <c r="CK511" s="1533"/>
      <c r="CL511" s="924"/>
    </row>
    <row r="512" spans="1:90" ht="17.25" hidden="1" customHeight="1">
      <c r="C512" s="134" t="s">
        <v>972</v>
      </c>
      <c r="D512" s="1663"/>
      <c r="E512" s="1663"/>
      <c r="F512" s="1663"/>
      <c r="G512" s="1663"/>
      <c r="H512" s="1663"/>
      <c r="I512" s="1663"/>
      <c r="J512" s="1663"/>
      <c r="K512" s="1663"/>
      <c r="L512" s="1663"/>
      <c r="M512" s="1663"/>
      <c r="N512" s="1663"/>
      <c r="O512" s="1663"/>
      <c r="P512" s="1663"/>
      <c r="Q512" s="1663"/>
      <c r="R512" s="1663"/>
      <c r="S512" s="1663"/>
      <c r="T512" s="1663"/>
      <c r="U512" s="1663"/>
      <c r="V512" s="1663"/>
      <c r="W512" s="1663"/>
      <c r="X512" s="1663"/>
      <c r="Y512" s="1663"/>
      <c r="Z512" s="1663"/>
      <c r="AA512" s="1663"/>
      <c r="AB512" s="1663"/>
      <c r="AC512" s="1663"/>
      <c r="AD512" s="1663"/>
      <c r="AE512" s="1663"/>
      <c r="AF512" s="1663"/>
      <c r="AG512" s="1663"/>
      <c r="AH512" s="1663"/>
      <c r="AI512" s="1663"/>
      <c r="AJ512" s="1663"/>
      <c r="AK512" s="1663"/>
      <c r="AL512" s="1663"/>
      <c r="AM512" s="1663"/>
      <c r="AN512" s="1663"/>
      <c r="AO512" s="1663"/>
      <c r="AP512" s="1663"/>
      <c r="AQ512" s="1663"/>
      <c r="AR512" s="1663"/>
      <c r="AS512" s="1663"/>
      <c r="AT512" s="1663"/>
      <c r="AU512" s="1663"/>
      <c r="AV512" s="1663"/>
      <c r="AW512" s="1663"/>
      <c r="BA512" s="459"/>
      <c r="BB512" s="459"/>
      <c r="BC512" s="459"/>
      <c r="BD512" s="459"/>
      <c r="BE512" s="459"/>
      <c r="BF512" s="459"/>
      <c r="BG512" s="459"/>
      <c r="BH512" s="459"/>
      <c r="BI512" s="459"/>
      <c r="BJ512" s="459"/>
      <c r="BK512" s="459"/>
      <c r="BL512" s="459"/>
      <c r="BM512" s="459"/>
      <c r="BN512" s="459"/>
      <c r="BO512" s="459"/>
      <c r="BP512" s="459"/>
      <c r="BQ512" s="459"/>
      <c r="BR512" s="459"/>
      <c r="BU512" s="922"/>
      <c r="BV512" s="922"/>
      <c r="BW512" s="922"/>
      <c r="BX512" s="922"/>
      <c r="BY512" s="922"/>
      <c r="BZ512" s="922"/>
      <c r="CB512" s="922"/>
      <c r="CC512" s="922"/>
      <c r="CD512" s="922"/>
      <c r="CE512" s="922"/>
      <c r="CF512" s="922"/>
      <c r="CG512" s="922"/>
      <c r="CH512" s="922"/>
      <c r="CI512" s="1664"/>
      <c r="CJ512" s="1533"/>
      <c r="CK512" s="1533"/>
      <c r="CL512" s="924"/>
    </row>
    <row r="513" spans="1:90" s="1667" customFormat="1" ht="17.25" hidden="1" customHeight="1">
      <c r="A513" s="1665"/>
      <c r="B513" s="1494"/>
      <c r="C513" s="3351" t="s">
        <v>973</v>
      </c>
      <c r="D513" s="3351"/>
      <c r="E513" s="3351"/>
      <c r="F513" s="3351"/>
      <c r="G513" s="3351"/>
      <c r="H513" s="3351"/>
      <c r="I513" s="3351"/>
      <c r="J513" s="3351"/>
      <c r="K513" s="3351"/>
      <c r="L513" s="3351"/>
      <c r="M513" s="3351"/>
      <c r="N513" s="1466"/>
      <c r="O513" s="1666"/>
      <c r="P513" s="2784" t="s">
        <v>642</v>
      </c>
      <c r="Q513" s="2784"/>
      <c r="R513" s="2784"/>
      <c r="S513" s="2784"/>
      <c r="T513" s="2784"/>
      <c r="U513" s="2784"/>
      <c r="V513" s="2784"/>
      <c r="W513" s="2784"/>
      <c r="X513" s="2784"/>
      <c r="Y513" s="2784"/>
      <c r="Z513" s="2784"/>
      <c r="AA513" s="2784"/>
      <c r="AB513" s="2784"/>
      <c r="AC513" s="2784"/>
      <c r="AD513" s="2784"/>
      <c r="AE513" s="2784"/>
      <c r="AF513" s="1457"/>
      <c r="AG513" s="2783" t="s">
        <v>643</v>
      </c>
      <c r="AH513" s="2784"/>
      <c r="AI513" s="2784"/>
      <c r="AJ513" s="2783"/>
      <c r="AK513" s="2784"/>
      <c r="AL513" s="2783"/>
      <c r="AM513" s="2783"/>
      <c r="AN513" s="2783"/>
      <c r="AO513" s="2783"/>
      <c r="AP513" s="2783"/>
      <c r="AQ513" s="2783"/>
      <c r="AR513" s="2784"/>
      <c r="AS513" s="2784"/>
      <c r="AT513" s="2784"/>
      <c r="AU513" s="2783"/>
      <c r="AV513" s="2783"/>
      <c r="AW513" s="2783"/>
      <c r="AY513" s="1668"/>
      <c r="AZ513" s="1668"/>
      <c r="BA513" s="1668"/>
      <c r="BB513" s="1668"/>
      <c r="BC513" s="1668"/>
      <c r="BD513" s="1668"/>
      <c r="BE513" s="1668"/>
      <c r="BF513" s="1668"/>
      <c r="BG513" s="1668"/>
      <c r="BH513" s="1668"/>
      <c r="BI513" s="1668"/>
      <c r="BJ513" s="1668"/>
      <c r="BK513" s="1668"/>
      <c r="BL513" s="1668"/>
      <c r="BM513" s="1668"/>
      <c r="BN513" s="1668"/>
      <c r="BO513" s="1668"/>
      <c r="BP513" s="1668"/>
      <c r="BQ513" s="1668"/>
      <c r="BR513" s="1668"/>
      <c r="BU513" s="1669"/>
      <c r="BV513" s="1669"/>
      <c r="BW513" s="1669"/>
      <c r="BX513" s="1669"/>
      <c r="BY513" s="1669"/>
      <c r="BZ513" s="1669"/>
      <c r="CB513" s="1669"/>
      <c r="CC513" s="1669"/>
      <c r="CD513" s="1669"/>
      <c r="CE513" s="1669"/>
      <c r="CF513" s="1669"/>
      <c r="CG513" s="1669"/>
      <c r="CH513" s="1669"/>
      <c r="CI513" s="1670"/>
      <c r="CJ513" s="1671"/>
      <c r="CK513" s="1671"/>
      <c r="CL513" s="1672"/>
    </row>
    <row r="514" spans="1:90" s="1667" customFormat="1" ht="33" hidden="1" customHeight="1">
      <c r="A514" s="1665"/>
      <c r="B514" s="1494"/>
      <c r="C514" s="3351"/>
      <c r="D514" s="3351"/>
      <c r="E514" s="3351"/>
      <c r="F514" s="3351"/>
      <c r="G514" s="3351"/>
      <c r="H514" s="3351"/>
      <c r="I514" s="3351"/>
      <c r="J514" s="3351"/>
      <c r="K514" s="3351"/>
      <c r="L514" s="3351"/>
      <c r="M514" s="3351"/>
      <c r="N514" s="1466"/>
      <c r="O514" s="2783" t="s">
        <v>974</v>
      </c>
      <c r="P514" s="2783"/>
      <c r="Q514" s="2784"/>
      <c r="R514" s="2784"/>
      <c r="S514" s="2783"/>
      <c r="T514" s="2783"/>
      <c r="U514" s="2783"/>
      <c r="V514" s="956"/>
      <c r="W514" s="1457"/>
      <c r="X514" s="1457"/>
      <c r="Y514" s="2658" t="s">
        <v>975</v>
      </c>
      <c r="Z514" s="2642"/>
      <c r="AA514" s="2658"/>
      <c r="AB514" s="2658"/>
      <c r="AC514" s="2658"/>
      <c r="AD514" s="2642"/>
      <c r="AE514" s="2658"/>
      <c r="AF514" s="1457"/>
      <c r="AG514" s="2641" t="s">
        <v>974</v>
      </c>
      <c r="AH514" s="2642"/>
      <c r="AI514" s="2642"/>
      <c r="AJ514" s="2641"/>
      <c r="AK514" s="3381"/>
      <c r="AL514" s="2641"/>
      <c r="AM514" s="2641"/>
      <c r="AN514" s="2641"/>
      <c r="AO514" s="1463"/>
      <c r="AP514" s="2723" t="s">
        <v>975</v>
      </c>
      <c r="AQ514" s="2723"/>
      <c r="AR514" s="2724"/>
      <c r="AS514" s="2724"/>
      <c r="AT514" s="2724"/>
      <c r="AU514" s="2723"/>
      <c r="AV514" s="2723"/>
      <c r="AW514" s="2723"/>
      <c r="AY514" s="1668"/>
      <c r="AZ514" s="1668"/>
      <c r="BA514" s="1668"/>
      <c r="BB514" s="1668"/>
      <c r="BC514" s="1668"/>
      <c r="BD514" s="1668"/>
      <c r="BE514" s="1668"/>
      <c r="BF514" s="1668"/>
      <c r="BG514" s="1668"/>
      <c r="BH514" s="1668"/>
      <c r="BI514" s="1668"/>
      <c r="BJ514" s="1668"/>
      <c r="BK514" s="1668"/>
      <c r="BL514" s="1668"/>
      <c r="BM514" s="1668"/>
      <c r="BN514" s="1668"/>
      <c r="BO514" s="1668"/>
      <c r="BP514" s="1668"/>
      <c r="BQ514" s="1668"/>
      <c r="BR514" s="1668"/>
      <c r="BU514" s="1669"/>
      <c r="BV514" s="1669"/>
      <c r="BW514" s="1669"/>
      <c r="BX514" s="1669"/>
      <c r="BY514" s="1669"/>
      <c r="BZ514" s="1669"/>
      <c r="CB514" s="1669"/>
      <c r="CC514" s="1669"/>
      <c r="CD514" s="1669"/>
      <c r="CE514" s="1669"/>
      <c r="CF514" s="1669"/>
      <c r="CG514" s="1669"/>
      <c r="CH514" s="1669"/>
      <c r="CI514" s="1670"/>
      <c r="CJ514" s="1671"/>
      <c r="CK514" s="1671"/>
      <c r="CL514" s="1672"/>
    </row>
    <row r="515" spans="1:90" s="1674" customFormat="1" ht="17.25" hidden="1" customHeight="1">
      <c r="A515" s="1673"/>
      <c r="B515" s="1488"/>
      <c r="C515" s="498"/>
      <c r="D515" s="498"/>
      <c r="E515" s="498"/>
      <c r="F515" s="498"/>
      <c r="G515" s="498"/>
      <c r="H515" s="498"/>
      <c r="I515" s="498"/>
      <c r="J515" s="498"/>
      <c r="K515" s="498"/>
      <c r="L515" s="498"/>
      <c r="M515" s="498"/>
      <c r="N515" s="498"/>
      <c r="O515" s="2664" t="s">
        <v>574</v>
      </c>
      <c r="P515" s="2664"/>
      <c r="Q515" s="2665"/>
      <c r="R515" s="2665"/>
      <c r="S515" s="2664"/>
      <c r="T515" s="2664"/>
      <c r="U515" s="2664"/>
      <c r="V515" s="1461"/>
      <c r="W515" s="1460"/>
      <c r="X515" s="1460"/>
      <c r="Y515" s="2660" t="s">
        <v>574</v>
      </c>
      <c r="Z515" s="2661"/>
      <c r="AA515" s="2660"/>
      <c r="AB515" s="2660"/>
      <c r="AC515" s="2660"/>
      <c r="AD515" s="2661"/>
      <c r="AE515" s="2660"/>
      <c r="AF515" s="1460"/>
      <c r="AG515" s="2666" t="s">
        <v>574</v>
      </c>
      <c r="AH515" s="2661"/>
      <c r="AI515" s="2661"/>
      <c r="AJ515" s="2666"/>
      <c r="AK515" s="2667"/>
      <c r="AL515" s="2666"/>
      <c r="AM515" s="2666"/>
      <c r="AN515" s="2666"/>
      <c r="AO515" s="1460"/>
      <c r="AP515" s="2787" t="s">
        <v>574</v>
      </c>
      <c r="AQ515" s="2787"/>
      <c r="AR515" s="2788"/>
      <c r="AS515" s="2788"/>
      <c r="AT515" s="2788"/>
      <c r="AU515" s="2787"/>
      <c r="AV515" s="2787"/>
      <c r="AW515" s="2787"/>
      <c r="AY515" s="1675"/>
      <c r="AZ515" s="1675"/>
      <c r="BA515" s="1675"/>
      <c r="BB515" s="1675"/>
      <c r="BC515" s="1675"/>
      <c r="BD515" s="1675"/>
      <c r="BE515" s="1675"/>
      <c r="BF515" s="1675"/>
      <c r="BG515" s="1675"/>
      <c r="BH515" s="1675"/>
      <c r="BI515" s="1675"/>
      <c r="BJ515" s="1675"/>
      <c r="BK515" s="1675"/>
      <c r="BL515" s="1675"/>
      <c r="BM515" s="1675"/>
      <c r="BN515" s="1675"/>
      <c r="BO515" s="1675"/>
      <c r="BP515" s="1675"/>
      <c r="BQ515" s="1675"/>
      <c r="BR515" s="1675"/>
      <c r="BU515" s="1676"/>
      <c r="BV515" s="1676"/>
      <c r="BW515" s="1676"/>
      <c r="BX515" s="1676"/>
      <c r="BY515" s="1676"/>
      <c r="BZ515" s="1676"/>
      <c r="CB515" s="1676"/>
      <c r="CC515" s="1676"/>
      <c r="CD515" s="1676"/>
      <c r="CE515" s="1676"/>
      <c r="CF515" s="1676"/>
      <c r="CG515" s="1676"/>
      <c r="CH515" s="1676"/>
      <c r="CI515" s="1677"/>
      <c r="CJ515" s="1678"/>
      <c r="CK515" s="1678"/>
      <c r="CL515" s="1679"/>
    </row>
    <row r="516" spans="1:90" ht="17.25" hidden="1" customHeight="1">
      <c r="C516" s="476" t="s">
        <v>979</v>
      </c>
      <c r="D516" s="457"/>
      <c r="E516" s="457"/>
      <c r="F516" s="457"/>
      <c r="G516" s="457"/>
      <c r="H516" s="457"/>
      <c r="I516" s="457"/>
      <c r="J516" s="457"/>
      <c r="K516" s="457"/>
      <c r="L516" s="457"/>
      <c r="M516" s="457"/>
      <c r="N516" s="457"/>
      <c r="O516" s="2576"/>
      <c r="P516" s="2576"/>
      <c r="Q516" s="2576"/>
      <c r="R516" s="2576"/>
      <c r="S516" s="2576"/>
      <c r="T516" s="2576"/>
      <c r="U516" s="2576"/>
      <c r="V516" s="961"/>
      <c r="W516" s="1618"/>
      <c r="X516" s="1618"/>
      <c r="Y516" s="2659"/>
      <c r="Z516" s="2659"/>
      <c r="AA516" s="2659"/>
      <c r="AB516" s="2659"/>
      <c r="AC516" s="2659"/>
      <c r="AD516" s="2659"/>
      <c r="AE516" s="2659"/>
      <c r="AF516" s="1618"/>
      <c r="AG516" s="2659"/>
      <c r="AH516" s="2659"/>
      <c r="AI516" s="2659"/>
      <c r="AJ516" s="2659"/>
      <c r="AK516" s="2659"/>
      <c r="AL516" s="2659"/>
      <c r="AM516" s="2659"/>
      <c r="AN516" s="2659"/>
      <c r="AO516" s="1618"/>
      <c r="AP516" s="2659"/>
      <c r="AQ516" s="2659"/>
      <c r="AR516" s="2659"/>
      <c r="AS516" s="2659"/>
      <c r="AT516" s="2659"/>
      <c r="AU516" s="2659"/>
      <c r="AV516" s="2659"/>
      <c r="AW516" s="2659"/>
      <c r="BA516" s="459"/>
      <c r="BB516" s="459"/>
      <c r="BC516" s="459"/>
      <c r="BD516" s="459"/>
      <c r="BE516" s="459"/>
      <c r="BF516" s="459"/>
      <c r="BG516" s="459"/>
      <c r="BH516" s="459"/>
      <c r="BI516" s="459"/>
      <c r="BJ516" s="459"/>
      <c r="BK516" s="459"/>
      <c r="BL516" s="459"/>
      <c r="BM516" s="459"/>
      <c r="BN516" s="459"/>
      <c r="BO516" s="459"/>
      <c r="BP516" s="459"/>
      <c r="BQ516" s="459"/>
      <c r="BR516" s="459"/>
      <c r="BU516" s="922"/>
      <c r="BV516" s="922"/>
      <c r="BW516" s="922"/>
      <c r="BX516" s="922"/>
      <c r="BY516" s="922"/>
      <c r="BZ516" s="922"/>
      <c r="CB516" s="922"/>
      <c r="CC516" s="922"/>
      <c r="CD516" s="922"/>
      <c r="CE516" s="922"/>
      <c r="CF516" s="922"/>
      <c r="CG516" s="922"/>
      <c r="CH516" s="922"/>
      <c r="CI516" s="1664"/>
      <c r="CJ516" s="1533"/>
      <c r="CK516" s="1533"/>
      <c r="CL516" s="924"/>
    </row>
    <row r="517" spans="1:90" ht="13.5" hidden="1" customHeight="1">
      <c r="C517" s="2864" t="s">
        <v>980</v>
      </c>
      <c r="D517" s="2864"/>
      <c r="E517" s="2864"/>
      <c r="F517" s="2864"/>
      <c r="G517" s="2864"/>
      <c r="H517" s="2864"/>
      <c r="I517" s="2864"/>
      <c r="J517" s="2864"/>
      <c r="K517" s="457"/>
      <c r="L517" s="457"/>
      <c r="M517" s="457"/>
      <c r="N517" s="457"/>
      <c r="O517" s="2530"/>
      <c r="P517" s="2530"/>
      <c r="Q517" s="2530"/>
      <c r="R517" s="2530"/>
      <c r="S517" s="2530"/>
      <c r="T517" s="2530"/>
      <c r="U517" s="2530"/>
      <c r="W517" s="1618"/>
      <c r="X517" s="1618"/>
      <c r="Y517" s="2563"/>
      <c r="Z517" s="2563"/>
      <c r="AA517" s="2563"/>
      <c r="AB517" s="2563"/>
      <c r="AC517" s="2563"/>
      <c r="AD517" s="2563"/>
      <c r="AE517" s="2563"/>
      <c r="AF517" s="1618"/>
      <c r="AG517" s="2563"/>
      <c r="AH517" s="2563"/>
      <c r="AI517" s="2563"/>
      <c r="AJ517" s="2563"/>
      <c r="AK517" s="2563"/>
      <c r="AL517" s="2563"/>
      <c r="AM517" s="2563"/>
      <c r="AN517" s="2563"/>
      <c r="AO517" s="1618"/>
      <c r="AP517" s="2563"/>
      <c r="AQ517" s="2563"/>
      <c r="AR517" s="2563"/>
      <c r="AS517" s="2563"/>
      <c r="AT517" s="2563"/>
      <c r="AU517" s="2563"/>
      <c r="AV517" s="2563"/>
      <c r="AW517" s="2563"/>
      <c r="BA517" s="459"/>
      <c r="BB517" s="459"/>
      <c r="BC517" s="459"/>
      <c r="BD517" s="459"/>
      <c r="BE517" s="459"/>
      <c r="BF517" s="459"/>
      <c r="BG517" s="459"/>
      <c r="BH517" s="459"/>
      <c r="BI517" s="459"/>
      <c r="BJ517" s="459"/>
      <c r="BK517" s="459"/>
      <c r="BL517" s="459"/>
      <c r="BM517" s="459"/>
      <c r="BN517" s="459"/>
      <c r="BO517" s="459"/>
      <c r="BP517" s="459"/>
      <c r="BQ517" s="459"/>
      <c r="BR517" s="459"/>
      <c r="BU517" s="922"/>
      <c r="BV517" s="922"/>
      <c r="BW517" s="922"/>
      <c r="BX517" s="922"/>
      <c r="BY517" s="922"/>
      <c r="BZ517" s="922"/>
      <c r="CB517" s="922"/>
      <c r="CC517" s="922"/>
      <c r="CD517" s="922"/>
      <c r="CE517" s="922"/>
      <c r="CF517" s="922"/>
      <c r="CG517" s="922"/>
      <c r="CH517" s="922"/>
      <c r="CI517" s="1664"/>
      <c r="CJ517" s="1533"/>
      <c r="CK517" s="1533"/>
      <c r="CL517" s="924"/>
    </row>
    <row r="518" spans="1:90" ht="13.5" hidden="1" customHeight="1">
      <c r="C518" s="514" t="s">
        <v>981</v>
      </c>
      <c r="J518" s="457"/>
      <c r="K518" s="485"/>
      <c r="L518" s="486"/>
      <c r="M518" s="486"/>
      <c r="N518" s="486"/>
      <c r="O518" s="2530"/>
      <c r="P518" s="2530"/>
      <c r="Q518" s="2530"/>
      <c r="R518" s="2530"/>
      <c r="S518" s="2530"/>
      <c r="T518" s="2530"/>
      <c r="U518" s="2530"/>
      <c r="W518" s="486"/>
      <c r="X518" s="486"/>
      <c r="Y518" s="2532"/>
      <c r="Z518" s="2532"/>
      <c r="AA518" s="2532"/>
      <c r="AB518" s="2532"/>
      <c r="AC518" s="2532"/>
      <c r="AD518" s="2532"/>
      <c r="AE518" s="2532"/>
      <c r="AF518" s="486"/>
      <c r="AG518" s="2563"/>
      <c r="AH518" s="2563"/>
      <c r="AI518" s="2563"/>
      <c r="AJ518" s="2563"/>
      <c r="AK518" s="2563"/>
      <c r="AL518" s="2563"/>
      <c r="AM518" s="2563"/>
      <c r="AN518" s="2563"/>
      <c r="AO518" s="486"/>
      <c r="AP518" s="2563"/>
      <c r="AQ518" s="2563"/>
      <c r="AR518" s="2563"/>
      <c r="AS518" s="2563"/>
      <c r="AT518" s="2563"/>
      <c r="AU518" s="2563"/>
      <c r="AV518" s="2563"/>
      <c r="AW518" s="2563"/>
      <c r="BA518" s="459"/>
      <c r="BB518" s="459"/>
      <c r="BC518" s="459"/>
      <c r="BD518" s="459"/>
      <c r="BE518" s="459"/>
      <c r="BF518" s="459"/>
      <c r="BG518" s="459"/>
      <c r="BH518" s="459"/>
      <c r="BI518" s="459"/>
      <c r="BJ518" s="459"/>
      <c r="BK518" s="459"/>
      <c r="BL518" s="459"/>
      <c r="BM518" s="459"/>
      <c r="BN518" s="459"/>
      <c r="BO518" s="459"/>
      <c r="BP518" s="459"/>
      <c r="BQ518" s="459"/>
      <c r="BR518" s="459"/>
      <c r="BU518" s="922"/>
      <c r="BV518" s="922"/>
      <c r="BW518" s="922"/>
      <c r="BX518" s="922"/>
      <c r="BY518" s="922"/>
      <c r="BZ518" s="922"/>
      <c r="CB518" s="922"/>
      <c r="CC518" s="922"/>
      <c r="CD518" s="922"/>
      <c r="CE518" s="922"/>
      <c r="CF518" s="922"/>
      <c r="CG518" s="922"/>
      <c r="CH518" s="922"/>
      <c r="CI518" s="1664"/>
      <c r="CJ518" s="1533"/>
      <c r="CK518" s="1533"/>
      <c r="CL518" s="924"/>
    </row>
    <row r="519" spans="1:90" ht="15.75" hidden="1" customHeight="1" thickBot="1">
      <c r="C519" s="2768" t="s">
        <v>861</v>
      </c>
      <c r="D519" s="2768"/>
      <c r="E519" s="2768"/>
      <c r="F519" s="2768"/>
      <c r="G519" s="2768"/>
      <c r="H519" s="2768"/>
      <c r="I519" s="2768"/>
      <c r="J519" s="2768"/>
      <c r="K519" s="2768"/>
      <c r="L519" s="2768"/>
      <c r="M519" s="2768"/>
      <c r="N519" s="1565"/>
      <c r="O519" s="2577">
        <v>0</v>
      </c>
      <c r="P519" s="2577"/>
      <c r="Q519" s="2663"/>
      <c r="R519" s="2663"/>
      <c r="S519" s="2577"/>
      <c r="T519" s="2577"/>
      <c r="U519" s="2577"/>
      <c r="V519" s="961"/>
      <c r="W519" s="1486"/>
      <c r="X519" s="1486"/>
      <c r="Y519" s="3377">
        <v>0</v>
      </c>
      <c r="Z519" s="3378"/>
      <c r="AA519" s="3377"/>
      <c r="AB519" s="3377"/>
      <c r="AC519" s="3377"/>
      <c r="AD519" s="3377"/>
      <c r="AE519" s="3377"/>
      <c r="AF519" s="1486"/>
      <c r="AG519" s="2577">
        <v>0</v>
      </c>
      <c r="AH519" s="2578"/>
      <c r="AI519" s="2578"/>
      <c r="AJ519" s="2577"/>
      <c r="AK519" s="2578"/>
      <c r="AL519" s="2577"/>
      <c r="AM519" s="2577"/>
      <c r="AN519" s="2577"/>
      <c r="AO519" s="1486"/>
      <c r="AP519" s="2790">
        <v>0</v>
      </c>
      <c r="AQ519" s="2790"/>
      <c r="AR519" s="2791"/>
      <c r="AS519" s="2791"/>
      <c r="AT519" s="2792"/>
      <c r="AU519" s="2790"/>
      <c r="AV519" s="2790"/>
      <c r="AW519" s="2790"/>
    </row>
    <row r="520" spans="1:90" hidden="1">
      <c r="C520" s="1565"/>
      <c r="D520" s="1565"/>
      <c r="E520" s="1565"/>
      <c r="F520" s="1565"/>
      <c r="G520" s="1565"/>
      <c r="H520" s="1565"/>
      <c r="I520" s="1565"/>
      <c r="J520" s="1565"/>
      <c r="K520" s="1565"/>
      <c r="L520" s="1565"/>
      <c r="M520" s="1565"/>
      <c r="N520" s="1565"/>
      <c r="O520" s="961"/>
      <c r="P520" s="961"/>
      <c r="Q520" s="961"/>
      <c r="R520" s="961"/>
      <c r="S520" s="961"/>
      <c r="T520" s="961"/>
      <c r="U520" s="961"/>
      <c r="V520" s="961"/>
      <c r="W520" s="1486"/>
      <c r="X520" s="1486"/>
      <c r="Y520" s="1616"/>
      <c r="Z520" s="1616"/>
      <c r="AA520" s="1616"/>
      <c r="AB520" s="1616"/>
      <c r="AC520" s="1616"/>
      <c r="AD520" s="1616"/>
      <c r="AE520" s="1616"/>
      <c r="AF520" s="1486"/>
      <c r="AG520" s="961"/>
      <c r="AH520" s="961"/>
      <c r="AI520" s="961"/>
      <c r="AJ520" s="961"/>
      <c r="AK520" s="961"/>
      <c r="AL520" s="961"/>
      <c r="AM520" s="961"/>
      <c r="AN520" s="961"/>
      <c r="AO520" s="1486"/>
      <c r="AP520" s="1463"/>
      <c r="AQ520" s="1463"/>
      <c r="AR520" s="1463"/>
      <c r="AS520" s="1463"/>
      <c r="AT520" s="1463"/>
      <c r="AU520" s="1463"/>
      <c r="AV520" s="1463"/>
      <c r="AW520" s="1463"/>
    </row>
    <row r="521" spans="1:90" hidden="1">
      <c r="C521" s="1562" t="s">
        <v>982</v>
      </c>
      <c r="D521" s="1565"/>
      <c r="E521" s="1565"/>
      <c r="F521" s="1565"/>
      <c r="G521" s="1565"/>
      <c r="H521" s="1565"/>
      <c r="I521" s="1565"/>
      <c r="J521" s="1565"/>
      <c r="K521" s="1565"/>
      <c r="L521" s="1565"/>
      <c r="M521" s="1565"/>
      <c r="N521" s="1565"/>
      <c r="O521" s="961"/>
      <c r="P521" s="961"/>
      <c r="Q521" s="961"/>
      <c r="R521" s="961"/>
      <c r="S521" s="961"/>
      <c r="T521" s="961"/>
      <c r="U521" s="961"/>
      <c r="V521" s="961"/>
      <c r="W521" s="1486"/>
      <c r="X521" s="1486"/>
      <c r="Y521" s="1616"/>
      <c r="Z521" s="1616"/>
      <c r="AA521" s="1616"/>
      <c r="AB521" s="1616"/>
      <c r="AC521" s="1616"/>
      <c r="AD521" s="1616"/>
      <c r="AE521" s="1616"/>
      <c r="AF521" s="1486"/>
      <c r="AG521" s="961"/>
      <c r="AH521" s="961"/>
      <c r="AI521" s="961"/>
      <c r="AJ521" s="961"/>
      <c r="AK521" s="961"/>
      <c r="AL521" s="961"/>
      <c r="AM521" s="961"/>
      <c r="AN521" s="961"/>
      <c r="AO521" s="1486"/>
      <c r="AP521" s="1463"/>
      <c r="AQ521" s="1463"/>
      <c r="AR521" s="1463"/>
      <c r="AS521" s="1463"/>
      <c r="AT521" s="1463"/>
      <c r="AU521" s="1463"/>
      <c r="AV521" s="1463"/>
      <c r="AW521" s="1463"/>
    </row>
    <row r="522" spans="1:90" s="1667" customFormat="1" ht="17.25" hidden="1" customHeight="1">
      <c r="A522" s="1665"/>
      <c r="B522" s="1494"/>
      <c r="C522" s="3351" t="s">
        <v>983</v>
      </c>
      <c r="D522" s="3351"/>
      <c r="E522" s="3351"/>
      <c r="F522" s="3351"/>
      <c r="G522" s="3351"/>
      <c r="H522" s="3351"/>
      <c r="I522" s="3351"/>
      <c r="J522" s="3351"/>
      <c r="K522" s="3351"/>
      <c r="L522" s="3351"/>
      <c r="M522" s="3351"/>
      <c r="N522" s="1466"/>
      <c r="O522" s="1666"/>
      <c r="P522" s="2784" t="s">
        <v>642</v>
      </c>
      <c r="Q522" s="2784"/>
      <c r="R522" s="2784"/>
      <c r="S522" s="2784"/>
      <c r="T522" s="2784"/>
      <c r="U522" s="2784"/>
      <c r="V522" s="2784"/>
      <c r="W522" s="2784"/>
      <c r="X522" s="2784"/>
      <c r="Y522" s="2784"/>
      <c r="Z522" s="2784"/>
      <c r="AA522" s="2784"/>
      <c r="AB522" s="2784"/>
      <c r="AC522" s="2784"/>
      <c r="AD522" s="2784"/>
      <c r="AE522" s="2784"/>
      <c r="AF522" s="1457"/>
      <c r="AG522" s="2783" t="s">
        <v>643</v>
      </c>
      <c r="AH522" s="2784"/>
      <c r="AI522" s="2784"/>
      <c r="AJ522" s="2783"/>
      <c r="AK522" s="2784"/>
      <c r="AL522" s="2783"/>
      <c r="AM522" s="2783"/>
      <c r="AN522" s="2783"/>
      <c r="AO522" s="2783"/>
      <c r="AP522" s="2783"/>
      <c r="AQ522" s="2783"/>
      <c r="AR522" s="2784"/>
      <c r="AS522" s="2784"/>
      <c r="AT522" s="2784"/>
      <c r="AU522" s="2783"/>
      <c r="AV522" s="2783"/>
      <c r="AW522" s="2783"/>
      <c r="AY522" s="1668"/>
      <c r="AZ522" s="1668"/>
      <c r="BA522" s="1668"/>
      <c r="BB522" s="1668"/>
      <c r="BC522" s="1668"/>
      <c r="BD522" s="1668"/>
      <c r="BE522" s="1668"/>
      <c r="BF522" s="1668"/>
      <c r="BG522" s="1668"/>
      <c r="BH522" s="1668"/>
      <c r="BI522" s="1668"/>
      <c r="BJ522" s="1668"/>
      <c r="BK522" s="1668"/>
      <c r="BL522" s="1668"/>
      <c r="BM522" s="1668"/>
      <c r="BN522" s="1668"/>
      <c r="BO522" s="1668"/>
      <c r="BP522" s="1668"/>
      <c r="BQ522" s="1668"/>
      <c r="BR522" s="1668"/>
      <c r="BU522" s="1669"/>
      <c r="BV522" s="1669"/>
      <c r="BW522" s="1669"/>
      <c r="BX522" s="1669"/>
      <c r="BY522" s="1669"/>
      <c r="BZ522" s="1669"/>
      <c r="CB522" s="1669"/>
      <c r="CC522" s="1669"/>
      <c r="CD522" s="1669"/>
      <c r="CE522" s="1669"/>
      <c r="CF522" s="1669"/>
      <c r="CG522" s="1669"/>
      <c r="CH522" s="1669"/>
      <c r="CI522" s="1670"/>
      <c r="CJ522" s="1671"/>
      <c r="CK522" s="1671"/>
      <c r="CL522" s="1672"/>
    </row>
    <row r="523" spans="1:90" s="1667" customFormat="1" ht="33" hidden="1" customHeight="1">
      <c r="A523" s="1665"/>
      <c r="B523" s="1494"/>
      <c r="C523" s="3351"/>
      <c r="D523" s="3351"/>
      <c r="E523" s="3351"/>
      <c r="F523" s="3351"/>
      <c r="G523" s="3351"/>
      <c r="H523" s="3351"/>
      <c r="I523" s="3351"/>
      <c r="J523" s="3351"/>
      <c r="K523" s="3351"/>
      <c r="L523" s="3351"/>
      <c r="M523" s="3351"/>
      <c r="N523" s="1466"/>
      <c r="O523" s="2783" t="s">
        <v>984</v>
      </c>
      <c r="P523" s="2783"/>
      <c r="Q523" s="2784"/>
      <c r="R523" s="2784"/>
      <c r="S523" s="2783"/>
      <c r="T523" s="2783"/>
      <c r="U523" s="2783"/>
      <c r="V523" s="956"/>
      <c r="W523" s="1457"/>
      <c r="X523" s="1457"/>
      <c r="Y523" s="2658" t="s">
        <v>985</v>
      </c>
      <c r="Z523" s="2642"/>
      <c r="AA523" s="2658"/>
      <c r="AB523" s="2658"/>
      <c r="AC523" s="2658"/>
      <c r="AD523" s="2642"/>
      <c r="AE523" s="2658"/>
      <c r="AF523" s="1457"/>
      <c r="AG523" s="2641" t="s">
        <v>986</v>
      </c>
      <c r="AH523" s="2642"/>
      <c r="AI523" s="2642"/>
      <c r="AJ523" s="2641"/>
      <c r="AK523" s="3381"/>
      <c r="AL523" s="2641"/>
      <c r="AM523" s="2641"/>
      <c r="AN523" s="2641"/>
      <c r="AO523" s="1463"/>
      <c r="AP523" s="2723" t="s">
        <v>985</v>
      </c>
      <c r="AQ523" s="2723"/>
      <c r="AR523" s="2724"/>
      <c r="AS523" s="2724"/>
      <c r="AT523" s="2724"/>
      <c r="AU523" s="2723"/>
      <c r="AV523" s="2723"/>
      <c r="AW523" s="2723"/>
      <c r="AY523" s="1668"/>
      <c r="AZ523" s="1668"/>
      <c r="BA523" s="1668"/>
      <c r="BB523" s="1668"/>
      <c r="BC523" s="1668"/>
      <c r="BD523" s="1668"/>
      <c r="BE523" s="1668"/>
      <c r="BF523" s="1668"/>
      <c r="BG523" s="1668"/>
      <c r="BH523" s="1668"/>
      <c r="BI523" s="1668"/>
      <c r="BJ523" s="1668"/>
      <c r="BK523" s="1668"/>
      <c r="BL523" s="1668"/>
      <c r="BM523" s="1668"/>
      <c r="BN523" s="1668"/>
      <c r="BO523" s="1668"/>
      <c r="BP523" s="1668"/>
      <c r="BQ523" s="1668"/>
      <c r="BR523" s="1668"/>
      <c r="BU523" s="1669"/>
      <c r="BV523" s="1669"/>
      <c r="BW523" s="1669"/>
      <c r="BX523" s="1669"/>
      <c r="BY523" s="1669"/>
      <c r="BZ523" s="1669"/>
      <c r="CB523" s="1669"/>
      <c r="CC523" s="1669"/>
      <c r="CD523" s="1669"/>
      <c r="CE523" s="1669"/>
      <c r="CF523" s="1669"/>
      <c r="CG523" s="1669"/>
      <c r="CH523" s="1669"/>
      <c r="CI523" s="1670"/>
      <c r="CJ523" s="1671"/>
      <c r="CK523" s="1671"/>
      <c r="CL523" s="1672"/>
    </row>
    <row r="524" spans="1:90" s="1674" customFormat="1" ht="17.25" hidden="1" customHeight="1">
      <c r="A524" s="1673"/>
      <c r="B524" s="1488"/>
      <c r="C524" s="498"/>
      <c r="D524" s="498"/>
      <c r="E524" s="498"/>
      <c r="F524" s="498"/>
      <c r="G524" s="498"/>
      <c r="H524" s="498"/>
      <c r="I524" s="498"/>
      <c r="J524" s="498"/>
      <c r="K524" s="498"/>
      <c r="L524" s="498"/>
      <c r="M524" s="498"/>
      <c r="N524" s="498"/>
      <c r="O524" s="2664" t="s">
        <v>574</v>
      </c>
      <c r="P524" s="2664"/>
      <c r="Q524" s="2665"/>
      <c r="R524" s="2665"/>
      <c r="S524" s="2664"/>
      <c r="T524" s="2664"/>
      <c r="U524" s="2664"/>
      <c r="V524" s="1461"/>
      <c r="W524" s="1460"/>
      <c r="X524" s="1460"/>
      <c r="Y524" s="2660" t="s">
        <v>574</v>
      </c>
      <c r="Z524" s="2661"/>
      <c r="AA524" s="2660"/>
      <c r="AB524" s="2660"/>
      <c r="AC524" s="2660"/>
      <c r="AD524" s="2661"/>
      <c r="AE524" s="2660"/>
      <c r="AF524" s="1460"/>
      <c r="AG524" s="2666" t="s">
        <v>574</v>
      </c>
      <c r="AH524" s="2661"/>
      <c r="AI524" s="2661"/>
      <c r="AJ524" s="2666"/>
      <c r="AK524" s="2667"/>
      <c r="AL524" s="2666"/>
      <c r="AM524" s="2666"/>
      <c r="AN524" s="2666"/>
      <c r="AO524" s="1460"/>
      <c r="AP524" s="2787" t="s">
        <v>574</v>
      </c>
      <c r="AQ524" s="2787"/>
      <c r="AR524" s="2788"/>
      <c r="AS524" s="2788"/>
      <c r="AT524" s="2788"/>
      <c r="AU524" s="2787"/>
      <c r="AV524" s="2787"/>
      <c r="AW524" s="2787"/>
      <c r="AY524" s="1675"/>
      <c r="AZ524" s="1675"/>
      <c r="BA524" s="1675"/>
      <c r="BB524" s="1675"/>
      <c r="BC524" s="1675"/>
      <c r="BD524" s="1675"/>
      <c r="BE524" s="1675"/>
      <c r="BF524" s="1675"/>
      <c r="BG524" s="1675"/>
      <c r="BH524" s="1675"/>
      <c r="BI524" s="1675"/>
      <c r="BJ524" s="1675"/>
      <c r="BK524" s="1675"/>
      <c r="BL524" s="1675"/>
      <c r="BM524" s="1675"/>
      <c r="BN524" s="1675"/>
      <c r="BO524" s="1675"/>
      <c r="BP524" s="1675"/>
      <c r="BQ524" s="1675"/>
      <c r="BR524" s="1675"/>
      <c r="BU524" s="1676"/>
      <c r="BV524" s="1676"/>
      <c r="BW524" s="1676"/>
      <c r="BX524" s="1676"/>
      <c r="BY524" s="1676"/>
      <c r="BZ524" s="1676"/>
      <c r="CB524" s="1676"/>
      <c r="CC524" s="1676"/>
      <c r="CD524" s="1676"/>
      <c r="CE524" s="1676"/>
      <c r="CF524" s="1676"/>
      <c r="CG524" s="1676"/>
      <c r="CH524" s="1676"/>
      <c r="CI524" s="1677"/>
      <c r="CJ524" s="1678"/>
      <c r="CK524" s="1678"/>
      <c r="CL524" s="1679"/>
    </row>
    <row r="525" spans="1:90" ht="17.25" hidden="1" customHeight="1">
      <c r="C525" s="476" t="s">
        <v>987</v>
      </c>
      <c r="D525" s="457"/>
      <c r="E525" s="457"/>
      <c r="F525" s="457"/>
      <c r="G525" s="457"/>
      <c r="H525" s="457"/>
      <c r="I525" s="457"/>
      <c r="J525" s="457"/>
      <c r="K525" s="457"/>
      <c r="L525" s="457"/>
      <c r="M525" s="457"/>
      <c r="N525" s="457"/>
      <c r="O525" s="2576"/>
      <c r="P525" s="2576"/>
      <c r="Q525" s="2576"/>
      <c r="R525" s="2576"/>
      <c r="S525" s="2576"/>
      <c r="T525" s="2576"/>
      <c r="U525" s="2576"/>
      <c r="V525" s="961"/>
      <c r="W525" s="1618"/>
      <c r="X525" s="1618"/>
      <c r="Y525" s="2659"/>
      <c r="Z525" s="2659"/>
      <c r="AA525" s="2659"/>
      <c r="AB525" s="2659"/>
      <c r="AC525" s="2659"/>
      <c r="AD525" s="2659"/>
      <c r="AE525" s="2659"/>
      <c r="AF525" s="1618"/>
      <c r="AG525" s="2659"/>
      <c r="AH525" s="2659"/>
      <c r="AI525" s="2659"/>
      <c r="AJ525" s="2659"/>
      <c r="AK525" s="2659"/>
      <c r="AL525" s="2659"/>
      <c r="AM525" s="2659"/>
      <c r="AN525" s="2659"/>
      <c r="AO525" s="1618"/>
      <c r="AP525" s="2659"/>
      <c r="AQ525" s="2659"/>
      <c r="AR525" s="2659"/>
      <c r="AS525" s="2659"/>
      <c r="AT525" s="2659"/>
      <c r="AU525" s="2659"/>
      <c r="AV525" s="2659"/>
      <c r="AW525" s="2659"/>
      <c r="BA525" s="459"/>
      <c r="BB525" s="459"/>
      <c r="BC525" s="459"/>
      <c r="BD525" s="459"/>
      <c r="BE525" s="459"/>
      <c r="BF525" s="459"/>
      <c r="BG525" s="459"/>
      <c r="BH525" s="459"/>
      <c r="BI525" s="459"/>
      <c r="BJ525" s="459"/>
      <c r="BK525" s="459"/>
      <c r="BL525" s="459"/>
      <c r="BM525" s="459"/>
      <c r="BN525" s="459"/>
      <c r="BO525" s="459"/>
      <c r="BP525" s="459"/>
      <c r="BQ525" s="459"/>
      <c r="BR525" s="459"/>
      <c r="BU525" s="922"/>
      <c r="BV525" s="922"/>
      <c r="BW525" s="922"/>
      <c r="BX525" s="922"/>
      <c r="BY525" s="922"/>
      <c r="BZ525" s="922"/>
      <c r="CB525" s="922"/>
      <c r="CC525" s="922"/>
      <c r="CD525" s="922"/>
      <c r="CE525" s="922"/>
      <c r="CF525" s="922"/>
      <c r="CG525" s="922"/>
      <c r="CH525" s="922"/>
      <c r="CI525" s="1664"/>
      <c r="CJ525" s="1533"/>
      <c r="CK525" s="1533"/>
      <c r="CL525" s="924"/>
    </row>
    <row r="526" spans="1:90" ht="13.5" hidden="1" customHeight="1">
      <c r="C526" s="2864" t="s">
        <v>988</v>
      </c>
      <c r="D526" s="2864"/>
      <c r="E526" s="2864"/>
      <c r="F526" s="2864"/>
      <c r="G526" s="2864"/>
      <c r="H526" s="2864"/>
      <c r="I526" s="2864"/>
      <c r="J526" s="2864"/>
      <c r="K526" s="457"/>
      <c r="L526" s="457"/>
      <c r="M526" s="457"/>
      <c r="N526" s="457"/>
      <c r="O526" s="2530"/>
      <c r="P526" s="2530"/>
      <c r="Q526" s="2530"/>
      <c r="R526" s="2530"/>
      <c r="S526" s="2530"/>
      <c r="T526" s="2530"/>
      <c r="U526" s="2530"/>
      <c r="W526" s="1618"/>
      <c r="X526" s="1618"/>
      <c r="Y526" s="2532"/>
      <c r="Z526" s="2532"/>
      <c r="AA526" s="2532"/>
      <c r="AB526" s="2532"/>
      <c r="AC526" s="2532"/>
      <c r="AD526" s="2532"/>
      <c r="AE526" s="2532"/>
      <c r="AF526" s="1618"/>
      <c r="AG526" s="2563"/>
      <c r="AH526" s="2563"/>
      <c r="AI526" s="2563"/>
      <c r="AJ526" s="2563"/>
      <c r="AK526" s="2563"/>
      <c r="AL526" s="2563"/>
      <c r="AM526" s="2563"/>
      <c r="AN526" s="2563"/>
      <c r="AO526" s="1618"/>
      <c r="AP526" s="2563"/>
      <c r="AQ526" s="2563"/>
      <c r="AR526" s="2563"/>
      <c r="AS526" s="2563"/>
      <c r="AT526" s="2563"/>
      <c r="AU526" s="2563"/>
      <c r="AV526" s="2563"/>
      <c r="AW526" s="2563"/>
      <c r="BA526" s="459"/>
      <c r="BB526" s="459"/>
      <c r="BC526" s="459"/>
      <c r="BD526" s="459"/>
      <c r="BE526" s="459"/>
      <c r="BF526" s="459"/>
      <c r="BG526" s="459"/>
      <c r="BH526" s="459"/>
      <c r="BI526" s="459"/>
      <c r="BJ526" s="459"/>
      <c r="BK526" s="459"/>
      <c r="BL526" s="459"/>
      <c r="BM526" s="459"/>
      <c r="BN526" s="459"/>
      <c r="BO526" s="459"/>
      <c r="BP526" s="459"/>
      <c r="BQ526" s="459"/>
      <c r="BR526" s="459"/>
      <c r="BU526" s="922"/>
      <c r="BV526" s="922"/>
      <c r="BW526" s="922"/>
      <c r="BX526" s="922"/>
      <c r="BY526" s="922"/>
      <c r="BZ526" s="922"/>
      <c r="CB526" s="922"/>
      <c r="CC526" s="922"/>
      <c r="CD526" s="922"/>
      <c r="CE526" s="922"/>
      <c r="CF526" s="922"/>
      <c r="CG526" s="922"/>
      <c r="CH526" s="922"/>
      <c r="CI526" s="1664"/>
      <c r="CJ526" s="1533"/>
      <c r="CK526" s="1533"/>
      <c r="CL526" s="924"/>
    </row>
    <row r="527" spans="1:90" ht="15.75" hidden="1" customHeight="1" thickBot="1">
      <c r="C527" s="2768" t="s">
        <v>861</v>
      </c>
      <c r="D527" s="2768"/>
      <c r="E527" s="2768"/>
      <c r="F527" s="2768"/>
      <c r="G527" s="2768"/>
      <c r="H527" s="2768"/>
      <c r="I527" s="2768"/>
      <c r="J527" s="2768"/>
      <c r="K527" s="2768"/>
      <c r="L527" s="2768"/>
      <c r="M527" s="2768"/>
      <c r="N527" s="1565"/>
      <c r="O527" s="2577">
        <v>0</v>
      </c>
      <c r="P527" s="2577"/>
      <c r="Q527" s="2663"/>
      <c r="R527" s="2663"/>
      <c r="S527" s="2577"/>
      <c r="T527" s="2577"/>
      <c r="U527" s="2577"/>
      <c r="V527" s="961"/>
      <c r="W527" s="1486"/>
      <c r="X527" s="1486"/>
      <c r="Y527" s="3377">
        <v>0</v>
      </c>
      <c r="Z527" s="3378"/>
      <c r="AA527" s="3377"/>
      <c r="AB527" s="3377"/>
      <c r="AC527" s="3377"/>
      <c r="AD527" s="3377"/>
      <c r="AE527" s="3377"/>
      <c r="AF527" s="1486"/>
      <c r="AG527" s="2577">
        <v>0</v>
      </c>
      <c r="AH527" s="2578"/>
      <c r="AI527" s="2578"/>
      <c r="AJ527" s="2577"/>
      <c r="AK527" s="2578"/>
      <c r="AL527" s="2577"/>
      <c r="AM527" s="2577"/>
      <c r="AN527" s="2577"/>
      <c r="AO527" s="1486"/>
      <c r="AP527" s="2790">
        <v>0</v>
      </c>
      <c r="AQ527" s="2790"/>
      <c r="AR527" s="2791"/>
      <c r="AS527" s="2791"/>
      <c r="AT527" s="2792"/>
      <c r="AU527" s="2790"/>
      <c r="AV527" s="2790"/>
      <c r="AW527" s="2790"/>
      <c r="CI527" s="509">
        <v>0</v>
      </c>
      <c r="CJ527" s="460">
        <v>0</v>
      </c>
    </row>
    <row r="528" spans="1:90" hidden="1">
      <c r="C528" s="1565"/>
      <c r="D528" s="1565"/>
      <c r="E528" s="1565"/>
      <c r="F528" s="1565"/>
      <c r="G528" s="1565"/>
      <c r="H528" s="1565"/>
      <c r="I528" s="1565"/>
      <c r="J528" s="1565"/>
      <c r="K528" s="1565"/>
      <c r="L528" s="1565"/>
      <c r="M528" s="1565"/>
      <c r="N528" s="1565"/>
      <c r="O528" s="961"/>
      <c r="P528" s="961"/>
      <c r="Q528" s="961"/>
      <c r="R528" s="961"/>
      <c r="S528" s="961"/>
      <c r="T528" s="961"/>
      <c r="U528" s="961"/>
      <c r="V528" s="961"/>
      <c r="W528" s="1486"/>
      <c r="X528" s="1486"/>
      <c r="Y528" s="1616"/>
      <c r="Z528" s="1616"/>
      <c r="AA528" s="1616"/>
      <c r="AB528" s="1616"/>
      <c r="AC528" s="1616"/>
      <c r="AD528" s="1616"/>
      <c r="AE528" s="1616"/>
      <c r="AF528" s="1486"/>
      <c r="AG528" s="961"/>
      <c r="AH528" s="961"/>
      <c r="AI528" s="961"/>
      <c r="AJ528" s="961"/>
      <c r="AK528" s="961"/>
      <c r="AL528" s="961"/>
      <c r="AM528" s="961"/>
      <c r="AN528" s="961"/>
      <c r="AO528" s="1486"/>
      <c r="AP528" s="1463"/>
      <c r="AQ528" s="1463"/>
      <c r="AR528" s="1463"/>
      <c r="AS528" s="1463"/>
      <c r="AT528" s="1463"/>
      <c r="AU528" s="1463"/>
      <c r="AV528" s="1463"/>
      <c r="AW528" s="1463"/>
    </row>
    <row r="529" spans="1:90" hidden="1">
      <c r="C529" s="1562" t="s">
        <v>989</v>
      </c>
      <c r="D529" s="1565"/>
      <c r="E529" s="1565"/>
      <c r="F529" s="1565"/>
      <c r="G529" s="1565"/>
      <c r="H529" s="1565"/>
      <c r="I529" s="1565"/>
      <c r="J529" s="1565"/>
      <c r="K529" s="1565"/>
      <c r="L529" s="1565"/>
      <c r="M529" s="1565"/>
      <c r="N529" s="1565"/>
      <c r="O529" s="961"/>
      <c r="P529" s="961"/>
      <c r="Q529" s="961"/>
      <c r="R529" s="961"/>
      <c r="S529" s="961"/>
      <c r="T529" s="961"/>
      <c r="U529" s="961"/>
      <c r="V529" s="961"/>
      <c r="W529" s="1486"/>
      <c r="X529" s="1486"/>
      <c r="Y529" s="1616"/>
      <c r="Z529" s="1616"/>
      <c r="AA529" s="1616"/>
      <c r="AB529" s="1616"/>
      <c r="AC529" s="1616"/>
      <c r="AD529" s="1616"/>
      <c r="AE529" s="1616"/>
      <c r="AF529" s="1486"/>
      <c r="AG529" s="961"/>
      <c r="AH529" s="961"/>
      <c r="AI529" s="961"/>
      <c r="AJ529" s="961"/>
      <c r="AK529" s="961"/>
      <c r="AL529" s="961"/>
      <c r="AM529" s="961"/>
      <c r="AN529" s="961"/>
      <c r="AO529" s="1486"/>
      <c r="AP529" s="1463"/>
      <c r="AQ529" s="1463"/>
      <c r="AR529" s="1463"/>
      <c r="AS529" s="1463"/>
      <c r="AT529" s="1463"/>
      <c r="AU529" s="1463"/>
      <c r="AV529" s="1463"/>
      <c r="AW529" s="1463"/>
    </row>
    <row r="530" spans="1:90" s="1667" customFormat="1" ht="17.25" hidden="1" customHeight="1">
      <c r="A530" s="1665"/>
      <c r="B530" s="1494"/>
      <c r="C530" s="3351" t="s">
        <v>983</v>
      </c>
      <c r="D530" s="3351"/>
      <c r="E530" s="3351"/>
      <c r="F530" s="3351"/>
      <c r="G530" s="3351"/>
      <c r="H530" s="3351"/>
      <c r="I530" s="3351"/>
      <c r="J530" s="3351"/>
      <c r="K530" s="3351"/>
      <c r="L530" s="3351"/>
      <c r="M530" s="3351"/>
      <c r="N530" s="1466"/>
      <c r="O530" s="1666"/>
      <c r="P530" s="2784" t="s">
        <v>642</v>
      </c>
      <c r="Q530" s="2784"/>
      <c r="R530" s="2784"/>
      <c r="S530" s="2784"/>
      <c r="T530" s="2784"/>
      <c r="U530" s="2784"/>
      <c r="V530" s="2784"/>
      <c r="W530" s="2784"/>
      <c r="X530" s="2784"/>
      <c r="Y530" s="2784"/>
      <c r="Z530" s="2784"/>
      <c r="AA530" s="2784"/>
      <c r="AB530" s="2784"/>
      <c r="AC530" s="2784"/>
      <c r="AD530" s="2784"/>
      <c r="AE530" s="2784"/>
      <c r="AF530" s="1457"/>
      <c r="AG530" s="2783" t="s">
        <v>643</v>
      </c>
      <c r="AH530" s="2784"/>
      <c r="AI530" s="2784"/>
      <c r="AJ530" s="2783"/>
      <c r="AK530" s="2784"/>
      <c r="AL530" s="2783"/>
      <c r="AM530" s="2783"/>
      <c r="AN530" s="2783"/>
      <c r="AO530" s="2783"/>
      <c r="AP530" s="2783"/>
      <c r="AQ530" s="2783"/>
      <c r="AR530" s="2784"/>
      <c r="AS530" s="2784"/>
      <c r="AT530" s="2784"/>
      <c r="AU530" s="2783"/>
      <c r="AV530" s="2783"/>
      <c r="AW530" s="2783"/>
      <c r="AY530" s="1668"/>
      <c r="AZ530" s="1668"/>
      <c r="BA530" s="1668"/>
      <c r="BB530" s="1668"/>
      <c r="BC530" s="1668"/>
      <c r="BD530" s="1668"/>
      <c r="BE530" s="1668"/>
      <c r="BF530" s="1668"/>
      <c r="BG530" s="1668"/>
      <c r="BH530" s="1668"/>
      <c r="BI530" s="1668"/>
      <c r="BJ530" s="1668"/>
      <c r="BK530" s="1668"/>
      <c r="BL530" s="1668"/>
      <c r="BM530" s="1668"/>
      <c r="BN530" s="1668"/>
      <c r="BO530" s="1668"/>
      <c r="BP530" s="1668"/>
      <c r="BQ530" s="1668"/>
      <c r="BR530" s="1668"/>
      <c r="BU530" s="1669"/>
      <c r="BV530" s="1669"/>
      <c r="BW530" s="1669"/>
      <c r="BX530" s="1669"/>
      <c r="BY530" s="1669"/>
      <c r="BZ530" s="1669"/>
      <c r="CB530" s="1669"/>
      <c r="CC530" s="1669"/>
      <c r="CD530" s="1669"/>
      <c r="CE530" s="1669"/>
      <c r="CF530" s="1669"/>
      <c r="CG530" s="1669"/>
      <c r="CH530" s="1669"/>
      <c r="CI530" s="1670"/>
      <c r="CJ530" s="1671"/>
      <c r="CK530" s="1671"/>
      <c r="CL530" s="1672"/>
    </row>
    <row r="531" spans="1:90" s="1667" customFormat="1" ht="33" hidden="1" customHeight="1">
      <c r="A531" s="1665"/>
      <c r="B531" s="1494"/>
      <c r="C531" s="3351"/>
      <c r="D531" s="3351"/>
      <c r="E531" s="3351"/>
      <c r="F531" s="3351"/>
      <c r="G531" s="3351"/>
      <c r="H531" s="3351"/>
      <c r="I531" s="3351"/>
      <c r="J531" s="3351"/>
      <c r="K531" s="3351"/>
      <c r="L531" s="3351"/>
      <c r="M531" s="3351"/>
      <c r="N531" s="1466"/>
      <c r="O531" s="2783" t="s">
        <v>984</v>
      </c>
      <c r="P531" s="2783"/>
      <c r="Q531" s="2784"/>
      <c r="R531" s="2784"/>
      <c r="S531" s="2783"/>
      <c r="T531" s="2783"/>
      <c r="U531" s="2783"/>
      <c r="V531" s="956"/>
      <c r="W531" s="1457"/>
      <c r="X531" s="1457"/>
      <c r="Y531" s="2658" t="s">
        <v>985</v>
      </c>
      <c r="Z531" s="2642"/>
      <c r="AA531" s="2658"/>
      <c r="AB531" s="2658"/>
      <c r="AC531" s="2658"/>
      <c r="AD531" s="2642"/>
      <c r="AE531" s="2658"/>
      <c r="AF531" s="1457"/>
      <c r="AG531" s="2641" t="s">
        <v>986</v>
      </c>
      <c r="AH531" s="2642"/>
      <c r="AI531" s="2642"/>
      <c r="AJ531" s="2641"/>
      <c r="AK531" s="3381"/>
      <c r="AL531" s="2641"/>
      <c r="AM531" s="2641"/>
      <c r="AN531" s="2641"/>
      <c r="AO531" s="1463"/>
      <c r="AP531" s="2723" t="s">
        <v>985</v>
      </c>
      <c r="AQ531" s="2723"/>
      <c r="AR531" s="2724"/>
      <c r="AS531" s="2724"/>
      <c r="AT531" s="2724"/>
      <c r="AU531" s="2723"/>
      <c r="AV531" s="2723"/>
      <c r="AW531" s="2723"/>
      <c r="AY531" s="1668"/>
      <c r="AZ531" s="1668"/>
      <c r="BA531" s="1668"/>
      <c r="BB531" s="1668"/>
      <c r="BC531" s="1668"/>
      <c r="BD531" s="1668"/>
      <c r="BE531" s="1668"/>
      <c r="BF531" s="1668"/>
      <c r="BG531" s="1668"/>
      <c r="BH531" s="1668"/>
      <c r="BI531" s="1668"/>
      <c r="BJ531" s="1668"/>
      <c r="BK531" s="1668"/>
      <c r="BL531" s="1668"/>
      <c r="BM531" s="1668"/>
      <c r="BN531" s="1668"/>
      <c r="BO531" s="1668"/>
      <c r="BP531" s="1668"/>
      <c r="BQ531" s="1668"/>
      <c r="BR531" s="1668"/>
      <c r="BU531" s="1669"/>
      <c r="BV531" s="1669"/>
      <c r="BW531" s="1669"/>
      <c r="BX531" s="1669"/>
      <c r="BY531" s="1669"/>
      <c r="BZ531" s="1669"/>
      <c r="CB531" s="1669"/>
      <c r="CC531" s="1669"/>
      <c r="CD531" s="1669"/>
      <c r="CE531" s="1669"/>
      <c r="CF531" s="1669"/>
      <c r="CG531" s="1669"/>
      <c r="CH531" s="1669"/>
      <c r="CI531" s="1670"/>
      <c r="CJ531" s="1671"/>
      <c r="CK531" s="1671"/>
      <c r="CL531" s="1672"/>
    </row>
    <row r="532" spans="1:90" s="1674" customFormat="1" ht="17.25" hidden="1" customHeight="1">
      <c r="A532" s="1673"/>
      <c r="B532" s="1488"/>
      <c r="C532" s="498"/>
      <c r="D532" s="498"/>
      <c r="E532" s="498"/>
      <c r="F532" s="498"/>
      <c r="G532" s="498"/>
      <c r="H532" s="498"/>
      <c r="I532" s="498"/>
      <c r="J532" s="498"/>
      <c r="K532" s="498"/>
      <c r="L532" s="498"/>
      <c r="M532" s="498"/>
      <c r="N532" s="498"/>
      <c r="O532" s="2664" t="s">
        <v>574</v>
      </c>
      <c r="P532" s="2664"/>
      <c r="Q532" s="2665"/>
      <c r="R532" s="2665"/>
      <c r="S532" s="2664"/>
      <c r="T532" s="2664"/>
      <c r="U532" s="2664"/>
      <c r="V532" s="1461"/>
      <c r="W532" s="1460"/>
      <c r="X532" s="1460"/>
      <c r="Y532" s="2660" t="s">
        <v>574</v>
      </c>
      <c r="Z532" s="2661"/>
      <c r="AA532" s="2660"/>
      <c r="AB532" s="2660"/>
      <c r="AC532" s="2660"/>
      <c r="AD532" s="2661"/>
      <c r="AE532" s="2660"/>
      <c r="AF532" s="1460"/>
      <c r="AG532" s="2666" t="s">
        <v>574</v>
      </c>
      <c r="AH532" s="2661"/>
      <c r="AI532" s="2661"/>
      <c r="AJ532" s="2666"/>
      <c r="AK532" s="2667"/>
      <c r="AL532" s="2666"/>
      <c r="AM532" s="2666"/>
      <c r="AN532" s="2666"/>
      <c r="AO532" s="1460"/>
      <c r="AP532" s="2787" t="s">
        <v>574</v>
      </c>
      <c r="AQ532" s="2787"/>
      <c r="AR532" s="2788"/>
      <c r="AS532" s="2788"/>
      <c r="AT532" s="2788"/>
      <c r="AU532" s="2787"/>
      <c r="AV532" s="2787"/>
      <c r="AW532" s="2787"/>
      <c r="AY532" s="1675"/>
      <c r="AZ532" s="1675"/>
      <c r="BA532" s="1675"/>
      <c r="BB532" s="1675"/>
      <c r="BC532" s="1675"/>
      <c r="BD532" s="1675"/>
      <c r="BE532" s="1675"/>
      <c r="BF532" s="1675"/>
      <c r="BG532" s="1675"/>
      <c r="BH532" s="1675"/>
      <c r="BI532" s="1675"/>
      <c r="BJ532" s="1675"/>
      <c r="BK532" s="1675"/>
      <c r="BL532" s="1675"/>
      <c r="BM532" s="1675"/>
      <c r="BN532" s="1675"/>
      <c r="BO532" s="1675"/>
      <c r="BP532" s="1675"/>
      <c r="BQ532" s="1675"/>
      <c r="BR532" s="1675"/>
      <c r="BU532" s="1676"/>
      <c r="BV532" s="1676"/>
      <c r="BW532" s="1676"/>
      <c r="BX532" s="1676"/>
      <c r="BY532" s="1676"/>
      <c r="BZ532" s="1676"/>
      <c r="CB532" s="1676"/>
      <c r="CC532" s="1676"/>
      <c r="CD532" s="1676"/>
      <c r="CE532" s="1676"/>
      <c r="CF532" s="1676"/>
      <c r="CG532" s="1676"/>
      <c r="CH532" s="1676"/>
      <c r="CI532" s="1677"/>
      <c r="CJ532" s="1678"/>
      <c r="CK532" s="1678"/>
      <c r="CL532" s="1679"/>
    </row>
    <row r="533" spans="1:90" ht="17.25" hidden="1" customHeight="1">
      <c r="C533" s="476" t="s">
        <v>987</v>
      </c>
      <c r="D533" s="457"/>
      <c r="E533" s="457"/>
      <c r="F533" s="457"/>
      <c r="G533" s="457"/>
      <c r="H533" s="457"/>
      <c r="I533" s="457"/>
      <c r="J533" s="457"/>
      <c r="K533" s="457"/>
      <c r="L533" s="457"/>
      <c r="M533" s="457"/>
      <c r="N533" s="457"/>
      <c r="O533" s="2576"/>
      <c r="P533" s="2576"/>
      <c r="Q533" s="2576"/>
      <c r="R533" s="2576"/>
      <c r="S533" s="2576"/>
      <c r="T533" s="2576"/>
      <c r="U533" s="2576"/>
      <c r="V533" s="961"/>
      <c r="W533" s="1618"/>
      <c r="X533" s="1618"/>
      <c r="Y533" s="2659"/>
      <c r="Z533" s="2659"/>
      <c r="AA533" s="2659"/>
      <c r="AB533" s="2659"/>
      <c r="AC533" s="2659"/>
      <c r="AD533" s="2659"/>
      <c r="AE533" s="2659"/>
      <c r="AF533" s="1618"/>
      <c r="AG533" s="2659"/>
      <c r="AH533" s="2659"/>
      <c r="AI533" s="2659"/>
      <c r="AJ533" s="2659"/>
      <c r="AK533" s="2659"/>
      <c r="AL533" s="2659"/>
      <c r="AM533" s="2659"/>
      <c r="AN533" s="2659"/>
      <c r="AO533" s="1618"/>
      <c r="AP533" s="2659"/>
      <c r="AQ533" s="2659"/>
      <c r="AR533" s="2659"/>
      <c r="AS533" s="2659"/>
      <c r="AT533" s="2659"/>
      <c r="AU533" s="2659"/>
      <c r="AV533" s="2659"/>
      <c r="AW533" s="2659"/>
      <c r="BA533" s="459"/>
      <c r="BB533" s="459"/>
      <c r="BC533" s="459"/>
      <c r="BD533" s="459"/>
      <c r="BE533" s="459"/>
      <c r="BF533" s="459"/>
      <c r="BG533" s="459"/>
      <c r="BH533" s="459"/>
      <c r="BI533" s="459"/>
      <c r="BJ533" s="459"/>
      <c r="BK533" s="459"/>
      <c r="BL533" s="459"/>
      <c r="BM533" s="459"/>
      <c r="BN533" s="459"/>
      <c r="BO533" s="459"/>
      <c r="BP533" s="459"/>
      <c r="BQ533" s="459"/>
      <c r="BR533" s="459"/>
      <c r="BU533" s="922"/>
      <c r="BV533" s="922"/>
      <c r="BW533" s="922"/>
      <c r="BX533" s="922"/>
      <c r="BY533" s="922"/>
      <c r="BZ533" s="922"/>
      <c r="CB533" s="922"/>
      <c r="CC533" s="922"/>
      <c r="CD533" s="922"/>
      <c r="CE533" s="922"/>
      <c r="CF533" s="922"/>
      <c r="CG533" s="922"/>
      <c r="CH533" s="922"/>
      <c r="CI533" s="1664"/>
      <c r="CJ533" s="1533"/>
      <c r="CK533" s="1533"/>
      <c r="CL533" s="924"/>
    </row>
    <row r="534" spans="1:90" ht="13.5" hidden="1" customHeight="1">
      <c r="C534" s="2864" t="s">
        <v>988</v>
      </c>
      <c r="D534" s="2864"/>
      <c r="E534" s="2864"/>
      <c r="F534" s="2864"/>
      <c r="G534" s="2864"/>
      <c r="H534" s="2864"/>
      <c r="I534" s="2864"/>
      <c r="J534" s="2864"/>
      <c r="K534" s="457"/>
      <c r="L534" s="457"/>
      <c r="M534" s="457"/>
      <c r="N534" s="457"/>
      <c r="O534" s="2530"/>
      <c r="P534" s="2530"/>
      <c r="Q534" s="2530"/>
      <c r="R534" s="2530"/>
      <c r="S534" s="2530"/>
      <c r="T534" s="2530"/>
      <c r="U534" s="2530"/>
      <c r="W534" s="1618"/>
      <c r="X534" s="1618"/>
      <c r="Y534" s="2532"/>
      <c r="Z534" s="2532"/>
      <c r="AA534" s="2532"/>
      <c r="AB534" s="2532"/>
      <c r="AC534" s="2532"/>
      <c r="AD534" s="2532"/>
      <c r="AE534" s="2532"/>
      <c r="AF534" s="1618"/>
      <c r="AG534" s="2563"/>
      <c r="AH534" s="2563"/>
      <c r="AI534" s="2563"/>
      <c r="AJ534" s="2563"/>
      <c r="AK534" s="2563"/>
      <c r="AL534" s="2563"/>
      <c r="AM534" s="2563"/>
      <c r="AN534" s="2563"/>
      <c r="AO534" s="1618"/>
      <c r="AP534" s="2563"/>
      <c r="AQ534" s="2563"/>
      <c r="AR534" s="2563"/>
      <c r="AS534" s="2563"/>
      <c r="AT534" s="2563"/>
      <c r="AU534" s="2563"/>
      <c r="AV534" s="2563"/>
      <c r="AW534" s="2563"/>
      <c r="BA534" s="459"/>
      <c r="BB534" s="459"/>
      <c r="BC534" s="459"/>
      <c r="BD534" s="459"/>
      <c r="BE534" s="459"/>
      <c r="BF534" s="459"/>
      <c r="BG534" s="459"/>
      <c r="BH534" s="459"/>
      <c r="BI534" s="459"/>
      <c r="BJ534" s="459"/>
      <c r="BK534" s="459"/>
      <c r="BL534" s="459"/>
      <c r="BM534" s="459"/>
      <c r="BN534" s="459"/>
      <c r="BO534" s="459"/>
      <c r="BP534" s="459"/>
      <c r="BQ534" s="459"/>
      <c r="BR534" s="459"/>
      <c r="BU534" s="922"/>
      <c r="BV534" s="922"/>
      <c r="BW534" s="922"/>
      <c r="BX534" s="922"/>
      <c r="BY534" s="922"/>
      <c r="BZ534" s="922"/>
      <c r="CB534" s="922"/>
      <c r="CC534" s="922"/>
      <c r="CD534" s="922"/>
      <c r="CE534" s="922"/>
      <c r="CF534" s="922"/>
      <c r="CG534" s="922"/>
      <c r="CH534" s="922"/>
      <c r="CI534" s="1664"/>
      <c r="CJ534" s="1533"/>
      <c r="CK534" s="1533"/>
      <c r="CL534" s="924"/>
    </row>
    <row r="535" spans="1:90" ht="15.75" hidden="1" customHeight="1" thickBot="1">
      <c r="C535" s="2768" t="s">
        <v>861</v>
      </c>
      <c r="D535" s="2768"/>
      <c r="E535" s="2768"/>
      <c r="F535" s="2768"/>
      <c r="G535" s="2768"/>
      <c r="H535" s="2768"/>
      <c r="I535" s="2768"/>
      <c r="J535" s="2768"/>
      <c r="K535" s="2768"/>
      <c r="L535" s="2768"/>
      <c r="M535" s="2768"/>
      <c r="N535" s="1565"/>
      <c r="O535" s="2577">
        <v>0</v>
      </c>
      <c r="P535" s="2577"/>
      <c r="Q535" s="2663"/>
      <c r="R535" s="2663"/>
      <c r="S535" s="2577"/>
      <c r="T535" s="2577"/>
      <c r="U535" s="2577"/>
      <c r="V535" s="961"/>
      <c r="W535" s="1486"/>
      <c r="X535" s="1486"/>
      <c r="Y535" s="3377">
        <v>0</v>
      </c>
      <c r="Z535" s="3378"/>
      <c r="AA535" s="3377"/>
      <c r="AB535" s="3377"/>
      <c r="AC535" s="3377"/>
      <c r="AD535" s="3377"/>
      <c r="AE535" s="3377"/>
      <c r="AF535" s="1486"/>
      <c r="AG535" s="2577">
        <v>0</v>
      </c>
      <c r="AH535" s="2578"/>
      <c r="AI535" s="2578"/>
      <c r="AJ535" s="2577"/>
      <c r="AK535" s="2578"/>
      <c r="AL535" s="2577"/>
      <c r="AM535" s="2577"/>
      <c r="AN535" s="2577"/>
      <c r="AO535" s="1486"/>
      <c r="AP535" s="2790">
        <v>0</v>
      </c>
      <c r="AQ535" s="2790"/>
      <c r="AR535" s="2791"/>
      <c r="AS535" s="2791"/>
      <c r="AT535" s="2792"/>
      <c r="AU535" s="2790"/>
      <c r="AV535" s="2790"/>
      <c r="AW535" s="2790"/>
    </row>
    <row r="536" spans="1:90" hidden="1">
      <c r="C536" s="1565"/>
      <c r="D536" s="1565"/>
      <c r="E536" s="1565"/>
      <c r="F536" s="1565"/>
      <c r="G536" s="1565"/>
      <c r="H536" s="1565"/>
      <c r="I536" s="1565"/>
      <c r="J536" s="1565"/>
      <c r="K536" s="1565"/>
      <c r="L536" s="1565"/>
      <c r="M536" s="1565"/>
      <c r="N536" s="1565"/>
      <c r="O536" s="961"/>
      <c r="P536" s="961"/>
      <c r="Q536" s="961"/>
      <c r="R536" s="961"/>
      <c r="S536" s="961"/>
      <c r="T536" s="961"/>
      <c r="U536" s="961"/>
      <c r="V536" s="961"/>
      <c r="W536" s="1486"/>
      <c r="X536" s="1486"/>
      <c r="Y536" s="1616"/>
      <c r="Z536" s="1616"/>
      <c r="AA536" s="1616"/>
      <c r="AB536" s="1616"/>
      <c r="AC536" s="1616"/>
      <c r="AD536" s="1616"/>
      <c r="AE536" s="1616"/>
      <c r="AF536" s="1486"/>
      <c r="AG536" s="961"/>
      <c r="AH536" s="961"/>
      <c r="AI536" s="961"/>
      <c r="AJ536" s="961"/>
      <c r="AK536" s="961"/>
      <c r="AL536" s="961"/>
      <c r="AM536" s="961"/>
      <c r="AN536" s="961"/>
      <c r="AO536" s="1486"/>
      <c r="AP536" s="1463"/>
      <c r="AQ536" s="1463"/>
      <c r="AR536" s="1463"/>
      <c r="AS536" s="1463"/>
      <c r="AT536" s="1463"/>
      <c r="AU536" s="1463"/>
      <c r="AV536" s="1463"/>
      <c r="AW536" s="1463"/>
    </row>
    <row r="537" spans="1:90" hidden="1">
      <c r="C537" s="1565"/>
      <c r="D537" s="1565"/>
      <c r="E537" s="1565"/>
      <c r="F537" s="1565"/>
      <c r="G537" s="1565"/>
      <c r="H537" s="1565"/>
      <c r="I537" s="1565"/>
      <c r="J537" s="1565"/>
      <c r="K537" s="1565"/>
      <c r="L537" s="1565"/>
      <c r="M537" s="1565"/>
      <c r="N537" s="1565"/>
      <c r="O537" s="961"/>
      <c r="P537" s="961"/>
      <c r="Q537" s="961"/>
      <c r="R537" s="961"/>
      <c r="S537" s="961"/>
      <c r="T537" s="961"/>
      <c r="U537" s="961"/>
      <c r="V537" s="961"/>
      <c r="W537" s="1486"/>
      <c r="X537" s="1486"/>
      <c r="Y537" s="1616"/>
      <c r="Z537" s="1616"/>
      <c r="AA537" s="1616"/>
      <c r="AB537" s="1616"/>
      <c r="AC537" s="1616"/>
      <c r="AD537" s="1616"/>
      <c r="AE537" s="1616"/>
      <c r="AF537" s="1486"/>
      <c r="AG537" s="961"/>
      <c r="AH537" s="961"/>
      <c r="AI537" s="961"/>
      <c r="AJ537" s="961"/>
      <c r="AK537" s="961"/>
      <c r="AL537" s="961"/>
      <c r="AM537" s="961"/>
      <c r="AN537" s="961"/>
      <c r="AO537" s="1486"/>
      <c r="AP537" s="1463"/>
      <c r="AQ537" s="1463"/>
      <c r="AR537" s="1463"/>
      <c r="AS537" s="1463"/>
      <c r="AT537" s="1463"/>
      <c r="AU537" s="1463"/>
      <c r="AV537" s="1463"/>
      <c r="AW537" s="1463"/>
    </row>
    <row r="538" spans="1:90" hidden="1">
      <c r="C538" s="1565"/>
      <c r="D538" s="1565"/>
      <c r="E538" s="1565"/>
      <c r="F538" s="1565"/>
      <c r="G538" s="1565"/>
      <c r="H538" s="1565"/>
      <c r="I538" s="1565"/>
      <c r="J538" s="1565"/>
      <c r="K538" s="1565"/>
      <c r="L538" s="1565"/>
      <c r="M538" s="1565"/>
      <c r="N538" s="1565"/>
      <c r="O538" s="961"/>
      <c r="P538" s="961"/>
      <c r="Q538" s="961"/>
      <c r="R538" s="961"/>
      <c r="S538" s="961"/>
      <c r="T538" s="961"/>
      <c r="U538" s="961"/>
      <c r="V538" s="961"/>
      <c r="W538" s="1486"/>
      <c r="X538" s="1486"/>
      <c r="Y538" s="1616"/>
      <c r="Z538" s="1616"/>
      <c r="AA538" s="1616"/>
      <c r="AB538" s="1616"/>
      <c r="AC538" s="1616"/>
      <c r="AD538" s="1616"/>
      <c r="AE538" s="1616"/>
      <c r="AF538" s="1486"/>
      <c r="AG538" s="961"/>
      <c r="AH538" s="961"/>
      <c r="AI538" s="961"/>
      <c r="AJ538" s="961"/>
      <c r="AK538" s="961"/>
      <c r="AL538" s="961"/>
      <c r="AM538" s="961"/>
      <c r="AN538" s="961"/>
      <c r="AO538" s="1486"/>
      <c r="AP538" s="1463"/>
      <c r="AQ538" s="1463"/>
      <c r="AR538" s="1463"/>
      <c r="AS538" s="1463"/>
      <c r="AT538" s="1463"/>
      <c r="AU538" s="1463"/>
      <c r="AV538" s="1463"/>
      <c r="AW538" s="1463"/>
    </row>
    <row r="539" spans="1:90" hidden="1">
      <c r="C539" s="1565"/>
      <c r="D539" s="1565"/>
      <c r="E539" s="1565"/>
      <c r="F539" s="1565"/>
      <c r="G539" s="1565"/>
      <c r="H539" s="1565"/>
      <c r="I539" s="1565"/>
      <c r="J539" s="1565"/>
      <c r="K539" s="1565"/>
      <c r="L539" s="1565"/>
      <c r="M539" s="1565"/>
      <c r="N539" s="1565"/>
      <c r="O539" s="961"/>
      <c r="P539" s="961"/>
      <c r="Q539" s="961"/>
      <c r="R539" s="961"/>
      <c r="S539" s="961"/>
      <c r="T539" s="961"/>
      <c r="U539" s="961"/>
      <c r="V539" s="961"/>
      <c r="W539" s="1486"/>
      <c r="X539" s="1486"/>
      <c r="Y539" s="1616"/>
      <c r="Z539" s="1616"/>
      <c r="AA539" s="1616"/>
      <c r="AB539" s="1616"/>
      <c r="AC539" s="1616"/>
      <c r="AD539" s="1616"/>
      <c r="AE539" s="1616"/>
      <c r="AF539" s="1486"/>
      <c r="AG539" s="961"/>
      <c r="AH539" s="961"/>
      <c r="AI539" s="961"/>
      <c r="AJ539" s="961"/>
      <c r="AK539" s="961"/>
      <c r="AL539" s="961"/>
      <c r="AM539" s="961"/>
      <c r="AN539" s="961"/>
      <c r="AO539" s="1486"/>
      <c r="AP539" s="1463"/>
      <c r="AQ539" s="1463"/>
      <c r="AR539" s="1463"/>
      <c r="AS539" s="1463"/>
      <c r="AT539" s="1463"/>
      <c r="AU539" s="1463"/>
      <c r="AV539" s="1463"/>
      <c r="AW539" s="1463"/>
    </row>
    <row r="540" spans="1:90" hidden="1">
      <c r="C540" s="1565"/>
      <c r="D540" s="1565"/>
      <c r="E540" s="1565"/>
      <c r="F540" s="1565"/>
      <c r="G540" s="1565"/>
      <c r="H540" s="1565"/>
      <c r="I540" s="1565"/>
      <c r="J540" s="1565"/>
      <c r="K540" s="1565"/>
      <c r="L540" s="1565"/>
      <c r="M540" s="1565"/>
      <c r="N540" s="1565"/>
      <c r="O540" s="961"/>
      <c r="P540" s="961"/>
      <c r="Q540" s="961"/>
      <c r="R540" s="961"/>
      <c r="S540" s="961"/>
      <c r="T540" s="961"/>
      <c r="U540" s="961"/>
      <c r="V540" s="961"/>
      <c r="W540" s="1486"/>
      <c r="X540" s="1486"/>
      <c r="Y540" s="1616"/>
      <c r="Z540" s="1616"/>
      <c r="AA540" s="1616"/>
      <c r="AB540" s="1616"/>
      <c r="AC540" s="1616"/>
      <c r="AD540" s="1616"/>
      <c r="AE540" s="1616"/>
      <c r="AF540" s="1486"/>
      <c r="AG540" s="961"/>
      <c r="AH540" s="961"/>
      <c r="AI540" s="961"/>
      <c r="AJ540" s="961"/>
      <c r="AK540" s="961"/>
      <c r="AL540" s="961"/>
      <c r="AM540" s="961"/>
      <c r="AN540" s="961"/>
      <c r="AO540" s="1486"/>
      <c r="AP540" s="1463"/>
      <c r="AQ540" s="1463"/>
      <c r="AR540" s="1463"/>
      <c r="AS540" s="1463"/>
      <c r="AT540" s="1463"/>
      <c r="AU540" s="1463"/>
      <c r="AV540" s="1463"/>
      <c r="AW540" s="1463"/>
    </row>
    <row r="541" spans="1:90" hidden="1">
      <c r="C541" s="1565"/>
      <c r="D541" s="1565"/>
      <c r="E541" s="1565"/>
      <c r="F541" s="1565"/>
      <c r="G541" s="1565"/>
      <c r="H541" s="1565"/>
      <c r="I541" s="1565"/>
      <c r="J541" s="1565"/>
      <c r="K541" s="1565"/>
      <c r="L541" s="1565"/>
      <c r="M541" s="1565"/>
      <c r="N541" s="1565"/>
      <c r="O541" s="961"/>
      <c r="P541" s="961"/>
      <c r="Q541" s="961"/>
      <c r="R541" s="961"/>
      <c r="S541" s="961"/>
      <c r="T541" s="961"/>
      <c r="U541" s="961"/>
      <c r="V541" s="961"/>
      <c r="W541" s="1486"/>
      <c r="X541" s="1486"/>
      <c r="Y541" s="1616"/>
      <c r="Z541" s="1616"/>
      <c r="AA541" s="1616"/>
      <c r="AB541" s="1616"/>
      <c r="AC541" s="1616"/>
      <c r="AD541" s="1616"/>
      <c r="AE541" s="1616"/>
      <c r="AF541" s="1486"/>
      <c r="AG541" s="961"/>
      <c r="AH541" s="961"/>
      <c r="AI541" s="961"/>
      <c r="AJ541" s="961"/>
      <c r="AK541" s="961"/>
      <c r="AL541" s="961"/>
      <c r="AM541" s="961"/>
      <c r="AN541" s="961"/>
      <c r="AO541" s="1486"/>
      <c r="AP541" s="1463"/>
      <c r="AQ541" s="1463"/>
      <c r="AR541" s="1463"/>
      <c r="AS541" s="1463"/>
      <c r="AT541" s="1463"/>
      <c r="AU541" s="1463"/>
      <c r="AV541" s="1463"/>
      <c r="AW541" s="1463"/>
    </row>
    <row r="542" spans="1:90" hidden="1">
      <c r="C542" s="1565"/>
      <c r="D542" s="1565"/>
      <c r="E542" s="1565"/>
      <c r="F542" s="1565"/>
      <c r="G542" s="1565"/>
      <c r="H542" s="1565"/>
      <c r="I542" s="1565"/>
      <c r="J542" s="1565"/>
      <c r="K542" s="1565"/>
      <c r="L542" s="1565"/>
      <c r="M542" s="1565"/>
      <c r="N542" s="1565"/>
      <c r="O542" s="961"/>
      <c r="P542" s="961"/>
      <c r="Q542" s="961"/>
      <c r="R542" s="961"/>
      <c r="S542" s="961"/>
      <c r="T542" s="961"/>
      <c r="U542" s="961"/>
      <c r="V542" s="961"/>
      <c r="W542" s="1486"/>
      <c r="X542" s="1486"/>
      <c r="Y542" s="1616"/>
      <c r="Z542" s="1616"/>
      <c r="AA542" s="1616"/>
      <c r="AB542" s="1616"/>
      <c r="AC542" s="1616"/>
      <c r="AD542" s="1616"/>
      <c r="AE542" s="1616"/>
      <c r="AF542" s="1486"/>
      <c r="AG542" s="961"/>
      <c r="AH542" s="961"/>
      <c r="AI542" s="961"/>
      <c r="AJ542" s="961"/>
      <c r="AK542" s="961"/>
      <c r="AL542" s="961"/>
      <c r="AM542" s="961"/>
      <c r="AN542" s="961"/>
      <c r="AO542" s="1486"/>
      <c r="AP542" s="1463"/>
      <c r="AQ542" s="1463"/>
      <c r="AR542" s="1463"/>
      <c r="AS542" s="1463"/>
      <c r="AT542" s="1463"/>
      <c r="AU542" s="1463"/>
      <c r="AV542" s="1463"/>
      <c r="AW542" s="1463"/>
    </row>
    <row r="543" spans="1:90" hidden="1">
      <c r="C543" s="1565"/>
      <c r="D543" s="1565"/>
      <c r="E543" s="1565"/>
      <c r="F543" s="1565"/>
      <c r="G543" s="1565"/>
      <c r="H543" s="1565"/>
      <c r="I543" s="1565"/>
      <c r="J543" s="1565"/>
      <c r="K543" s="1565"/>
      <c r="L543" s="1565"/>
      <c r="M543" s="1565"/>
      <c r="N543" s="1565"/>
      <c r="O543" s="961"/>
      <c r="P543" s="961"/>
      <c r="Q543" s="961"/>
      <c r="R543" s="961"/>
      <c r="S543" s="961"/>
      <c r="T543" s="961"/>
      <c r="U543" s="961"/>
      <c r="V543" s="961"/>
      <c r="W543" s="1486"/>
      <c r="X543" s="1486"/>
      <c r="Y543" s="1616"/>
      <c r="Z543" s="1616"/>
      <c r="AA543" s="1616"/>
      <c r="AB543" s="1616"/>
      <c r="AC543" s="1616"/>
      <c r="AD543" s="1616"/>
      <c r="AE543" s="1616"/>
      <c r="AF543" s="1486"/>
      <c r="AG543" s="961"/>
      <c r="AH543" s="961"/>
      <c r="AI543" s="961"/>
      <c r="AJ543" s="961"/>
      <c r="AK543" s="961"/>
      <c r="AL543" s="961"/>
      <c r="AM543" s="961"/>
      <c r="AN543" s="961"/>
      <c r="AO543" s="1486"/>
      <c r="AP543" s="1463"/>
      <c r="AQ543" s="1463"/>
      <c r="AR543" s="1463"/>
      <c r="AS543" s="1463"/>
      <c r="AT543" s="1463"/>
      <c r="AU543" s="1463"/>
      <c r="AV543" s="1463"/>
      <c r="AW543" s="1463"/>
    </row>
    <row r="544" spans="1:90" s="1754" customFormat="1" ht="10.5" customHeight="1">
      <c r="A544" s="1502"/>
      <c r="B544" s="1559"/>
      <c r="C544" s="1565"/>
      <c r="D544" s="1565"/>
      <c r="E544" s="1565"/>
      <c r="F544" s="1565"/>
      <c r="G544" s="1565"/>
      <c r="H544" s="1565"/>
      <c r="I544" s="1565"/>
      <c r="J544" s="1565"/>
      <c r="K544" s="1565"/>
      <c r="L544" s="1565"/>
      <c r="M544" s="1565"/>
      <c r="N544" s="1565"/>
      <c r="O544" s="1619"/>
      <c r="P544" s="1619"/>
      <c r="Q544" s="1619"/>
      <c r="R544" s="1619"/>
      <c r="S544" s="1619"/>
      <c r="T544" s="1619"/>
      <c r="U544" s="1619"/>
      <c r="V544" s="1619"/>
      <c r="W544" s="1503"/>
      <c r="X544" s="1503"/>
      <c r="Y544" s="1621"/>
      <c r="Z544" s="1621"/>
      <c r="AA544" s="1621"/>
      <c r="AB544" s="1621"/>
      <c r="AC544" s="1621"/>
      <c r="AD544" s="1621"/>
      <c r="AE544" s="1621"/>
      <c r="AF544" s="1503"/>
      <c r="AG544" s="1619"/>
      <c r="AH544" s="1619"/>
      <c r="AI544" s="1619"/>
      <c r="AJ544" s="1619"/>
      <c r="AK544" s="1619"/>
      <c r="AL544" s="1619"/>
      <c r="AM544" s="1619"/>
      <c r="AN544" s="1619"/>
      <c r="AO544" s="1503"/>
      <c r="AP544" s="1501"/>
      <c r="AQ544" s="1501"/>
      <c r="AR544" s="1501"/>
      <c r="AS544" s="1501"/>
      <c r="AT544" s="1501"/>
      <c r="AU544" s="1501"/>
      <c r="AV544" s="1501"/>
      <c r="AW544" s="1501"/>
      <c r="AY544" s="459"/>
      <c r="AZ544" s="459"/>
      <c r="CI544" s="509"/>
      <c r="CJ544" s="460"/>
    </row>
    <row r="545" spans="1:90" ht="15.75" customHeight="1">
      <c r="A545" s="1017">
        <v>14</v>
      </c>
      <c r="B545" s="1062" t="s">
        <v>537</v>
      </c>
      <c r="C545" s="1016" t="s">
        <v>876</v>
      </c>
      <c r="D545" s="1565"/>
      <c r="E545" s="1565"/>
      <c r="F545" s="1565"/>
      <c r="G545" s="1565"/>
      <c r="H545" s="1565"/>
      <c r="I545" s="1565"/>
      <c r="J545" s="1565"/>
      <c r="K545" s="1565"/>
      <c r="L545" s="1565"/>
      <c r="M545" s="1565"/>
      <c r="N545" s="1565"/>
      <c r="O545" s="961"/>
      <c r="P545" s="961"/>
      <c r="Q545" s="961"/>
      <c r="R545" s="961"/>
      <c r="S545" s="961"/>
      <c r="T545" s="961"/>
      <c r="U545" s="961"/>
      <c r="V545" s="961"/>
      <c r="W545" s="1486"/>
      <c r="X545" s="1486"/>
      <c r="Y545" s="1616"/>
      <c r="Z545" s="1616"/>
      <c r="AA545" s="1616"/>
      <c r="AB545" s="1616"/>
      <c r="AC545" s="1616"/>
      <c r="AD545" s="1616"/>
      <c r="AE545" s="1616"/>
      <c r="AF545" s="1486"/>
      <c r="AG545" s="961"/>
      <c r="AH545" s="961"/>
      <c r="AI545" s="961"/>
      <c r="AJ545" s="961"/>
      <c r="AK545" s="961"/>
      <c r="AL545" s="961"/>
      <c r="AM545" s="961"/>
      <c r="AN545" s="3379" t="s">
        <v>390</v>
      </c>
      <c r="AO545" s="3379"/>
      <c r="AP545" s="3379"/>
      <c r="AQ545" s="3379"/>
      <c r="AR545" s="3379"/>
      <c r="AS545" s="3379"/>
      <c r="AT545" s="3379"/>
      <c r="AU545" s="3379"/>
      <c r="AV545" s="3379"/>
      <c r="AW545" s="3379"/>
    </row>
    <row r="546" spans="1:90" s="514" customFormat="1" ht="15.75" customHeight="1">
      <c r="D546" s="285"/>
      <c r="E546" s="285"/>
      <c r="F546" s="285"/>
      <c r="G546" s="285"/>
      <c r="H546" s="285"/>
      <c r="I546" s="285"/>
      <c r="J546" s="285"/>
      <c r="K546" s="285"/>
      <c r="L546" s="285"/>
      <c r="M546" s="285"/>
      <c r="N546" s="3247" t="s">
        <v>512</v>
      </c>
      <c r="O546" s="2351"/>
      <c r="P546" s="2351"/>
      <c r="Q546" s="2351"/>
      <c r="R546" s="2351"/>
      <c r="S546" s="2351"/>
      <c r="T546" s="2351"/>
      <c r="U546" s="2351"/>
      <c r="V546" s="2351"/>
      <c r="W546" s="2351"/>
      <c r="X546" s="2351"/>
      <c r="Y546" s="2351"/>
      <c r="Z546" s="2351"/>
      <c r="AA546" s="2351"/>
      <c r="AB546" s="2351"/>
      <c r="AC546" s="2351"/>
      <c r="AD546" s="2351"/>
      <c r="AE546" s="457"/>
      <c r="AF546" s="3247" t="s">
        <v>513</v>
      </c>
      <c r="AG546" s="3247"/>
      <c r="AH546" s="3247"/>
      <c r="AI546" s="3247"/>
      <c r="AJ546" s="3247"/>
      <c r="AK546" s="3247"/>
      <c r="AL546" s="3247"/>
      <c r="AM546" s="3247"/>
      <c r="AN546" s="3247"/>
      <c r="AO546" s="3247"/>
      <c r="AP546" s="3247"/>
      <c r="AQ546" s="3247"/>
      <c r="AR546" s="3247"/>
      <c r="AS546" s="3247"/>
      <c r="AT546" s="3247"/>
      <c r="AU546" s="3247"/>
      <c r="AV546" s="3247"/>
      <c r="AW546" s="3247"/>
      <c r="AY546" s="134">
        <v>1</v>
      </c>
      <c r="AZ546" s="134" t="s">
        <v>537</v>
      </c>
      <c r="BA546" s="285" t="s">
        <v>194</v>
      </c>
      <c r="BB546" s="285"/>
      <c r="BC546" s="285"/>
      <c r="BD546" s="285"/>
      <c r="BE546" s="285"/>
      <c r="BF546" s="285"/>
      <c r="BG546" s="285"/>
      <c r="BH546" s="285"/>
      <c r="BI546" s="285"/>
      <c r="BJ546" s="285"/>
      <c r="BK546" s="285"/>
      <c r="BL546" s="285"/>
      <c r="BM546" s="285"/>
      <c r="BN546" s="285"/>
      <c r="BO546" s="285"/>
      <c r="BP546" s="285"/>
      <c r="BQ546" s="285"/>
      <c r="BR546" s="285"/>
      <c r="CI546" s="496"/>
      <c r="CJ546" s="936"/>
    </row>
    <row r="547" spans="1:90" s="1681" customFormat="1" ht="29.25" customHeight="1">
      <c r="A547" s="1665"/>
      <c r="B547" s="1680"/>
      <c r="C547" s="1680"/>
      <c r="D547" s="1680"/>
      <c r="E547" s="1680"/>
      <c r="F547" s="1680"/>
      <c r="G547" s="1680"/>
      <c r="H547" s="1680"/>
      <c r="I547" s="1680"/>
      <c r="J547" s="1680"/>
      <c r="K547" s="1680"/>
      <c r="L547" s="1680"/>
      <c r="M547" s="1680"/>
      <c r="N547" s="2854" t="s">
        <v>1959</v>
      </c>
      <c r="O547" s="2854"/>
      <c r="P547" s="2854"/>
      <c r="Q547" s="2854"/>
      <c r="R547" s="2854"/>
      <c r="S547" s="2854"/>
      <c r="T547" s="2854"/>
      <c r="U547" s="2854"/>
      <c r="V547" s="2854"/>
      <c r="W547" s="2854" t="s">
        <v>1591</v>
      </c>
      <c r="X547" s="2854"/>
      <c r="Y547" s="2854"/>
      <c r="Z547" s="2854"/>
      <c r="AA547" s="2854"/>
      <c r="AB547" s="2854"/>
      <c r="AC547" s="2854"/>
      <c r="AD547" s="2854"/>
      <c r="AE547" s="1492"/>
      <c r="AF547" s="2807" t="s">
        <v>1959</v>
      </c>
      <c r="AG547" s="2807"/>
      <c r="AH547" s="2807"/>
      <c r="AI547" s="2807"/>
      <c r="AJ547" s="2807"/>
      <c r="AK547" s="2807"/>
      <c r="AL547" s="2807"/>
      <c r="AM547" s="2807"/>
      <c r="AN547" s="2807"/>
      <c r="AO547" s="3352" t="s">
        <v>1591</v>
      </c>
      <c r="AP547" s="3352"/>
      <c r="AQ547" s="3352"/>
      <c r="AR547" s="3352"/>
      <c r="AS547" s="3352"/>
      <c r="AT547" s="3352"/>
      <c r="AU547" s="3352"/>
      <c r="AV547" s="3352"/>
      <c r="AW547" s="3352"/>
      <c r="AY547" s="1680"/>
      <c r="AZ547" s="1680"/>
      <c r="BA547" s="1680"/>
      <c r="BB547" s="1680"/>
      <c r="BC547" s="1680"/>
      <c r="BD547" s="1680"/>
      <c r="BE547" s="1680"/>
      <c r="BF547" s="1680"/>
      <c r="BG547" s="1680"/>
      <c r="BH547" s="1680"/>
      <c r="BI547" s="1680"/>
      <c r="BJ547" s="1680"/>
      <c r="BK547" s="1680"/>
      <c r="BL547" s="1680"/>
      <c r="BM547" s="1680"/>
      <c r="BN547" s="1680"/>
      <c r="BO547" s="1680"/>
      <c r="BP547" s="1680"/>
      <c r="BQ547" s="1680"/>
      <c r="BR547" s="1680"/>
      <c r="BU547" s="1682"/>
      <c r="BV547" s="1682"/>
      <c r="BW547" s="1682"/>
      <c r="BX547" s="1682"/>
      <c r="BY547" s="1682"/>
      <c r="BZ547" s="1682"/>
      <c r="CB547" s="1682"/>
      <c r="CC547" s="1682"/>
      <c r="CD547" s="1682"/>
      <c r="CE547" s="1682"/>
      <c r="CF547" s="1682"/>
      <c r="CG547" s="1682"/>
      <c r="CH547" s="1682"/>
      <c r="CI547" s="1683"/>
      <c r="CJ547" s="1684"/>
    </row>
    <row r="548" spans="1:90" s="1681" customFormat="1" ht="16.5" hidden="1" customHeight="1">
      <c r="A548" s="1665"/>
      <c r="B548" s="1680"/>
      <c r="C548" s="1680"/>
      <c r="D548" s="1680"/>
      <c r="E548" s="1680"/>
      <c r="F548" s="1680"/>
      <c r="G548" s="1680"/>
      <c r="H548" s="1680"/>
      <c r="I548" s="1680"/>
      <c r="J548" s="1680"/>
      <c r="K548" s="1680"/>
      <c r="L548" s="1680"/>
      <c r="M548" s="1680"/>
      <c r="N548" s="2586" t="s">
        <v>574</v>
      </c>
      <c r="O548" s="2586"/>
      <c r="P548" s="2586"/>
      <c r="Q548" s="2586"/>
      <c r="R548" s="2586"/>
      <c r="S548" s="2586"/>
      <c r="T548" s="2586"/>
      <c r="U548" s="2586"/>
      <c r="V548" s="2586"/>
      <c r="W548" s="2586" t="s">
        <v>574</v>
      </c>
      <c r="X548" s="2586"/>
      <c r="Y548" s="2586"/>
      <c r="Z548" s="2586"/>
      <c r="AA548" s="2586"/>
      <c r="AB548" s="2586"/>
      <c r="AC548" s="2586"/>
      <c r="AD548" s="2586"/>
      <c r="AE548" s="1492"/>
      <c r="AF548" s="3354" t="s">
        <v>574</v>
      </c>
      <c r="AG548" s="3354"/>
      <c r="AH548" s="3354"/>
      <c r="AI548" s="3354"/>
      <c r="AJ548" s="3354"/>
      <c r="AK548" s="3354"/>
      <c r="AL548" s="3354"/>
      <c r="AM548" s="3354"/>
      <c r="AN548" s="3354"/>
      <c r="AO548" s="2896" t="s">
        <v>574</v>
      </c>
      <c r="AP548" s="2896"/>
      <c r="AQ548" s="2896"/>
      <c r="AR548" s="2896"/>
      <c r="AS548" s="2896"/>
      <c r="AT548" s="2896"/>
      <c r="AU548" s="2896"/>
      <c r="AV548" s="2896"/>
      <c r="AW548" s="2896"/>
      <c r="AY548" s="1680"/>
      <c r="AZ548" s="1680"/>
      <c r="BA548" s="1680"/>
      <c r="BB548" s="1680"/>
      <c r="BC548" s="1680"/>
      <c r="BD548" s="1680"/>
      <c r="BE548" s="1680"/>
      <c r="BF548" s="1680"/>
      <c r="BG548" s="1680"/>
      <c r="BH548" s="1680"/>
      <c r="BI548" s="1680"/>
      <c r="BJ548" s="1680"/>
      <c r="BK548" s="1680"/>
      <c r="BL548" s="1680"/>
      <c r="BM548" s="1680"/>
      <c r="BN548" s="1680"/>
      <c r="BO548" s="1680"/>
      <c r="BP548" s="1680"/>
      <c r="BQ548" s="1680"/>
      <c r="BR548" s="1680"/>
      <c r="BU548" s="1682"/>
      <c r="BV548" s="1682"/>
      <c r="BW548" s="1682"/>
      <c r="BX548" s="1682"/>
      <c r="BY548" s="1682"/>
      <c r="BZ548" s="1682"/>
      <c r="CB548" s="1682"/>
      <c r="CC548" s="1682"/>
      <c r="CD548" s="1682"/>
      <c r="CE548" s="1682"/>
      <c r="CF548" s="1682"/>
      <c r="CG548" s="1682"/>
      <c r="CH548" s="1682"/>
      <c r="CI548" s="1683"/>
      <c r="CJ548" s="1684"/>
    </row>
    <row r="549" spans="1:90" s="514" customFormat="1" ht="31.5" customHeight="1">
      <c r="A549" s="1489"/>
      <c r="B549" s="134"/>
      <c r="C549" s="2536" t="s">
        <v>991</v>
      </c>
      <c r="D549" s="2536"/>
      <c r="E549" s="2536"/>
      <c r="F549" s="2536"/>
      <c r="G549" s="2536"/>
      <c r="H549" s="2536"/>
      <c r="I549" s="2536"/>
      <c r="J549" s="2536"/>
      <c r="K549" s="2536"/>
      <c r="L549" s="2536"/>
      <c r="M549" s="2536"/>
      <c r="N549" s="3353">
        <v>293582455593</v>
      </c>
      <c r="O549" s="3353"/>
      <c r="P549" s="3353"/>
      <c r="Q549" s="3353"/>
      <c r="R549" s="3353"/>
      <c r="S549" s="3353"/>
      <c r="T549" s="3353"/>
      <c r="U549" s="3353"/>
      <c r="V549" s="3353"/>
      <c r="W549" s="2471">
        <v>293582455593</v>
      </c>
      <c r="X549" s="2471"/>
      <c r="Y549" s="2471"/>
      <c r="Z549" s="2471"/>
      <c r="AA549" s="2471"/>
      <c r="AB549" s="2471"/>
      <c r="AC549" s="2471"/>
      <c r="AD549" s="2471"/>
      <c r="AE549" s="1901"/>
      <c r="AF549" s="3353">
        <v>269179619089</v>
      </c>
      <c r="AG549" s="3353"/>
      <c r="AH549" s="3353"/>
      <c r="AI549" s="3353"/>
      <c r="AJ549" s="3353"/>
      <c r="AK549" s="3353"/>
      <c r="AL549" s="3353"/>
      <c r="AM549" s="3353"/>
      <c r="AN549" s="3353"/>
      <c r="AO549" s="3353">
        <v>269179619089</v>
      </c>
      <c r="AP549" s="3353"/>
      <c r="AQ549" s="3353"/>
      <c r="AR549" s="3353"/>
      <c r="AS549" s="3353"/>
      <c r="AT549" s="3353"/>
      <c r="AU549" s="3353"/>
      <c r="AV549" s="3353"/>
      <c r="AW549" s="3353"/>
      <c r="AY549" s="134"/>
      <c r="AZ549" s="134"/>
      <c r="BA549" s="1448" t="s">
        <v>195</v>
      </c>
      <c r="BB549" s="134"/>
      <c r="BC549" s="134"/>
      <c r="BD549" s="134"/>
      <c r="BE549" s="134"/>
      <c r="BF549" s="134"/>
      <c r="BG549" s="134"/>
      <c r="BH549" s="134"/>
      <c r="BI549" s="134"/>
      <c r="BJ549" s="134"/>
      <c r="BK549" s="134"/>
      <c r="BL549" s="134"/>
      <c r="BM549" s="134"/>
      <c r="BN549" s="134"/>
      <c r="BO549" s="134"/>
      <c r="BP549" s="134"/>
      <c r="BQ549" s="134"/>
      <c r="BR549" s="134"/>
      <c r="BU549" s="2954"/>
      <c r="BV549" s="2954"/>
      <c r="BW549" s="2954"/>
      <c r="BX549" s="2954"/>
      <c r="BY549" s="2954"/>
      <c r="BZ549" s="2954"/>
      <c r="CB549" s="2954"/>
      <c r="CC549" s="2954"/>
      <c r="CD549" s="2954"/>
      <c r="CE549" s="2954"/>
      <c r="CF549" s="2954"/>
      <c r="CG549" s="2954"/>
      <c r="CH549" s="1443"/>
      <c r="CI549" s="1652">
        <v>293582455593</v>
      </c>
      <c r="CJ549" s="1865">
        <v>269179619089</v>
      </c>
      <c r="CK549" s="523">
        <v>0</v>
      </c>
      <c r="CL549" s="936">
        <v>0</v>
      </c>
    </row>
    <row r="550" spans="1:90" s="514" customFormat="1" ht="30.75" hidden="1" customHeight="1">
      <c r="A550" s="1489"/>
      <c r="B550" s="134"/>
      <c r="C550" s="2589" t="s">
        <v>1409</v>
      </c>
      <c r="D550" s="2589"/>
      <c r="E550" s="2589"/>
      <c r="F550" s="2589"/>
      <c r="G550" s="2589"/>
      <c r="H550" s="2589"/>
      <c r="I550" s="2589"/>
      <c r="J550" s="2589"/>
      <c r="K550" s="2589"/>
      <c r="L550" s="2589"/>
      <c r="M550" s="2589"/>
      <c r="N550" s="2572"/>
      <c r="O550" s="2946"/>
      <c r="P550" s="2946"/>
      <c r="Q550" s="2946"/>
      <c r="R550" s="2946"/>
      <c r="S550" s="2946"/>
      <c r="T550" s="2946"/>
      <c r="U550" s="2946"/>
      <c r="V550" s="2946"/>
      <c r="W550" s="2572">
        <v>0</v>
      </c>
      <c r="X550" s="2946"/>
      <c r="Y550" s="2946"/>
      <c r="Z550" s="2946"/>
      <c r="AA550" s="2946"/>
      <c r="AB550" s="2946"/>
      <c r="AC550" s="2946"/>
      <c r="AD550" s="2946"/>
      <c r="AE550" s="1848"/>
      <c r="AF550" s="2572"/>
      <c r="AG550" s="2946"/>
      <c r="AH550" s="2946"/>
      <c r="AI550" s="2946"/>
      <c r="AJ550" s="2946"/>
      <c r="AK550" s="2946"/>
      <c r="AL550" s="2946"/>
      <c r="AM550" s="2946"/>
      <c r="AN550" s="2946"/>
      <c r="AO550" s="2564">
        <v>0</v>
      </c>
      <c r="AP550" s="2564"/>
      <c r="AQ550" s="2564"/>
      <c r="AR550" s="2564"/>
      <c r="AS550" s="2564"/>
      <c r="AT550" s="2564"/>
      <c r="AU550" s="2564"/>
      <c r="AV550" s="2564"/>
      <c r="AW550" s="2564"/>
      <c r="AY550" s="134"/>
      <c r="AZ550" s="134"/>
      <c r="BA550" s="1448" t="s">
        <v>196</v>
      </c>
      <c r="BB550" s="134"/>
      <c r="BC550" s="134"/>
      <c r="BD550" s="134"/>
      <c r="BE550" s="134"/>
      <c r="BF550" s="134"/>
      <c r="BG550" s="134"/>
      <c r="BH550" s="134"/>
      <c r="BI550" s="134"/>
      <c r="BJ550" s="134"/>
      <c r="BK550" s="134"/>
      <c r="BL550" s="134"/>
      <c r="BM550" s="134"/>
      <c r="BN550" s="134"/>
      <c r="BO550" s="134"/>
      <c r="BP550" s="134"/>
      <c r="BQ550" s="134"/>
      <c r="BR550" s="134"/>
      <c r="BU550" s="2591" t="e">
        <v>#REF!</v>
      </c>
      <c r="BV550" s="2591"/>
      <c r="BW550" s="2591"/>
      <c r="BX550" s="2591"/>
      <c r="BY550" s="2591"/>
      <c r="BZ550" s="2591"/>
      <c r="CB550" s="2591" t="e">
        <v>#REF!</v>
      </c>
      <c r="CC550" s="2591"/>
      <c r="CD550" s="2591"/>
      <c r="CE550" s="2591"/>
      <c r="CF550" s="2591"/>
      <c r="CG550" s="2591"/>
      <c r="CH550" s="383"/>
      <c r="CI550" s="496"/>
      <c r="CJ550" s="936"/>
    </row>
    <row r="551" spans="1:90" s="514" customFormat="1" ht="30" hidden="1" customHeight="1">
      <c r="A551" s="1489"/>
      <c r="B551" s="134"/>
      <c r="C551" s="2786" t="s">
        <v>1693</v>
      </c>
      <c r="D551" s="2589"/>
      <c r="E551" s="2589"/>
      <c r="F551" s="2589"/>
      <c r="G551" s="2589"/>
      <c r="H551" s="2589"/>
      <c r="I551" s="2589"/>
      <c r="J551" s="2589"/>
      <c r="K551" s="2589"/>
      <c r="L551" s="2589"/>
      <c r="M551" s="2589"/>
      <c r="N551" s="2572"/>
      <c r="O551" s="2946"/>
      <c r="P551" s="2946"/>
      <c r="Q551" s="2946"/>
      <c r="R551" s="2946"/>
      <c r="S551" s="2946"/>
      <c r="T551" s="2946"/>
      <c r="U551" s="2946"/>
      <c r="V551" s="2946"/>
      <c r="W551" s="2572">
        <v>0</v>
      </c>
      <c r="X551" s="2946"/>
      <c r="Y551" s="2946"/>
      <c r="Z551" s="2946"/>
      <c r="AA551" s="2946"/>
      <c r="AB551" s="2946"/>
      <c r="AC551" s="2946"/>
      <c r="AD551" s="2946"/>
      <c r="AE551" s="1848"/>
      <c r="AF551" s="2572"/>
      <c r="AG551" s="2946"/>
      <c r="AH551" s="2946"/>
      <c r="AI551" s="2946"/>
      <c r="AJ551" s="2946"/>
      <c r="AK551" s="2946"/>
      <c r="AL551" s="2946"/>
      <c r="AM551" s="2946"/>
      <c r="AN551" s="2946"/>
      <c r="AO551" s="2564">
        <v>0</v>
      </c>
      <c r="AP551" s="2564"/>
      <c r="AQ551" s="2564"/>
      <c r="AR551" s="2564"/>
      <c r="AS551" s="2564"/>
      <c r="AT551" s="2564"/>
      <c r="AU551" s="2564"/>
      <c r="AV551" s="2564"/>
      <c r="AW551" s="2564"/>
      <c r="AY551" s="134"/>
      <c r="AZ551" s="134"/>
      <c r="BA551" s="1448" t="s">
        <v>196</v>
      </c>
      <c r="BB551" s="134"/>
      <c r="BC551" s="134"/>
      <c r="BD551" s="134"/>
      <c r="BE551" s="134"/>
      <c r="BF551" s="134"/>
      <c r="BG551" s="134"/>
      <c r="BH551" s="134"/>
      <c r="BI551" s="134"/>
      <c r="BJ551" s="134"/>
      <c r="BK551" s="134"/>
      <c r="BL551" s="134"/>
      <c r="BM551" s="134"/>
      <c r="BN551" s="134"/>
      <c r="BO551" s="134"/>
      <c r="BP551" s="134"/>
      <c r="BQ551" s="134"/>
      <c r="BR551" s="134"/>
      <c r="BU551" s="2591" t="e">
        <v>#REF!</v>
      </c>
      <c r="BV551" s="2591"/>
      <c r="BW551" s="2591"/>
      <c r="BX551" s="2591"/>
      <c r="BY551" s="2591"/>
      <c r="BZ551" s="2591"/>
      <c r="CB551" s="2591" t="e">
        <v>#REF!</v>
      </c>
      <c r="CC551" s="2591"/>
      <c r="CD551" s="2591"/>
      <c r="CE551" s="2591"/>
      <c r="CF551" s="2591"/>
      <c r="CG551" s="2591"/>
      <c r="CH551" s="383"/>
      <c r="CI551" s="496"/>
      <c r="CJ551" s="936"/>
    </row>
    <row r="552" spans="1:90" s="514" customFormat="1" ht="30" customHeight="1">
      <c r="A552" s="1489"/>
      <c r="B552" s="134"/>
      <c r="C552" s="2589" t="s">
        <v>1410</v>
      </c>
      <c r="D552" s="2589"/>
      <c r="E552" s="2589"/>
      <c r="F552" s="2589"/>
      <c r="G552" s="2589"/>
      <c r="H552" s="2589"/>
      <c r="I552" s="2589"/>
      <c r="J552" s="2589"/>
      <c r="K552" s="2589"/>
      <c r="L552" s="2589"/>
      <c r="M552" s="2589"/>
      <c r="N552" s="2572">
        <v>3422183470</v>
      </c>
      <c r="O552" s="2946"/>
      <c r="P552" s="2946"/>
      <c r="Q552" s="2946"/>
      <c r="R552" s="2946"/>
      <c r="S552" s="2946"/>
      <c r="T552" s="2946"/>
      <c r="U552" s="2946"/>
      <c r="V552" s="2946"/>
      <c r="W552" s="2572">
        <v>3422183470</v>
      </c>
      <c r="X552" s="2946"/>
      <c r="Y552" s="2946"/>
      <c r="Z552" s="2946"/>
      <c r="AA552" s="2946"/>
      <c r="AB552" s="2946"/>
      <c r="AC552" s="2946"/>
      <c r="AD552" s="2946"/>
      <c r="AE552" s="1848"/>
      <c r="AF552" s="2572">
        <v>4422183470</v>
      </c>
      <c r="AG552" s="2946"/>
      <c r="AH552" s="2946"/>
      <c r="AI552" s="2946"/>
      <c r="AJ552" s="2946"/>
      <c r="AK552" s="2946"/>
      <c r="AL552" s="2946"/>
      <c r="AM552" s="2946"/>
      <c r="AN552" s="2946"/>
      <c r="AO552" s="2564">
        <v>4422183470</v>
      </c>
      <c r="AP552" s="2564"/>
      <c r="AQ552" s="2564"/>
      <c r="AR552" s="2564"/>
      <c r="AS552" s="2564"/>
      <c r="AT552" s="2564"/>
      <c r="AU552" s="2564"/>
      <c r="AV552" s="2564"/>
      <c r="AW552" s="2564"/>
      <c r="AY552" s="134"/>
      <c r="AZ552" s="134"/>
      <c r="BA552" s="1448" t="s">
        <v>196</v>
      </c>
      <c r="BB552" s="134"/>
      <c r="BC552" s="134"/>
      <c r="BD552" s="134"/>
      <c r="BE552" s="134"/>
      <c r="BF552" s="134"/>
      <c r="BG552" s="134"/>
      <c r="BH552" s="134"/>
      <c r="BI552" s="134"/>
      <c r="BJ552" s="134"/>
      <c r="BK552" s="134"/>
      <c r="BL552" s="134"/>
      <c r="BM552" s="134"/>
      <c r="BN552" s="134"/>
      <c r="BO552" s="134"/>
      <c r="BP552" s="134"/>
      <c r="BQ552" s="134"/>
      <c r="BR552" s="134"/>
      <c r="BU552" s="2591" t="e">
        <v>#REF!</v>
      </c>
      <c r="BV552" s="2591"/>
      <c r="BW552" s="2591"/>
      <c r="BX552" s="2591"/>
      <c r="BY552" s="2591"/>
      <c r="BZ552" s="2591"/>
      <c r="CB552" s="2591" t="e">
        <v>#REF!</v>
      </c>
      <c r="CC552" s="2591"/>
      <c r="CD552" s="2591"/>
      <c r="CE552" s="2591"/>
      <c r="CF552" s="2591"/>
      <c r="CG552" s="2591"/>
      <c r="CH552" s="383"/>
      <c r="CI552" s="496"/>
      <c r="CJ552" s="936"/>
    </row>
    <row r="553" spans="1:90" s="514" customFormat="1" ht="45" customHeight="1">
      <c r="A553" s="1489"/>
      <c r="B553" s="134"/>
      <c r="C553" s="2589" t="s">
        <v>1694</v>
      </c>
      <c r="D553" s="2589"/>
      <c r="E553" s="2589"/>
      <c r="F553" s="2589"/>
      <c r="G553" s="2589"/>
      <c r="H553" s="2589"/>
      <c r="I553" s="2589"/>
      <c r="J553" s="2589"/>
      <c r="K553" s="2589"/>
      <c r="L553" s="2589"/>
      <c r="M553" s="2589"/>
      <c r="N553" s="2572">
        <v>4610441596</v>
      </c>
      <c r="O553" s="2946"/>
      <c r="P553" s="2946"/>
      <c r="Q553" s="2946"/>
      <c r="R553" s="2946"/>
      <c r="S553" s="2946"/>
      <c r="T553" s="2946"/>
      <c r="U553" s="2946"/>
      <c r="V553" s="2946"/>
      <c r="W553" s="2572">
        <v>4610441596</v>
      </c>
      <c r="X553" s="2946"/>
      <c r="Y553" s="2946"/>
      <c r="Z553" s="2946"/>
      <c r="AA553" s="2946"/>
      <c r="AB553" s="2946"/>
      <c r="AC553" s="2946"/>
      <c r="AD553" s="2946"/>
      <c r="AE553" s="1848"/>
      <c r="AF553" s="2572">
        <v>5610441596</v>
      </c>
      <c r="AG553" s="2946"/>
      <c r="AH553" s="2946"/>
      <c r="AI553" s="2946"/>
      <c r="AJ553" s="2946"/>
      <c r="AK553" s="2946"/>
      <c r="AL553" s="2946"/>
      <c r="AM553" s="2946"/>
      <c r="AN553" s="2946"/>
      <c r="AO553" s="2564">
        <v>5610441596</v>
      </c>
      <c r="AP553" s="2564"/>
      <c r="AQ553" s="2564"/>
      <c r="AR553" s="2564"/>
      <c r="AS553" s="2564"/>
      <c r="AT553" s="2564"/>
      <c r="AU553" s="2564"/>
      <c r="AV553" s="2564"/>
      <c r="AW553" s="2564"/>
      <c r="AY553" s="134"/>
      <c r="AZ553" s="134"/>
      <c r="BA553" s="1448" t="s">
        <v>196</v>
      </c>
      <c r="BB553" s="134"/>
      <c r="BC553" s="134"/>
      <c r="BD553" s="134"/>
      <c r="BE553" s="134"/>
      <c r="BF553" s="134"/>
      <c r="BG553" s="134"/>
      <c r="BH553" s="134"/>
      <c r="BI553" s="134"/>
      <c r="BJ553" s="134"/>
      <c r="BK553" s="134"/>
      <c r="BL553" s="134"/>
      <c r="BM553" s="134"/>
      <c r="BN553" s="134"/>
      <c r="BO553" s="134"/>
      <c r="BP553" s="134"/>
      <c r="BQ553" s="134"/>
      <c r="BR553" s="134"/>
      <c r="BU553" s="2591" t="e">
        <v>#REF!</v>
      </c>
      <c r="BV553" s="2591"/>
      <c r="BW553" s="2591"/>
      <c r="BX553" s="2591"/>
      <c r="BY553" s="2591"/>
      <c r="BZ553" s="2591"/>
      <c r="CB553" s="2591" t="e">
        <v>#REF!</v>
      </c>
      <c r="CC553" s="2591"/>
      <c r="CD553" s="2591"/>
      <c r="CE553" s="2591"/>
      <c r="CF553" s="2591"/>
      <c r="CG553" s="2591"/>
      <c r="CH553" s="383"/>
      <c r="CI553" s="496"/>
      <c r="CJ553" s="936"/>
    </row>
    <row r="554" spans="1:90" s="514" customFormat="1" ht="30" hidden="1" customHeight="1">
      <c r="A554" s="1489"/>
      <c r="B554" s="134"/>
      <c r="C554" s="2589" t="s">
        <v>1695</v>
      </c>
      <c r="D554" s="2589"/>
      <c r="E554" s="2589"/>
      <c r="F554" s="2589"/>
      <c r="G554" s="2589"/>
      <c r="H554" s="2589"/>
      <c r="I554" s="2589"/>
      <c r="J554" s="2589"/>
      <c r="K554" s="2589"/>
      <c r="L554" s="2589"/>
      <c r="M554" s="2589"/>
      <c r="N554" s="2572"/>
      <c r="O554" s="2946"/>
      <c r="P554" s="2946"/>
      <c r="Q554" s="2946"/>
      <c r="R554" s="2946"/>
      <c r="S554" s="2946"/>
      <c r="T554" s="2946"/>
      <c r="U554" s="2946"/>
      <c r="V554" s="2946"/>
      <c r="W554" s="2572">
        <v>0</v>
      </c>
      <c r="X554" s="2946"/>
      <c r="Y554" s="2946"/>
      <c r="Z554" s="2946"/>
      <c r="AA554" s="2946"/>
      <c r="AB554" s="2946"/>
      <c r="AC554" s="2946"/>
      <c r="AD554" s="2946"/>
      <c r="AE554" s="1848"/>
      <c r="AF554" s="2572"/>
      <c r="AG554" s="2946"/>
      <c r="AH554" s="2946"/>
      <c r="AI554" s="2946"/>
      <c r="AJ554" s="2946"/>
      <c r="AK554" s="2946"/>
      <c r="AL554" s="2946"/>
      <c r="AM554" s="2946"/>
      <c r="AN554" s="2946"/>
      <c r="AO554" s="2564">
        <v>0</v>
      </c>
      <c r="AP554" s="2564"/>
      <c r="AQ554" s="2564"/>
      <c r="AR554" s="2564"/>
      <c r="AS554" s="2564"/>
      <c r="AT554" s="2564"/>
      <c r="AU554" s="2564"/>
      <c r="AV554" s="2564"/>
      <c r="AW554" s="2564"/>
      <c r="AY554" s="134"/>
      <c r="AZ554" s="134"/>
      <c r="BA554" s="1448"/>
      <c r="BB554" s="134"/>
      <c r="BC554" s="134"/>
      <c r="BD554" s="134"/>
      <c r="BE554" s="134"/>
      <c r="BF554" s="134"/>
      <c r="BG554" s="134"/>
      <c r="BH554" s="134"/>
      <c r="BI554" s="134"/>
      <c r="BJ554" s="134"/>
      <c r="BK554" s="134"/>
      <c r="BL554" s="134"/>
      <c r="BM554" s="134"/>
      <c r="BN554" s="134"/>
      <c r="BO554" s="134"/>
      <c r="BP554" s="134"/>
      <c r="BQ554" s="134"/>
      <c r="BR554" s="134"/>
      <c r="BU554" s="2591"/>
      <c r="BV554" s="2591"/>
      <c r="BW554" s="2591"/>
      <c r="BX554" s="2591"/>
      <c r="BY554" s="2591"/>
      <c r="BZ554" s="2591"/>
      <c r="CB554" s="2591"/>
      <c r="CC554" s="2591"/>
      <c r="CD554" s="2591"/>
      <c r="CE554" s="2591"/>
      <c r="CF554" s="2591"/>
      <c r="CG554" s="2591"/>
      <c r="CH554" s="383"/>
      <c r="CI554" s="496"/>
      <c r="CJ554" s="936"/>
    </row>
    <row r="555" spans="1:90" s="514" customFormat="1" ht="30" customHeight="1">
      <c r="A555" s="1489"/>
      <c r="B555" s="134"/>
      <c r="C555" s="2589" t="s">
        <v>1411</v>
      </c>
      <c r="D555" s="2589"/>
      <c r="E555" s="2589"/>
      <c r="F555" s="2589"/>
      <c r="G555" s="2589"/>
      <c r="H555" s="2589"/>
      <c r="I555" s="2589"/>
      <c r="J555" s="2589"/>
      <c r="K555" s="2589"/>
      <c r="L555" s="2589"/>
      <c r="M555" s="2589"/>
      <c r="N555" s="2572">
        <v>3343046996</v>
      </c>
      <c r="O555" s="2946"/>
      <c r="P555" s="2946"/>
      <c r="Q555" s="2946"/>
      <c r="R555" s="2946"/>
      <c r="S555" s="2946"/>
      <c r="T555" s="2946"/>
      <c r="U555" s="2946"/>
      <c r="V555" s="2946"/>
      <c r="W555" s="2572">
        <v>3343046996</v>
      </c>
      <c r="X555" s="2946"/>
      <c r="Y555" s="2946"/>
      <c r="Z555" s="2946"/>
      <c r="AA555" s="2946"/>
      <c r="AB555" s="2946"/>
      <c r="AC555" s="2946"/>
      <c r="AD555" s="2946"/>
      <c r="AE555" s="1848"/>
      <c r="AF555" s="2572">
        <v>4843046996</v>
      </c>
      <c r="AG555" s="2946"/>
      <c r="AH555" s="2946"/>
      <c r="AI555" s="2946"/>
      <c r="AJ555" s="2946"/>
      <c r="AK555" s="2946"/>
      <c r="AL555" s="2946"/>
      <c r="AM555" s="2946"/>
      <c r="AN555" s="2946"/>
      <c r="AO555" s="2564">
        <v>4843046996</v>
      </c>
      <c r="AP555" s="2564"/>
      <c r="AQ555" s="2564"/>
      <c r="AR555" s="2564"/>
      <c r="AS555" s="2564"/>
      <c r="AT555" s="2564"/>
      <c r="AU555" s="2564"/>
      <c r="AV555" s="2564"/>
      <c r="AW555" s="2564"/>
      <c r="AY555" s="134"/>
      <c r="AZ555" s="134"/>
      <c r="BA555" s="1448" t="s">
        <v>196</v>
      </c>
      <c r="BB555" s="134"/>
      <c r="BC555" s="134"/>
      <c r="BD555" s="134"/>
      <c r="BE555" s="134"/>
      <c r="BF555" s="134"/>
      <c r="BG555" s="134"/>
      <c r="BH555" s="134"/>
      <c r="BI555" s="134"/>
      <c r="BJ555" s="134"/>
      <c r="BK555" s="134"/>
      <c r="BL555" s="134"/>
      <c r="BM555" s="134"/>
      <c r="BN555" s="134"/>
      <c r="BO555" s="134"/>
      <c r="BP555" s="134"/>
      <c r="BQ555" s="134"/>
      <c r="BR555" s="134"/>
      <c r="BU555" s="2591" t="e">
        <v>#REF!</v>
      </c>
      <c r="BV555" s="2591"/>
      <c r="BW555" s="2591"/>
      <c r="BX555" s="2591"/>
      <c r="BY555" s="2591"/>
      <c r="BZ555" s="2591"/>
      <c r="CB555" s="2591" t="e">
        <v>#REF!</v>
      </c>
      <c r="CC555" s="2591"/>
      <c r="CD555" s="2591"/>
      <c r="CE555" s="2591"/>
      <c r="CF555" s="2591"/>
      <c r="CG555" s="2591"/>
      <c r="CH555" s="383"/>
      <c r="CI555" s="496"/>
      <c r="CJ555" s="936"/>
    </row>
    <row r="556" spans="1:90" s="514" customFormat="1" ht="29.25" hidden="1" customHeight="1">
      <c r="A556" s="1489"/>
      <c r="B556" s="134"/>
      <c r="C556" s="2589" t="s">
        <v>1412</v>
      </c>
      <c r="D556" s="2589"/>
      <c r="E556" s="2589"/>
      <c r="F556" s="2589"/>
      <c r="G556" s="2589"/>
      <c r="H556" s="2589"/>
      <c r="I556" s="2589"/>
      <c r="J556" s="2589"/>
      <c r="K556" s="2589"/>
      <c r="L556" s="2589"/>
      <c r="M556" s="2589"/>
      <c r="N556" s="2572"/>
      <c r="O556" s="2946"/>
      <c r="P556" s="2946"/>
      <c r="Q556" s="2946"/>
      <c r="R556" s="2946"/>
      <c r="S556" s="2946"/>
      <c r="T556" s="2946"/>
      <c r="U556" s="2946"/>
      <c r="V556" s="2946"/>
      <c r="W556" s="2572">
        <v>0</v>
      </c>
      <c r="X556" s="2946"/>
      <c r="Y556" s="2946"/>
      <c r="Z556" s="2946"/>
      <c r="AA556" s="2946"/>
      <c r="AB556" s="2946"/>
      <c r="AC556" s="2946"/>
      <c r="AD556" s="2946"/>
      <c r="AE556" s="1848"/>
      <c r="AF556" s="2572">
        <v>0</v>
      </c>
      <c r="AG556" s="2946"/>
      <c r="AH556" s="2946"/>
      <c r="AI556" s="2946"/>
      <c r="AJ556" s="2946"/>
      <c r="AK556" s="2946"/>
      <c r="AL556" s="2946"/>
      <c r="AM556" s="2946"/>
      <c r="AN556" s="2946"/>
      <c r="AO556" s="2564">
        <v>0</v>
      </c>
      <c r="AP556" s="2564"/>
      <c r="AQ556" s="2564"/>
      <c r="AR556" s="2564"/>
      <c r="AS556" s="2564"/>
      <c r="AT556" s="2564"/>
      <c r="AU556" s="2564"/>
      <c r="AV556" s="2564"/>
      <c r="AW556" s="2564"/>
      <c r="AY556" s="134"/>
      <c r="AZ556" s="134"/>
      <c r="BA556" s="1448" t="s">
        <v>196</v>
      </c>
      <c r="BB556" s="134"/>
      <c r="BC556" s="134"/>
      <c r="BD556" s="134"/>
      <c r="BE556" s="134"/>
      <c r="BF556" s="134"/>
      <c r="BG556" s="134"/>
      <c r="BH556" s="134"/>
      <c r="BI556" s="134"/>
      <c r="BJ556" s="134"/>
      <c r="BK556" s="134"/>
      <c r="BL556" s="134"/>
      <c r="BM556" s="134"/>
      <c r="BN556" s="134"/>
      <c r="BO556" s="134"/>
      <c r="BP556" s="134"/>
      <c r="BQ556" s="134"/>
      <c r="BR556" s="134"/>
      <c r="BU556" s="2591" t="e">
        <v>#REF!</v>
      </c>
      <c r="BV556" s="2591"/>
      <c r="BW556" s="2591"/>
      <c r="BX556" s="2591"/>
      <c r="BY556" s="2591"/>
      <c r="BZ556" s="2591"/>
      <c r="CB556" s="2591" t="e">
        <v>#REF!</v>
      </c>
      <c r="CC556" s="2591"/>
      <c r="CD556" s="2591"/>
      <c r="CE556" s="2591"/>
      <c r="CF556" s="2591"/>
      <c r="CG556" s="2591"/>
      <c r="CH556" s="383"/>
      <c r="CI556" s="496"/>
      <c r="CJ556" s="936"/>
    </row>
    <row r="557" spans="1:90" s="514" customFormat="1" ht="31.5" hidden="1" customHeight="1">
      <c r="A557" s="1489"/>
      <c r="B557" s="134"/>
      <c r="C557" s="2589" t="s">
        <v>1413</v>
      </c>
      <c r="D557" s="2589"/>
      <c r="E557" s="2589"/>
      <c r="F557" s="2589"/>
      <c r="G557" s="2589"/>
      <c r="H557" s="2589"/>
      <c r="I557" s="2589"/>
      <c r="J557" s="2589"/>
      <c r="K557" s="2589"/>
      <c r="L557" s="2589"/>
      <c r="M557" s="2589"/>
      <c r="N557" s="2572"/>
      <c r="O557" s="2946"/>
      <c r="P557" s="2946"/>
      <c r="Q557" s="2946"/>
      <c r="R557" s="2946"/>
      <c r="S557" s="2946"/>
      <c r="T557" s="2946"/>
      <c r="U557" s="2946"/>
      <c r="V557" s="2946"/>
      <c r="W557" s="2572">
        <v>0</v>
      </c>
      <c r="X557" s="2946"/>
      <c r="Y557" s="2946"/>
      <c r="Z557" s="2946"/>
      <c r="AA557" s="2946"/>
      <c r="AB557" s="2946"/>
      <c r="AC557" s="2946"/>
      <c r="AD557" s="2946"/>
      <c r="AE557" s="1848"/>
      <c r="AF557" s="2572"/>
      <c r="AG557" s="2946"/>
      <c r="AH557" s="2946"/>
      <c r="AI557" s="2946"/>
      <c r="AJ557" s="2946"/>
      <c r="AK557" s="2946"/>
      <c r="AL557" s="2946"/>
      <c r="AM557" s="2946"/>
      <c r="AN557" s="2946"/>
      <c r="AO557" s="2564">
        <v>0</v>
      </c>
      <c r="AP557" s="2564"/>
      <c r="AQ557" s="2564"/>
      <c r="AR557" s="2564"/>
      <c r="AS557" s="2564"/>
      <c r="AT557" s="2564"/>
      <c r="AU557" s="2564"/>
      <c r="AV557" s="2564"/>
      <c r="AW557" s="2564"/>
      <c r="AY557" s="134"/>
      <c r="AZ557" s="134"/>
      <c r="BA557" s="1448"/>
      <c r="BB557" s="134"/>
      <c r="BC557" s="134"/>
      <c r="BD557" s="134"/>
      <c r="BE557" s="134"/>
      <c r="BF557" s="134"/>
      <c r="BG557" s="134"/>
      <c r="BH557" s="134"/>
      <c r="BI557" s="134"/>
      <c r="BJ557" s="134"/>
      <c r="BK557" s="134"/>
      <c r="BL557" s="134"/>
      <c r="BM557" s="134"/>
      <c r="BN557" s="134"/>
      <c r="BO557" s="134"/>
      <c r="BP557" s="134"/>
      <c r="BQ557" s="134"/>
      <c r="BR557" s="134"/>
      <c r="BU557" s="383"/>
      <c r="BV557" s="383"/>
      <c r="BW557" s="383"/>
      <c r="BX557" s="383"/>
      <c r="BY557" s="383"/>
      <c r="BZ557" s="383"/>
      <c r="CB557" s="383"/>
      <c r="CC557" s="383"/>
      <c r="CD557" s="383"/>
      <c r="CE557" s="383"/>
      <c r="CF557" s="383"/>
      <c r="CG557" s="383"/>
      <c r="CH557" s="383"/>
      <c r="CI557" s="496"/>
      <c r="CJ557" s="936"/>
    </row>
    <row r="558" spans="1:90" s="514" customFormat="1" ht="30" customHeight="1">
      <c r="A558" s="1489"/>
      <c r="B558" s="134"/>
      <c r="C558" s="2589" t="s">
        <v>1414</v>
      </c>
      <c r="D558" s="2589"/>
      <c r="E558" s="2589"/>
      <c r="F558" s="2589"/>
      <c r="G558" s="2589"/>
      <c r="H558" s="2589"/>
      <c r="I558" s="2589"/>
      <c r="J558" s="2589"/>
      <c r="K558" s="2589"/>
      <c r="L558" s="2589"/>
      <c r="M558" s="2589"/>
      <c r="N558" s="2572">
        <v>6787361354</v>
      </c>
      <c r="O558" s="2946"/>
      <c r="P558" s="2946"/>
      <c r="Q558" s="2946"/>
      <c r="R558" s="2946"/>
      <c r="S558" s="2946"/>
      <c r="T558" s="2946"/>
      <c r="U558" s="2946"/>
      <c r="V558" s="2946"/>
      <c r="W558" s="2572">
        <v>6787361354</v>
      </c>
      <c r="X558" s="2946"/>
      <c r="Y558" s="2946"/>
      <c r="Z558" s="2946"/>
      <c r="AA558" s="2946"/>
      <c r="AB558" s="2946"/>
      <c r="AC558" s="2946"/>
      <c r="AD558" s="2946"/>
      <c r="AE558" s="1848"/>
      <c r="AF558" s="2572">
        <v>7287361354</v>
      </c>
      <c r="AG558" s="2946"/>
      <c r="AH558" s="2946"/>
      <c r="AI558" s="2946"/>
      <c r="AJ558" s="2946"/>
      <c r="AK558" s="2946"/>
      <c r="AL558" s="2946"/>
      <c r="AM558" s="2946"/>
      <c r="AN558" s="2946"/>
      <c r="AO558" s="2564">
        <v>7287361354</v>
      </c>
      <c r="AP558" s="2564"/>
      <c r="AQ558" s="2564"/>
      <c r="AR558" s="2564"/>
      <c r="AS558" s="2564"/>
      <c r="AT558" s="2564"/>
      <c r="AU558" s="2564"/>
      <c r="AV558" s="2564"/>
      <c r="AW558" s="2564"/>
      <c r="AY558" s="134"/>
      <c r="AZ558" s="134"/>
      <c r="BA558" s="1448"/>
      <c r="BB558" s="134"/>
      <c r="BC558" s="134"/>
      <c r="BD558" s="134"/>
      <c r="BE558" s="134"/>
      <c r="BF558" s="134"/>
      <c r="BG558" s="134"/>
      <c r="BH558" s="134"/>
      <c r="BI558" s="134"/>
      <c r="BJ558" s="134"/>
      <c r="BK558" s="134"/>
      <c r="BL558" s="134"/>
      <c r="BM558" s="134"/>
      <c r="BN558" s="134"/>
      <c r="BO558" s="134"/>
      <c r="BP558" s="134"/>
      <c r="BQ558" s="134"/>
      <c r="BR558" s="134"/>
      <c r="BU558" s="383"/>
      <c r="BV558" s="383"/>
      <c r="BW558" s="383"/>
      <c r="BX558" s="383"/>
      <c r="BY558" s="383"/>
      <c r="BZ558" s="383"/>
      <c r="CB558" s="383"/>
      <c r="CC558" s="383"/>
      <c r="CD558" s="383"/>
      <c r="CE558" s="383"/>
      <c r="CF558" s="383"/>
      <c r="CG558" s="383"/>
      <c r="CH558" s="383"/>
      <c r="CI558" s="496"/>
      <c r="CJ558" s="936"/>
    </row>
    <row r="559" spans="1:90" s="514" customFormat="1" ht="29.25" customHeight="1">
      <c r="A559" s="1489"/>
      <c r="B559" s="134"/>
      <c r="C559" s="2589" t="s">
        <v>2042</v>
      </c>
      <c r="D559" s="2589"/>
      <c r="E559" s="2589"/>
      <c r="F559" s="2589"/>
      <c r="G559" s="2589"/>
      <c r="H559" s="2589"/>
      <c r="I559" s="2589"/>
      <c r="J559" s="2589"/>
      <c r="K559" s="2589"/>
      <c r="L559" s="2589"/>
      <c r="M559" s="2589"/>
      <c r="N559" s="2572">
        <v>2065574841</v>
      </c>
      <c r="O559" s="2946"/>
      <c r="P559" s="2946"/>
      <c r="Q559" s="2946"/>
      <c r="R559" s="2946"/>
      <c r="S559" s="2946"/>
      <c r="T559" s="2946"/>
      <c r="U559" s="2946"/>
      <c r="V559" s="2946"/>
      <c r="W559" s="2572">
        <v>2065574841</v>
      </c>
      <c r="X559" s="2946"/>
      <c r="Y559" s="2946"/>
      <c r="Z559" s="2946"/>
      <c r="AA559" s="2946"/>
      <c r="AB559" s="2946"/>
      <c r="AC559" s="2946"/>
      <c r="AD559" s="2946"/>
      <c r="AE559" s="1848"/>
      <c r="AF559" s="2572">
        <v>2065574841</v>
      </c>
      <c r="AG559" s="2946"/>
      <c r="AH559" s="2946"/>
      <c r="AI559" s="2946"/>
      <c r="AJ559" s="2946"/>
      <c r="AK559" s="2946"/>
      <c r="AL559" s="2946"/>
      <c r="AM559" s="2946"/>
      <c r="AN559" s="2946"/>
      <c r="AO559" s="2564">
        <v>2065574841</v>
      </c>
      <c r="AP559" s="2564"/>
      <c r="AQ559" s="2564"/>
      <c r="AR559" s="2564"/>
      <c r="AS559" s="2564"/>
      <c r="AT559" s="2564"/>
      <c r="AU559" s="2564"/>
      <c r="AV559" s="2564"/>
      <c r="AW559" s="2564"/>
      <c r="AY559" s="134"/>
      <c r="AZ559" s="134"/>
      <c r="BA559" s="1448"/>
      <c r="BB559" s="134"/>
      <c r="BC559" s="134"/>
      <c r="BD559" s="134"/>
      <c r="BE559" s="134"/>
      <c r="BF559" s="134"/>
      <c r="BG559" s="134"/>
      <c r="BH559" s="134"/>
      <c r="BI559" s="134"/>
      <c r="BJ559" s="134"/>
      <c r="BK559" s="134"/>
      <c r="BL559" s="134"/>
      <c r="BM559" s="134"/>
      <c r="BN559" s="134"/>
      <c r="BO559" s="134"/>
      <c r="BP559" s="134"/>
      <c r="BQ559" s="134"/>
      <c r="BR559" s="134"/>
      <c r="BU559" s="383"/>
      <c r="BV559" s="383"/>
      <c r="BW559" s="383"/>
      <c r="BX559" s="383"/>
      <c r="BY559" s="383"/>
      <c r="BZ559" s="383"/>
      <c r="CB559" s="383"/>
      <c r="CC559" s="383"/>
      <c r="CD559" s="383"/>
      <c r="CE559" s="383"/>
      <c r="CF559" s="383"/>
      <c r="CG559" s="383"/>
      <c r="CH559" s="383"/>
      <c r="CI559" s="496"/>
      <c r="CJ559" s="936"/>
    </row>
    <row r="560" spans="1:90" s="514" customFormat="1" ht="31.5" hidden="1" customHeight="1">
      <c r="A560" s="1489"/>
      <c r="B560" s="134"/>
      <c r="C560" s="2589" t="s">
        <v>1881</v>
      </c>
      <c r="D560" s="2589"/>
      <c r="E560" s="2589"/>
      <c r="F560" s="2589"/>
      <c r="G560" s="2589"/>
      <c r="H560" s="2589"/>
      <c r="I560" s="2589"/>
      <c r="J560" s="2589"/>
      <c r="K560" s="2589"/>
      <c r="L560" s="2589"/>
      <c r="M560" s="2589"/>
      <c r="N560" s="2572"/>
      <c r="O560" s="2946"/>
      <c r="P560" s="2946"/>
      <c r="Q560" s="2946"/>
      <c r="R560" s="2946"/>
      <c r="S560" s="2946"/>
      <c r="T560" s="2946"/>
      <c r="U560" s="2946"/>
      <c r="V560" s="2946"/>
      <c r="W560" s="2572">
        <v>0</v>
      </c>
      <c r="X560" s="2946"/>
      <c r="Y560" s="2946"/>
      <c r="Z560" s="2946"/>
      <c r="AA560" s="2946"/>
      <c r="AB560" s="2946"/>
      <c r="AC560" s="2946"/>
      <c r="AD560" s="2946"/>
      <c r="AE560" s="1848"/>
      <c r="AF560" s="2572"/>
      <c r="AG560" s="2946"/>
      <c r="AH560" s="2946"/>
      <c r="AI560" s="2946"/>
      <c r="AJ560" s="2946"/>
      <c r="AK560" s="2946"/>
      <c r="AL560" s="2946"/>
      <c r="AM560" s="2946"/>
      <c r="AN560" s="2946"/>
      <c r="AO560" s="2564">
        <v>0</v>
      </c>
      <c r="AP560" s="2564"/>
      <c r="AQ560" s="2564"/>
      <c r="AR560" s="2564"/>
      <c r="AS560" s="2564"/>
      <c r="AT560" s="2564"/>
      <c r="AU560" s="2564"/>
      <c r="AV560" s="2564"/>
      <c r="AW560" s="2564"/>
      <c r="AY560" s="134"/>
      <c r="AZ560" s="134"/>
      <c r="BA560" s="1448"/>
      <c r="BB560" s="134"/>
      <c r="BC560" s="134"/>
      <c r="BD560" s="134"/>
      <c r="BE560" s="134"/>
      <c r="BF560" s="134"/>
      <c r="BG560" s="134"/>
      <c r="BH560" s="134"/>
      <c r="BI560" s="134"/>
      <c r="BJ560" s="134"/>
      <c r="BK560" s="134"/>
      <c r="BL560" s="134"/>
      <c r="BM560" s="134"/>
      <c r="BN560" s="134"/>
      <c r="BO560" s="134"/>
      <c r="BP560" s="134"/>
      <c r="BQ560" s="134"/>
      <c r="BR560" s="134"/>
      <c r="BU560" s="383"/>
      <c r="BV560" s="383"/>
      <c r="BW560" s="383"/>
      <c r="BX560" s="383"/>
      <c r="BY560" s="383"/>
      <c r="BZ560" s="383"/>
      <c r="CB560" s="383"/>
      <c r="CC560" s="383"/>
      <c r="CD560" s="383"/>
      <c r="CE560" s="383"/>
      <c r="CF560" s="383"/>
      <c r="CG560" s="383"/>
      <c r="CH560" s="383"/>
      <c r="CI560" s="496"/>
      <c r="CJ560" s="936"/>
    </row>
    <row r="561" spans="1:90" s="514" customFormat="1" ht="30" customHeight="1">
      <c r="A561" s="1489"/>
      <c r="B561" s="134"/>
      <c r="C561" s="2589" t="s">
        <v>1405</v>
      </c>
      <c r="D561" s="2589"/>
      <c r="E561" s="2589"/>
      <c r="F561" s="2589"/>
      <c r="G561" s="2589"/>
      <c r="H561" s="2589"/>
      <c r="I561" s="2589"/>
      <c r="J561" s="2589"/>
      <c r="K561" s="2589"/>
      <c r="L561" s="2589"/>
      <c r="M561" s="2589"/>
      <c r="N561" s="2572">
        <v>7244037880</v>
      </c>
      <c r="O561" s="2946"/>
      <c r="P561" s="2946"/>
      <c r="Q561" s="2946"/>
      <c r="R561" s="2946"/>
      <c r="S561" s="2946"/>
      <c r="T561" s="2946"/>
      <c r="U561" s="2946"/>
      <c r="V561" s="2946"/>
      <c r="W561" s="2572">
        <v>7244037880</v>
      </c>
      <c r="X561" s="2946"/>
      <c r="Y561" s="2946"/>
      <c r="Z561" s="2946"/>
      <c r="AA561" s="2946"/>
      <c r="AB561" s="2946"/>
      <c r="AC561" s="2946"/>
      <c r="AD561" s="2946"/>
      <c r="AE561" s="1848"/>
      <c r="AF561" s="2572">
        <v>7232423512</v>
      </c>
      <c r="AG561" s="2946"/>
      <c r="AH561" s="2946"/>
      <c r="AI561" s="2946"/>
      <c r="AJ561" s="2946"/>
      <c r="AK561" s="2946"/>
      <c r="AL561" s="2946"/>
      <c r="AM561" s="2946"/>
      <c r="AN561" s="2946"/>
      <c r="AO561" s="2564">
        <v>7232423512</v>
      </c>
      <c r="AP561" s="2564"/>
      <c r="AQ561" s="2564"/>
      <c r="AR561" s="2564"/>
      <c r="AS561" s="2564"/>
      <c r="AT561" s="2564"/>
      <c r="AU561" s="2564"/>
      <c r="AV561" s="2564"/>
      <c r="AW561" s="2564"/>
      <c r="AY561" s="134"/>
      <c r="AZ561" s="134"/>
      <c r="BA561" s="1448"/>
      <c r="BB561" s="134"/>
      <c r="BC561" s="134"/>
      <c r="BD561" s="134"/>
      <c r="BE561" s="134"/>
      <c r="BF561" s="134"/>
      <c r="BG561" s="134"/>
      <c r="BH561" s="134"/>
      <c r="BI561" s="134"/>
      <c r="BJ561" s="134"/>
      <c r="BK561" s="134"/>
      <c r="BL561" s="134"/>
      <c r="BM561" s="134"/>
      <c r="BN561" s="134"/>
      <c r="BO561" s="134"/>
      <c r="BP561" s="134"/>
      <c r="BQ561" s="134"/>
      <c r="BR561" s="134"/>
      <c r="BU561" s="383"/>
      <c r="BV561" s="383"/>
      <c r="BW561" s="383"/>
      <c r="BX561" s="383"/>
      <c r="BY561" s="383"/>
      <c r="BZ561" s="383"/>
      <c r="CB561" s="383"/>
      <c r="CC561" s="383"/>
      <c r="CD561" s="383"/>
      <c r="CE561" s="383"/>
      <c r="CF561" s="383"/>
      <c r="CG561" s="383"/>
      <c r="CH561" s="383"/>
      <c r="CI561" s="496"/>
      <c r="CJ561" s="936"/>
    </row>
    <row r="562" spans="1:90" s="514" customFormat="1" ht="29.25" hidden="1" customHeight="1">
      <c r="A562" s="1489"/>
      <c r="B562" s="134"/>
      <c r="C562" s="2589" t="s">
        <v>1416</v>
      </c>
      <c r="D562" s="2589"/>
      <c r="E562" s="2589"/>
      <c r="F562" s="2589"/>
      <c r="G562" s="2589"/>
      <c r="H562" s="2589"/>
      <c r="I562" s="2589"/>
      <c r="J562" s="2589"/>
      <c r="K562" s="2589"/>
      <c r="L562" s="2589"/>
      <c r="M562" s="2589"/>
      <c r="N562" s="2572"/>
      <c r="O562" s="2946"/>
      <c r="P562" s="2946"/>
      <c r="Q562" s="2946"/>
      <c r="R562" s="2946"/>
      <c r="S562" s="2946"/>
      <c r="T562" s="2946"/>
      <c r="U562" s="2946"/>
      <c r="V562" s="2946"/>
      <c r="W562" s="2572">
        <v>0</v>
      </c>
      <c r="X562" s="2946"/>
      <c r="Y562" s="2946"/>
      <c r="Z562" s="2946"/>
      <c r="AA562" s="2946"/>
      <c r="AB562" s="2946"/>
      <c r="AC562" s="2946"/>
      <c r="AD562" s="2946"/>
      <c r="AE562" s="1848"/>
      <c r="AF562" s="2572"/>
      <c r="AG562" s="2946"/>
      <c r="AH562" s="2946"/>
      <c r="AI562" s="2946"/>
      <c r="AJ562" s="2946"/>
      <c r="AK562" s="2946"/>
      <c r="AL562" s="2946"/>
      <c r="AM562" s="2946"/>
      <c r="AN562" s="2946"/>
      <c r="AO562" s="2564">
        <v>0</v>
      </c>
      <c r="AP562" s="2564"/>
      <c r="AQ562" s="2564"/>
      <c r="AR562" s="2564"/>
      <c r="AS562" s="2564"/>
      <c r="AT562" s="2564"/>
      <c r="AU562" s="2564"/>
      <c r="AV562" s="2564"/>
      <c r="AW562" s="2564"/>
      <c r="AY562" s="134"/>
      <c r="AZ562" s="134"/>
      <c r="BA562" s="1448"/>
      <c r="BB562" s="134"/>
      <c r="BC562" s="134"/>
      <c r="BD562" s="134"/>
      <c r="BE562" s="134"/>
      <c r="BF562" s="134"/>
      <c r="BG562" s="134"/>
      <c r="BH562" s="134"/>
      <c r="BI562" s="134"/>
      <c r="BJ562" s="134"/>
      <c r="BK562" s="134"/>
      <c r="BL562" s="134"/>
      <c r="BM562" s="134"/>
      <c r="BN562" s="134"/>
      <c r="BO562" s="134"/>
      <c r="BP562" s="134"/>
      <c r="BQ562" s="134"/>
      <c r="BR562" s="134"/>
      <c r="BU562" s="383"/>
      <c r="BV562" s="383"/>
      <c r="BW562" s="383"/>
      <c r="BX562" s="383"/>
      <c r="BY562" s="383"/>
      <c r="BZ562" s="383"/>
      <c r="CB562" s="383"/>
      <c r="CC562" s="383"/>
      <c r="CD562" s="383"/>
      <c r="CE562" s="383"/>
      <c r="CF562" s="383"/>
      <c r="CG562" s="383"/>
      <c r="CH562" s="383"/>
      <c r="CI562" s="496"/>
      <c r="CJ562" s="936"/>
    </row>
    <row r="563" spans="1:90" s="514" customFormat="1" ht="29.25" customHeight="1">
      <c r="A563" s="1489"/>
      <c r="B563" s="134"/>
      <c r="C563" s="2589" t="s">
        <v>1417</v>
      </c>
      <c r="D563" s="2589"/>
      <c r="E563" s="2589"/>
      <c r="F563" s="2589"/>
      <c r="G563" s="2589"/>
      <c r="H563" s="2589"/>
      <c r="I563" s="2589"/>
      <c r="J563" s="2589"/>
      <c r="K563" s="2589"/>
      <c r="L563" s="2589"/>
      <c r="M563" s="2589"/>
      <c r="N563" s="2572">
        <v>29204472319</v>
      </c>
      <c r="O563" s="2946"/>
      <c r="P563" s="2946"/>
      <c r="Q563" s="2946"/>
      <c r="R563" s="2946"/>
      <c r="S563" s="2946"/>
      <c r="T563" s="2946"/>
      <c r="U563" s="2946"/>
      <c r="V563" s="2946"/>
      <c r="W563" s="2572">
        <v>29204472319</v>
      </c>
      <c r="X563" s="2946"/>
      <c r="Y563" s="2946"/>
      <c r="Z563" s="2946"/>
      <c r="AA563" s="2946"/>
      <c r="AB563" s="2946"/>
      <c r="AC563" s="2946"/>
      <c r="AD563" s="2946"/>
      <c r="AE563" s="1848"/>
      <c r="AF563" s="2572">
        <v>32289464033</v>
      </c>
      <c r="AG563" s="2946"/>
      <c r="AH563" s="2946"/>
      <c r="AI563" s="2946"/>
      <c r="AJ563" s="2946"/>
      <c r="AK563" s="2946"/>
      <c r="AL563" s="2946"/>
      <c r="AM563" s="2946"/>
      <c r="AN563" s="2946"/>
      <c r="AO563" s="2564">
        <v>32289464033</v>
      </c>
      <c r="AP563" s="2564"/>
      <c r="AQ563" s="2564"/>
      <c r="AR563" s="2564"/>
      <c r="AS563" s="2564"/>
      <c r="AT563" s="2564"/>
      <c r="AU563" s="2564"/>
      <c r="AV563" s="2564"/>
      <c r="AW563" s="2564"/>
      <c r="AY563" s="134"/>
      <c r="AZ563" s="134"/>
      <c r="BA563" s="1448"/>
      <c r="BB563" s="134"/>
      <c r="BC563" s="134"/>
      <c r="BD563" s="134"/>
      <c r="BE563" s="134"/>
      <c r="BF563" s="134"/>
      <c r="BG563" s="134"/>
      <c r="BH563" s="134"/>
      <c r="BI563" s="134"/>
      <c r="BJ563" s="134"/>
      <c r="BK563" s="134"/>
      <c r="BL563" s="134"/>
      <c r="BM563" s="134"/>
      <c r="BN563" s="134"/>
      <c r="BO563" s="134"/>
      <c r="BP563" s="134"/>
      <c r="BQ563" s="134"/>
      <c r="BR563" s="134"/>
      <c r="BU563" s="383"/>
      <c r="BV563" s="383"/>
      <c r="BW563" s="383"/>
      <c r="BX563" s="383"/>
      <c r="BY563" s="383"/>
      <c r="BZ563" s="383"/>
      <c r="CB563" s="383"/>
      <c r="CC563" s="383"/>
      <c r="CD563" s="383"/>
      <c r="CE563" s="383"/>
      <c r="CF563" s="383"/>
      <c r="CG563" s="383"/>
      <c r="CH563" s="383"/>
      <c r="CI563" s="496"/>
      <c r="CJ563" s="936"/>
    </row>
    <row r="564" spans="1:90" s="514" customFormat="1" ht="30" customHeight="1">
      <c r="A564" s="1489"/>
      <c r="B564" s="134"/>
      <c r="C564" s="2589" t="s">
        <v>1418</v>
      </c>
      <c r="D564" s="2589"/>
      <c r="E564" s="2589"/>
      <c r="F564" s="2589"/>
      <c r="G564" s="2589"/>
      <c r="H564" s="2589"/>
      <c r="I564" s="2589"/>
      <c r="J564" s="2589"/>
      <c r="K564" s="2589"/>
      <c r="L564" s="2589"/>
      <c r="M564" s="2589"/>
      <c r="N564" s="2572">
        <v>64782773910</v>
      </c>
      <c r="O564" s="2572"/>
      <c r="P564" s="2572"/>
      <c r="Q564" s="2572"/>
      <c r="R564" s="2572"/>
      <c r="S564" s="2572"/>
      <c r="T564" s="2572"/>
      <c r="U564" s="2572"/>
      <c r="V564" s="2572"/>
      <c r="W564" s="2572">
        <v>64782773910</v>
      </c>
      <c r="X564" s="2572"/>
      <c r="Y564" s="2572"/>
      <c r="Z564" s="2572"/>
      <c r="AA564" s="2572"/>
      <c r="AB564" s="2572"/>
      <c r="AC564" s="2572"/>
      <c r="AD564" s="2572"/>
      <c r="AE564" s="1848"/>
      <c r="AF564" s="2572">
        <v>62105701009</v>
      </c>
      <c r="AG564" s="2572"/>
      <c r="AH564" s="2572"/>
      <c r="AI564" s="2572"/>
      <c r="AJ564" s="2572"/>
      <c r="AK564" s="2572"/>
      <c r="AL564" s="2572"/>
      <c r="AM564" s="2572"/>
      <c r="AN564" s="2572"/>
      <c r="AO564" s="2564">
        <v>62105701009</v>
      </c>
      <c r="AP564" s="2564"/>
      <c r="AQ564" s="2564"/>
      <c r="AR564" s="2564"/>
      <c r="AS564" s="2564"/>
      <c r="AT564" s="2564"/>
      <c r="AU564" s="2564"/>
      <c r="AV564" s="2564"/>
      <c r="AW564" s="2564"/>
      <c r="AY564" s="134"/>
      <c r="AZ564" s="134"/>
      <c r="BA564" s="1448"/>
      <c r="BB564" s="134"/>
      <c r="BC564" s="134"/>
      <c r="BD564" s="134"/>
      <c r="BE564" s="134"/>
      <c r="BF564" s="134"/>
      <c r="BG564" s="134"/>
      <c r="BH564" s="134"/>
      <c r="BI564" s="134"/>
      <c r="BJ564" s="134"/>
      <c r="BK564" s="134"/>
      <c r="BL564" s="134"/>
      <c r="BM564" s="134"/>
      <c r="BN564" s="134"/>
      <c r="BO564" s="134"/>
      <c r="BP564" s="134"/>
      <c r="BQ564" s="134"/>
      <c r="BR564" s="134"/>
      <c r="BU564" s="383"/>
      <c r="BV564" s="383"/>
      <c r="BW564" s="383"/>
      <c r="BX564" s="383"/>
      <c r="BY564" s="383"/>
      <c r="BZ564" s="383"/>
      <c r="CB564" s="383"/>
      <c r="CC564" s="383"/>
      <c r="CD564" s="383"/>
      <c r="CE564" s="383"/>
      <c r="CF564" s="383"/>
      <c r="CG564" s="383"/>
      <c r="CH564" s="383"/>
      <c r="CI564" s="496"/>
      <c r="CJ564" s="936"/>
    </row>
    <row r="565" spans="1:90" s="2036" customFormat="1" ht="19.5" customHeight="1">
      <c r="A565" s="2039"/>
      <c r="B565" s="2038"/>
      <c r="C565" s="2589" t="s">
        <v>1574</v>
      </c>
      <c r="D565" s="2589"/>
      <c r="E565" s="2589"/>
      <c r="F565" s="2589"/>
      <c r="G565" s="2589"/>
      <c r="H565" s="2589"/>
      <c r="I565" s="2589"/>
      <c r="J565" s="2589"/>
      <c r="K565" s="2589"/>
      <c r="L565" s="2589"/>
      <c r="M565" s="2589"/>
      <c r="N565" s="2572">
        <v>50237729084</v>
      </c>
      <c r="O565" s="2572"/>
      <c r="P565" s="2572"/>
      <c r="Q565" s="2572"/>
      <c r="R565" s="2572"/>
      <c r="S565" s="2572"/>
      <c r="T565" s="2572"/>
      <c r="U565" s="2572"/>
      <c r="V565" s="2572"/>
      <c r="W565" s="2572">
        <v>50237729084</v>
      </c>
      <c r="X565" s="2572"/>
      <c r="Y565" s="2572"/>
      <c r="Z565" s="2572"/>
      <c r="AA565" s="2572"/>
      <c r="AB565" s="2572"/>
      <c r="AC565" s="2572"/>
      <c r="AD565" s="2572"/>
      <c r="AE565" s="2032"/>
      <c r="AF565" s="2572">
        <v>24246920971</v>
      </c>
      <c r="AG565" s="2572"/>
      <c r="AH565" s="2572"/>
      <c r="AI565" s="2572"/>
      <c r="AJ565" s="2572"/>
      <c r="AK565" s="2572"/>
      <c r="AL565" s="2572"/>
      <c r="AM565" s="2572"/>
      <c r="AN565" s="2572"/>
      <c r="AO565" s="2564">
        <v>24246920971</v>
      </c>
      <c r="AP565" s="2564"/>
      <c r="AQ565" s="2564"/>
      <c r="AR565" s="2564"/>
      <c r="AS565" s="2564"/>
      <c r="AT565" s="2564"/>
      <c r="AU565" s="2564"/>
      <c r="AV565" s="2564"/>
      <c r="AW565" s="2564"/>
      <c r="AY565" s="2038"/>
      <c r="AZ565" s="2038"/>
      <c r="BA565" s="2033"/>
      <c r="BB565" s="2038"/>
      <c r="BC565" s="2038"/>
      <c r="BD565" s="2038"/>
      <c r="BE565" s="2038"/>
      <c r="BF565" s="2038"/>
      <c r="BG565" s="2038"/>
      <c r="BH565" s="2038"/>
      <c r="BI565" s="2038"/>
      <c r="BJ565" s="2038"/>
      <c r="BK565" s="2038"/>
      <c r="BL565" s="2038"/>
      <c r="BM565" s="2038"/>
      <c r="BN565" s="2038"/>
      <c r="BO565" s="2038"/>
      <c r="BP565" s="2038"/>
      <c r="BQ565" s="2038"/>
      <c r="BR565" s="2038"/>
      <c r="BU565" s="2035"/>
      <c r="BV565" s="2035"/>
      <c r="BW565" s="2035"/>
      <c r="BX565" s="2035"/>
      <c r="BY565" s="2035"/>
      <c r="BZ565" s="2035"/>
      <c r="CB565" s="2035"/>
      <c r="CC565" s="2035"/>
      <c r="CD565" s="2035"/>
      <c r="CE565" s="2035"/>
      <c r="CF565" s="2035"/>
      <c r="CG565" s="2035"/>
      <c r="CH565" s="2035"/>
      <c r="CI565" s="2037"/>
      <c r="CJ565" s="2034"/>
    </row>
    <row r="566" spans="1:90" s="514" customFormat="1" ht="19.5" customHeight="1">
      <c r="A566" s="1489"/>
      <c r="B566" s="134"/>
      <c r="C566" s="2589" t="s">
        <v>1967</v>
      </c>
      <c r="D566" s="2589"/>
      <c r="E566" s="2589"/>
      <c r="F566" s="2589"/>
      <c r="G566" s="2589"/>
      <c r="H566" s="2589"/>
      <c r="I566" s="2589"/>
      <c r="J566" s="2589"/>
      <c r="K566" s="2589"/>
      <c r="L566" s="2589"/>
      <c r="M566" s="2589"/>
      <c r="N566" s="2572">
        <v>121884834143</v>
      </c>
      <c r="O566" s="2946"/>
      <c r="P566" s="2946"/>
      <c r="Q566" s="2946"/>
      <c r="R566" s="2946"/>
      <c r="S566" s="2946"/>
      <c r="T566" s="2946"/>
      <c r="U566" s="2946"/>
      <c r="V566" s="2946"/>
      <c r="W566" s="2572">
        <v>121884834143</v>
      </c>
      <c r="X566" s="2946"/>
      <c r="Y566" s="2946"/>
      <c r="Z566" s="2946"/>
      <c r="AA566" s="2946"/>
      <c r="AB566" s="2946"/>
      <c r="AC566" s="2946"/>
      <c r="AD566" s="2946"/>
      <c r="AE566" s="1848"/>
      <c r="AF566" s="2572">
        <v>119076501307</v>
      </c>
      <c r="AG566" s="2946"/>
      <c r="AH566" s="2946"/>
      <c r="AI566" s="2946"/>
      <c r="AJ566" s="2946"/>
      <c r="AK566" s="2946"/>
      <c r="AL566" s="2946"/>
      <c r="AM566" s="2946"/>
      <c r="AN566" s="2946"/>
      <c r="AO566" s="2564">
        <v>119076501307</v>
      </c>
      <c r="AP566" s="2564"/>
      <c r="AQ566" s="2564"/>
      <c r="AR566" s="2564"/>
      <c r="AS566" s="2564"/>
      <c r="AT566" s="2564"/>
      <c r="AU566" s="2564"/>
      <c r="AV566" s="2564"/>
      <c r="AW566" s="2564"/>
      <c r="AY566" s="134"/>
      <c r="AZ566" s="134"/>
      <c r="BA566" s="1448" t="s">
        <v>196</v>
      </c>
      <c r="BB566" s="134"/>
      <c r="BC566" s="134"/>
      <c r="BD566" s="134"/>
      <c r="BE566" s="134"/>
      <c r="BF566" s="134"/>
      <c r="BG566" s="134"/>
      <c r="BH566" s="134"/>
      <c r="BI566" s="134"/>
      <c r="BJ566" s="134"/>
      <c r="BK566" s="134"/>
      <c r="BL566" s="134"/>
      <c r="BM566" s="134"/>
      <c r="BN566" s="134"/>
      <c r="BO566" s="134"/>
      <c r="BP566" s="134"/>
      <c r="BQ566" s="134"/>
      <c r="BR566" s="134"/>
      <c r="BU566" s="2591" t="e">
        <v>#REF!</v>
      </c>
      <c r="BV566" s="2591"/>
      <c r="BW566" s="2591"/>
      <c r="BX566" s="2591"/>
      <c r="BY566" s="2591"/>
      <c r="BZ566" s="2591"/>
      <c r="CB566" s="2591" t="e">
        <v>#REF!</v>
      </c>
      <c r="CC566" s="2591"/>
      <c r="CD566" s="2591"/>
      <c r="CE566" s="2591"/>
      <c r="CF566" s="2591"/>
      <c r="CG566" s="2591"/>
      <c r="CH566" s="383"/>
      <c r="CI566" s="496"/>
      <c r="CJ566" s="936"/>
      <c r="CK566" s="523"/>
    </row>
    <row r="567" spans="1:90" s="514" customFormat="1" ht="18.75" hidden="1" customHeight="1">
      <c r="A567" s="1489"/>
      <c r="B567" s="134"/>
      <c r="C567" s="285" t="s">
        <v>993</v>
      </c>
      <c r="N567" s="1859"/>
      <c r="O567" s="1859"/>
      <c r="P567" s="1859"/>
      <c r="Q567" s="1859"/>
      <c r="R567" s="1859"/>
      <c r="S567" s="1859"/>
      <c r="T567" s="1859"/>
      <c r="U567" s="1859"/>
      <c r="V567" s="1859"/>
      <c r="W567" s="1859"/>
      <c r="X567" s="1859"/>
      <c r="Y567" s="1859"/>
      <c r="Z567" s="1859"/>
      <c r="AA567" s="2607"/>
      <c r="AB567" s="2607"/>
      <c r="AC567" s="1859"/>
      <c r="AD567" s="1859"/>
      <c r="AE567" s="2592">
        <v>0</v>
      </c>
      <c r="AF567" s="2592"/>
      <c r="AG567" s="2592"/>
      <c r="AH567" s="2592"/>
      <c r="AI567" s="2592"/>
      <c r="AJ567" s="2592"/>
      <c r="AK567" s="2592"/>
      <c r="AL567" s="2592"/>
      <c r="AM567" s="2592"/>
      <c r="AN567" s="1858"/>
      <c r="AO567" s="2592">
        <v>0</v>
      </c>
      <c r="AP567" s="2592"/>
      <c r="AQ567" s="2592"/>
      <c r="AR567" s="2592"/>
      <c r="AS567" s="2592"/>
      <c r="AT567" s="2592"/>
      <c r="AU567" s="2592"/>
      <c r="AV567" s="2592"/>
      <c r="AW567" s="2592"/>
      <c r="AY567" s="134"/>
      <c r="AZ567" s="134"/>
      <c r="BA567" s="514" t="s">
        <v>197</v>
      </c>
      <c r="BU567" s="2591"/>
      <c r="BV567" s="2591"/>
      <c r="BW567" s="2591"/>
      <c r="BX567" s="2591"/>
      <c r="BY567" s="2591"/>
      <c r="BZ567" s="2591"/>
      <c r="CB567" s="2591"/>
      <c r="CC567" s="2591"/>
      <c r="CD567" s="2591"/>
      <c r="CE567" s="2591"/>
      <c r="CF567" s="2591"/>
      <c r="CG567" s="2591"/>
      <c r="CH567" s="383"/>
      <c r="CI567" s="496">
        <v>0</v>
      </c>
      <c r="CJ567" s="936">
        <v>0</v>
      </c>
      <c r="CK567" s="523">
        <v>0</v>
      </c>
      <c r="CL567" s="936">
        <v>0</v>
      </c>
    </row>
    <row r="568" spans="1:90" s="514" customFormat="1" ht="18.75" hidden="1" customHeight="1">
      <c r="A568" s="1489"/>
      <c r="B568" s="134"/>
      <c r="C568" s="514" t="s">
        <v>930</v>
      </c>
      <c r="N568" s="1859"/>
      <c r="O568" s="1859"/>
      <c r="P568" s="1859"/>
      <c r="Q568" s="1859"/>
      <c r="R568" s="1859"/>
      <c r="S568" s="1859"/>
      <c r="T568" s="1859"/>
      <c r="U568" s="1859"/>
      <c r="V568" s="1859"/>
      <c r="W568" s="1859"/>
      <c r="X568" s="1859"/>
      <c r="Y568" s="1859"/>
      <c r="Z568" s="1859"/>
      <c r="AA568" s="1860"/>
      <c r="AB568" s="1860"/>
      <c r="AC568" s="1859"/>
      <c r="AD568" s="1859"/>
      <c r="AE568" s="2564"/>
      <c r="AF568" s="2564"/>
      <c r="AG568" s="2564"/>
      <c r="AH568" s="2564"/>
      <c r="AI568" s="2564"/>
      <c r="AJ568" s="2564"/>
      <c r="AK568" s="2564"/>
      <c r="AL568" s="2564"/>
      <c r="AM568" s="2564"/>
      <c r="AN568" s="1848"/>
      <c r="AO568" s="2564"/>
      <c r="AP568" s="2564"/>
      <c r="AQ568" s="2564"/>
      <c r="AR568" s="2564"/>
      <c r="AS568" s="2564"/>
      <c r="AT568" s="2564"/>
      <c r="AU568" s="2564"/>
      <c r="AV568" s="2564"/>
      <c r="AW568" s="2564"/>
      <c r="AY568" s="134"/>
      <c r="AZ568" s="134"/>
      <c r="BU568" s="383"/>
      <c r="BV568" s="383"/>
      <c r="BW568" s="383"/>
      <c r="BX568" s="383"/>
      <c r="BY568" s="383"/>
      <c r="BZ568" s="383"/>
      <c r="CB568" s="383"/>
      <c r="CC568" s="383"/>
      <c r="CD568" s="383"/>
      <c r="CE568" s="383"/>
      <c r="CF568" s="383"/>
      <c r="CG568" s="383"/>
      <c r="CH568" s="383"/>
      <c r="CI568" s="496"/>
      <c r="CJ568" s="936"/>
    </row>
    <row r="569" spans="1:90" s="514" customFormat="1" ht="18.75" hidden="1" customHeight="1">
      <c r="A569" s="1489"/>
      <c r="B569" s="134"/>
      <c r="C569" s="514" t="s">
        <v>992</v>
      </c>
      <c r="N569" s="1859"/>
      <c r="O569" s="1859"/>
      <c r="P569" s="1859"/>
      <c r="Q569" s="1859"/>
      <c r="R569" s="1859"/>
      <c r="S569" s="1859"/>
      <c r="T569" s="1859"/>
      <c r="U569" s="1859"/>
      <c r="V569" s="1859"/>
      <c r="W569" s="1859"/>
      <c r="X569" s="1859"/>
      <c r="Y569" s="1859"/>
      <c r="Z569" s="1859"/>
      <c r="AA569" s="1860"/>
      <c r="AB569" s="1860"/>
      <c r="AC569" s="1859"/>
      <c r="AD569" s="1859"/>
      <c r="AE569" s="2564"/>
      <c r="AF569" s="2564"/>
      <c r="AG569" s="2564"/>
      <c r="AH569" s="2564"/>
      <c r="AI569" s="2564"/>
      <c r="AJ569" s="2564"/>
      <c r="AK569" s="2564"/>
      <c r="AL569" s="2564"/>
      <c r="AM569" s="2564"/>
      <c r="AN569" s="1848"/>
      <c r="AO569" s="2564"/>
      <c r="AP569" s="2564"/>
      <c r="AQ569" s="2564"/>
      <c r="AR569" s="2564"/>
      <c r="AS569" s="2564"/>
      <c r="AT569" s="2564"/>
      <c r="AU569" s="2564"/>
      <c r="AV569" s="2564"/>
      <c r="AW569" s="2564"/>
      <c r="AY569" s="134"/>
      <c r="AZ569" s="134"/>
      <c r="BU569" s="383"/>
      <c r="BV569" s="383"/>
      <c r="BW569" s="383"/>
      <c r="BX569" s="383"/>
      <c r="BY569" s="383"/>
      <c r="BZ569" s="383"/>
      <c r="CB569" s="383"/>
      <c r="CC569" s="383"/>
      <c r="CD569" s="383"/>
      <c r="CE569" s="383"/>
      <c r="CF569" s="383"/>
      <c r="CG569" s="383"/>
      <c r="CH569" s="383"/>
      <c r="CI569" s="496"/>
      <c r="CJ569" s="936"/>
    </row>
    <row r="570" spans="1:90" s="514" customFormat="1" ht="19.5" customHeight="1" thickBot="1">
      <c r="A570" s="1489"/>
      <c r="B570" s="134"/>
      <c r="C570" s="2662" t="s">
        <v>580</v>
      </c>
      <c r="D570" s="2662"/>
      <c r="E570" s="2662"/>
      <c r="F570" s="2662"/>
      <c r="G570" s="2662"/>
      <c r="H570" s="2662"/>
      <c r="I570" s="2662"/>
      <c r="J570" s="2662"/>
      <c r="K570" s="2662"/>
      <c r="L570" s="2662"/>
      <c r="M570" s="1685"/>
      <c r="N570" s="2953">
        <v>293582455593</v>
      </c>
      <c r="O570" s="2953"/>
      <c r="P570" s="2953"/>
      <c r="Q570" s="2953"/>
      <c r="R570" s="2953"/>
      <c r="S570" s="2953"/>
      <c r="T570" s="2953"/>
      <c r="U570" s="2953"/>
      <c r="V570" s="2953"/>
      <c r="W570" s="2953">
        <v>293582455593</v>
      </c>
      <c r="X570" s="2953"/>
      <c r="Y570" s="2953"/>
      <c r="Z570" s="2953"/>
      <c r="AA570" s="2953"/>
      <c r="AB570" s="2953"/>
      <c r="AC570" s="2953"/>
      <c r="AD570" s="2953"/>
      <c r="AE570" s="1858"/>
      <c r="AF570" s="2952">
        <v>269179619089</v>
      </c>
      <c r="AG570" s="2952"/>
      <c r="AH570" s="2952"/>
      <c r="AI570" s="2952"/>
      <c r="AJ570" s="2952"/>
      <c r="AK570" s="2952"/>
      <c r="AL570" s="2952"/>
      <c r="AM570" s="2952"/>
      <c r="AN570" s="2952"/>
      <c r="AO570" s="2952">
        <v>269179619089</v>
      </c>
      <c r="AP570" s="2952"/>
      <c r="AQ570" s="2952"/>
      <c r="AR570" s="2952"/>
      <c r="AS570" s="2952"/>
      <c r="AT570" s="2952"/>
      <c r="AU570" s="2952"/>
      <c r="AV570" s="2952"/>
      <c r="AW570" s="2952"/>
      <c r="AY570" s="134"/>
      <c r="AZ570" s="134"/>
      <c r="BA570" s="134" t="s">
        <v>198</v>
      </c>
      <c r="BB570" s="134"/>
      <c r="BC570" s="134"/>
      <c r="BD570" s="134"/>
      <c r="BE570" s="134"/>
      <c r="BF570" s="134"/>
      <c r="BG570" s="134"/>
      <c r="BH570" s="134"/>
      <c r="BI570" s="134"/>
      <c r="BJ570" s="134"/>
      <c r="BK570" s="134"/>
      <c r="BL570" s="134"/>
      <c r="BM570" s="134"/>
      <c r="BN570" s="134"/>
      <c r="BO570" s="134"/>
      <c r="BP570" s="134"/>
      <c r="BQ570" s="134"/>
      <c r="BR570" s="134"/>
      <c r="BU570" s="2614">
        <v>0</v>
      </c>
      <c r="BV570" s="2614"/>
      <c r="BW570" s="2614"/>
      <c r="BX570" s="2614"/>
      <c r="BY570" s="2614"/>
      <c r="BZ570" s="2614"/>
      <c r="CB570" s="2614">
        <v>0</v>
      </c>
      <c r="CC570" s="2614"/>
      <c r="CD570" s="2614"/>
      <c r="CE570" s="2614"/>
      <c r="CF570" s="2614"/>
      <c r="CG570" s="2614"/>
      <c r="CH570" s="284"/>
      <c r="CI570" s="496"/>
      <c r="CJ570" s="936"/>
      <c r="CK570" s="936"/>
      <c r="CL570" s="936"/>
    </row>
    <row r="571" spans="1:90" s="514" customFormat="1" ht="14.25" customHeight="1" thickTop="1">
      <c r="A571" s="1489"/>
      <c r="B571" s="134"/>
      <c r="C571" s="285"/>
      <c r="D571" s="285"/>
      <c r="E571" s="285"/>
      <c r="F571" s="285"/>
      <c r="G571" s="285"/>
      <c r="H571" s="285"/>
      <c r="I571" s="285"/>
      <c r="J571" s="285"/>
      <c r="K571" s="285"/>
      <c r="L571" s="285"/>
      <c r="M571" s="285"/>
      <c r="N571" s="285"/>
      <c r="O571" s="285"/>
      <c r="P571" s="285"/>
      <c r="Q571" s="285"/>
      <c r="R571" s="285"/>
      <c r="S571" s="285"/>
      <c r="T571" s="285"/>
      <c r="U571" s="285"/>
      <c r="V571" s="285"/>
      <c r="W571" s="285"/>
      <c r="X571" s="285"/>
      <c r="Y571" s="285"/>
      <c r="Z571" s="285"/>
      <c r="AA571" s="404"/>
      <c r="AB571" s="961"/>
      <c r="AE571" s="386"/>
      <c r="AF571" s="386"/>
      <c r="AG571" s="386"/>
      <c r="AH571" s="386"/>
      <c r="AI571" s="386"/>
      <c r="AJ571" s="386"/>
      <c r="AK571" s="386"/>
      <c r="AL571" s="386"/>
      <c r="AM571" s="386"/>
      <c r="AN571" s="936"/>
      <c r="AO571" s="386"/>
      <c r="AP571" s="386"/>
      <c r="AQ571" s="386"/>
      <c r="AR571" s="386"/>
      <c r="AS571" s="386"/>
      <c r="AT571" s="386"/>
      <c r="AU571" s="386"/>
      <c r="AV571" s="386"/>
      <c r="AW571" s="386"/>
      <c r="AY571" s="134"/>
      <c r="AZ571" s="134"/>
      <c r="BA571" s="134"/>
      <c r="BB571" s="134"/>
      <c r="BC571" s="134"/>
      <c r="BD571" s="134"/>
      <c r="BE571" s="134"/>
      <c r="BF571" s="134"/>
      <c r="BG571" s="134"/>
      <c r="BH571" s="134"/>
      <c r="BI571" s="134"/>
      <c r="BJ571" s="134"/>
      <c r="BK571" s="134"/>
      <c r="BL571" s="134"/>
      <c r="BM571" s="134"/>
      <c r="BN571" s="134"/>
      <c r="BO571" s="134"/>
      <c r="BP571" s="134"/>
      <c r="BQ571" s="134"/>
      <c r="BR571" s="134"/>
      <c r="BU571" s="284"/>
      <c r="BV571" s="284"/>
      <c r="BW571" s="284"/>
      <c r="BX571" s="284"/>
      <c r="BY571" s="284"/>
      <c r="BZ571" s="284"/>
      <c r="CB571" s="284"/>
      <c r="CC571" s="284"/>
      <c r="CD571" s="284"/>
      <c r="CE571" s="284"/>
      <c r="CF571" s="284"/>
      <c r="CG571" s="284"/>
      <c r="CH571" s="284"/>
      <c r="CI571" s="496"/>
      <c r="CJ571" s="936"/>
      <c r="CK571" s="936"/>
      <c r="CL571" s="936"/>
    </row>
    <row r="572" spans="1:90" s="514" customFormat="1" ht="18.75" hidden="1" customHeight="1">
      <c r="A572" s="1489"/>
      <c r="B572" s="134"/>
      <c r="C572" s="285" t="s">
        <v>994</v>
      </c>
      <c r="AA572" s="2639"/>
      <c r="AB572" s="2639"/>
      <c r="AE572" s="2735">
        <v>0</v>
      </c>
      <c r="AF572" s="2735"/>
      <c r="AG572" s="2735"/>
      <c r="AH572" s="2735"/>
      <c r="AI572" s="2735"/>
      <c r="AJ572" s="2735"/>
      <c r="AK572" s="2735"/>
      <c r="AL572" s="2735"/>
      <c r="AM572" s="2735"/>
      <c r="AN572" s="386"/>
      <c r="AO572" s="2735">
        <v>0</v>
      </c>
      <c r="AP572" s="2735"/>
      <c r="AQ572" s="2735"/>
      <c r="AR572" s="2735"/>
      <c r="AS572" s="2735"/>
      <c r="AT572" s="2735"/>
      <c r="AU572" s="2735"/>
      <c r="AV572" s="2735"/>
      <c r="AW572" s="2735"/>
      <c r="AY572" s="134"/>
      <c r="AZ572" s="134"/>
      <c r="BA572" s="514" t="s">
        <v>197</v>
      </c>
      <c r="BU572" s="2591"/>
      <c r="BV572" s="2591"/>
      <c r="BW572" s="2591"/>
      <c r="BX572" s="2591"/>
      <c r="BY572" s="2591"/>
      <c r="BZ572" s="2591"/>
      <c r="CB572" s="2591"/>
      <c r="CC572" s="2591"/>
      <c r="CD572" s="2591"/>
      <c r="CE572" s="2591"/>
      <c r="CF572" s="2591"/>
      <c r="CG572" s="2591"/>
      <c r="CH572" s="383"/>
      <c r="CI572" s="496"/>
      <c r="CJ572" s="936"/>
    </row>
    <row r="573" spans="1:90" s="514" customFormat="1" ht="18.75" hidden="1" customHeight="1">
      <c r="A573" s="1489"/>
      <c r="B573" s="134"/>
      <c r="C573" s="514" t="s">
        <v>930</v>
      </c>
      <c r="AA573" s="409"/>
      <c r="AB573" s="409"/>
      <c r="AE573" s="2704"/>
      <c r="AF573" s="2704"/>
      <c r="AG573" s="2704"/>
      <c r="AH573" s="2704"/>
      <c r="AI573" s="2704"/>
      <c r="AJ573" s="2704"/>
      <c r="AK573" s="2704"/>
      <c r="AL573" s="2704"/>
      <c r="AM573" s="2704"/>
      <c r="AN573" s="1449"/>
      <c r="AO573" s="2704"/>
      <c r="AP573" s="2704"/>
      <c r="AQ573" s="2704"/>
      <c r="AR573" s="2704"/>
      <c r="AS573" s="2704"/>
      <c r="AT573" s="2704"/>
      <c r="AU573" s="2704"/>
      <c r="AV573" s="2704"/>
      <c r="AW573" s="2704"/>
      <c r="AY573" s="134"/>
      <c r="AZ573" s="134"/>
      <c r="BU573" s="383"/>
      <c r="BV573" s="383"/>
      <c r="BW573" s="383"/>
      <c r="BX573" s="383"/>
      <c r="BY573" s="383"/>
      <c r="BZ573" s="383"/>
      <c r="CB573" s="383"/>
      <c r="CC573" s="383"/>
      <c r="CD573" s="383"/>
      <c r="CE573" s="383"/>
      <c r="CF573" s="383"/>
      <c r="CG573" s="383"/>
      <c r="CH573" s="383"/>
      <c r="CI573" s="496"/>
      <c r="CJ573" s="936"/>
    </row>
    <row r="574" spans="1:90" s="514" customFormat="1" ht="18.75" hidden="1" customHeight="1">
      <c r="A574" s="1489"/>
      <c r="B574" s="134"/>
      <c r="C574" s="514" t="s">
        <v>992</v>
      </c>
      <c r="AA574" s="409"/>
      <c r="AB574" s="409"/>
      <c r="AE574" s="2704"/>
      <c r="AF574" s="2704"/>
      <c r="AG574" s="2704"/>
      <c r="AH574" s="2704"/>
      <c r="AI574" s="2704"/>
      <c r="AJ574" s="2704"/>
      <c r="AK574" s="2704"/>
      <c r="AL574" s="2704"/>
      <c r="AM574" s="2704"/>
      <c r="AN574" s="1449"/>
      <c r="AO574" s="2704"/>
      <c r="AP574" s="2704"/>
      <c r="AQ574" s="2704"/>
      <c r="AR574" s="2704"/>
      <c r="AS574" s="2704"/>
      <c r="AT574" s="2704"/>
      <c r="AU574" s="2704"/>
      <c r="AV574" s="2704"/>
      <c r="AW574" s="2704"/>
      <c r="AY574" s="134"/>
      <c r="AZ574" s="134"/>
      <c r="BU574" s="383"/>
      <c r="BV574" s="383"/>
      <c r="BW574" s="383"/>
      <c r="BX574" s="383"/>
      <c r="BY574" s="383"/>
      <c r="BZ574" s="383"/>
      <c r="CB574" s="383"/>
      <c r="CC574" s="383"/>
      <c r="CD574" s="383"/>
      <c r="CE574" s="383"/>
      <c r="CF574" s="383"/>
      <c r="CG574" s="383"/>
      <c r="CH574" s="383"/>
      <c r="CI574" s="496"/>
      <c r="CJ574" s="936"/>
    </row>
    <row r="575" spans="1:90" s="514" customFormat="1" ht="0.75" hidden="1" customHeight="1" thickBot="1">
      <c r="A575" s="1489"/>
      <c r="B575" s="134"/>
      <c r="C575" s="2793" t="s">
        <v>580</v>
      </c>
      <c r="D575" s="2793"/>
      <c r="E575" s="2793"/>
      <c r="F575" s="2793"/>
      <c r="G575" s="2793"/>
      <c r="H575" s="2793"/>
      <c r="I575" s="2793"/>
      <c r="J575" s="2793"/>
      <c r="K575" s="2793"/>
      <c r="L575" s="2793"/>
      <c r="M575" s="2793"/>
      <c r="N575" s="2793"/>
      <c r="O575" s="2793"/>
      <c r="P575" s="2793"/>
      <c r="Q575" s="2793"/>
      <c r="R575" s="2793"/>
      <c r="S575" s="2793"/>
      <c r="T575" s="2793"/>
      <c r="U575" s="2793"/>
      <c r="V575" s="2793"/>
      <c r="W575" s="2793"/>
      <c r="X575" s="2793"/>
      <c r="Y575" s="2793"/>
      <c r="Z575" s="285"/>
      <c r="AA575" s="404"/>
      <c r="AB575" s="961"/>
      <c r="AE575" s="2573">
        <v>0</v>
      </c>
      <c r="AF575" s="2573"/>
      <c r="AG575" s="2573"/>
      <c r="AH575" s="2574"/>
      <c r="AI575" s="2574"/>
      <c r="AJ575" s="2573"/>
      <c r="AK575" s="2574"/>
      <c r="AL575" s="2573"/>
      <c r="AM575" s="2573"/>
      <c r="AN575" s="936"/>
      <c r="AO575" s="2573">
        <v>0</v>
      </c>
      <c r="AP575" s="2573"/>
      <c r="AQ575" s="2573"/>
      <c r="AR575" s="2574"/>
      <c r="AS575" s="2574"/>
      <c r="AT575" s="2575"/>
      <c r="AU575" s="2573"/>
      <c r="AV575" s="2573"/>
      <c r="AW575" s="2573"/>
      <c r="AY575" s="134"/>
      <c r="AZ575" s="134"/>
      <c r="BA575" s="134" t="s">
        <v>198</v>
      </c>
      <c r="BB575" s="134"/>
      <c r="BC575" s="134"/>
      <c r="BD575" s="134"/>
      <c r="BE575" s="134"/>
      <c r="BF575" s="134"/>
      <c r="BG575" s="134"/>
      <c r="BH575" s="134"/>
      <c r="BI575" s="134"/>
      <c r="BJ575" s="134"/>
      <c r="BK575" s="134"/>
      <c r="BL575" s="134"/>
      <c r="BM575" s="134"/>
      <c r="BN575" s="134"/>
      <c r="BO575" s="134"/>
      <c r="BP575" s="134"/>
      <c r="BQ575" s="134"/>
      <c r="BR575" s="134"/>
      <c r="BU575" s="2614">
        <v>0</v>
      </c>
      <c r="BV575" s="2614"/>
      <c r="BW575" s="2614"/>
      <c r="BX575" s="2614"/>
      <c r="BY575" s="2614"/>
      <c r="BZ575" s="2614"/>
      <c r="CB575" s="2614">
        <v>0</v>
      </c>
      <c r="CC575" s="2614"/>
      <c r="CD575" s="2614"/>
      <c r="CE575" s="2614"/>
      <c r="CF575" s="2614"/>
      <c r="CG575" s="2614"/>
      <c r="CH575" s="284"/>
      <c r="CI575" s="496"/>
      <c r="CJ575" s="936"/>
      <c r="CK575" s="936"/>
      <c r="CL575" s="936"/>
    </row>
    <row r="576" spans="1:90" s="514" customFormat="1" ht="7.5" hidden="1" customHeight="1" thickTop="1">
      <c r="A576" s="1489"/>
      <c r="B576" s="134"/>
      <c r="C576" s="285"/>
      <c r="D576" s="285"/>
      <c r="E576" s="285"/>
      <c r="F576" s="285"/>
      <c r="G576" s="285"/>
      <c r="H576" s="285"/>
      <c r="I576" s="285"/>
      <c r="J576" s="285"/>
      <c r="K576" s="285"/>
      <c r="L576" s="285"/>
      <c r="M576" s="285"/>
      <c r="N576" s="285"/>
      <c r="O576" s="285"/>
      <c r="P576" s="285"/>
      <c r="Q576" s="285"/>
      <c r="R576" s="285"/>
      <c r="S576" s="285"/>
      <c r="T576" s="285"/>
      <c r="U576" s="285"/>
      <c r="V576" s="285"/>
      <c r="W576" s="285"/>
      <c r="X576" s="285"/>
      <c r="Y576" s="285"/>
      <c r="Z576" s="285"/>
      <c r="AA576" s="404"/>
      <c r="AB576" s="961"/>
      <c r="AE576" s="386"/>
      <c r="AF576" s="386"/>
      <c r="AG576" s="386"/>
      <c r="AH576" s="386"/>
      <c r="AI576" s="386"/>
      <c r="AJ576" s="386"/>
      <c r="AK576" s="386"/>
      <c r="AL576" s="386"/>
      <c r="AM576" s="386"/>
      <c r="AN576" s="936"/>
      <c r="AO576" s="386"/>
      <c r="AP576" s="386"/>
      <c r="AQ576" s="386"/>
      <c r="AR576" s="386"/>
      <c r="AS576" s="386"/>
      <c r="AT576" s="386"/>
      <c r="AU576" s="386"/>
      <c r="AV576" s="386"/>
      <c r="AW576" s="386"/>
      <c r="AY576" s="134"/>
      <c r="AZ576" s="134"/>
      <c r="BA576" s="134"/>
      <c r="BB576" s="134"/>
      <c r="BC576" s="134"/>
      <c r="BD576" s="134"/>
      <c r="BE576" s="134"/>
      <c r="BF576" s="134"/>
      <c r="BG576" s="134"/>
      <c r="BH576" s="134"/>
      <c r="BI576" s="134"/>
      <c r="BJ576" s="134"/>
      <c r="BK576" s="134"/>
      <c r="BL576" s="134"/>
      <c r="BM576" s="134"/>
      <c r="BN576" s="134"/>
      <c r="BO576" s="134"/>
      <c r="BP576" s="134"/>
      <c r="BQ576" s="134"/>
      <c r="BR576" s="134"/>
      <c r="BU576" s="284"/>
      <c r="BV576" s="284"/>
      <c r="BW576" s="284"/>
      <c r="BX576" s="284"/>
      <c r="BY576" s="284"/>
      <c r="BZ576" s="284"/>
      <c r="CB576" s="284"/>
      <c r="CC576" s="284"/>
      <c r="CD576" s="284"/>
      <c r="CE576" s="284"/>
      <c r="CF576" s="284"/>
      <c r="CG576" s="284"/>
      <c r="CH576" s="284"/>
      <c r="CI576" s="496"/>
      <c r="CJ576" s="936"/>
      <c r="CK576" s="936"/>
      <c r="CL576" s="936"/>
    </row>
    <row r="577" spans="1:90" s="514" customFormat="1" ht="18.75" customHeight="1">
      <c r="A577" s="1489"/>
      <c r="B577" s="134"/>
      <c r="C577" s="285" t="s">
        <v>995</v>
      </c>
      <c r="W577" s="2910" t="s">
        <v>396</v>
      </c>
      <c r="X577" s="2910"/>
      <c r="Y577" s="2910"/>
      <c r="Z577" s="2910"/>
      <c r="AA577" s="2910"/>
      <c r="AB577" s="2910"/>
      <c r="AC577" s="2910"/>
      <c r="AD577" s="2910"/>
      <c r="AE577" s="2592" t="s">
        <v>512</v>
      </c>
      <c r="AF577" s="2592"/>
      <c r="AG577" s="2592"/>
      <c r="AH577" s="2592"/>
      <c r="AI577" s="2592"/>
      <c r="AJ577" s="2592"/>
      <c r="AK577" s="2592"/>
      <c r="AL577" s="2592"/>
      <c r="AM577" s="2592"/>
      <c r="AN577" s="1858"/>
      <c r="AO577" s="2592" t="s">
        <v>513</v>
      </c>
      <c r="AP577" s="2592"/>
      <c r="AQ577" s="2592"/>
      <c r="AR577" s="2592"/>
      <c r="AS577" s="2592"/>
      <c r="AT577" s="2592"/>
      <c r="AU577" s="2592"/>
      <c r="AV577" s="2592"/>
      <c r="AW577" s="2592"/>
      <c r="AY577" s="134"/>
      <c r="AZ577" s="134"/>
      <c r="BA577" s="514" t="s">
        <v>197</v>
      </c>
      <c r="BU577" s="2591"/>
      <c r="BV577" s="2591"/>
      <c r="BW577" s="2591"/>
      <c r="BX577" s="2591"/>
      <c r="BY577" s="2591"/>
      <c r="BZ577" s="2591"/>
      <c r="CB577" s="2591"/>
      <c r="CC577" s="2591"/>
      <c r="CD577" s="2591"/>
      <c r="CE577" s="2591"/>
      <c r="CF577" s="2591"/>
      <c r="CG577" s="2591"/>
      <c r="CH577" s="383"/>
      <c r="CI577" s="496"/>
      <c r="CJ577" s="936"/>
    </row>
    <row r="578" spans="1:90" s="514" customFormat="1" ht="16.5" customHeight="1">
      <c r="A578" s="1489"/>
      <c r="B578" s="134"/>
      <c r="C578" s="285"/>
      <c r="W578" s="134"/>
      <c r="X578" s="134"/>
      <c r="Y578" s="134"/>
      <c r="Z578" s="134"/>
      <c r="AA578" s="134"/>
      <c r="AB578" s="134"/>
      <c r="AC578" s="134"/>
      <c r="AD578" s="134"/>
      <c r="AE578" s="2748" t="s">
        <v>574</v>
      </c>
      <c r="AF578" s="2748"/>
      <c r="AG578" s="2748"/>
      <c r="AH578" s="2748"/>
      <c r="AI578" s="2748"/>
      <c r="AJ578" s="2748"/>
      <c r="AK578" s="2748"/>
      <c r="AL578" s="2748"/>
      <c r="AM578" s="2748"/>
      <c r="AN578" s="1858"/>
      <c r="AO578" s="2748" t="s">
        <v>574</v>
      </c>
      <c r="AP578" s="2748"/>
      <c r="AQ578" s="2748"/>
      <c r="AR578" s="2748"/>
      <c r="AS578" s="2748"/>
      <c r="AT578" s="2748"/>
      <c r="AU578" s="2748"/>
      <c r="AV578" s="2748"/>
      <c r="AW578" s="2748"/>
      <c r="AY578" s="134"/>
      <c r="AZ578" s="134"/>
      <c r="BU578" s="383"/>
      <c r="BV578" s="383"/>
      <c r="BW578" s="383"/>
      <c r="BX578" s="383"/>
      <c r="BY578" s="383"/>
      <c r="BZ578" s="383"/>
      <c r="CB578" s="383"/>
      <c r="CC578" s="383"/>
      <c r="CD578" s="383"/>
      <c r="CE578" s="383"/>
      <c r="CF578" s="383"/>
      <c r="CG578" s="383"/>
      <c r="CH578" s="383"/>
      <c r="CI578" s="496"/>
      <c r="CJ578" s="936"/>
    </row>
    <row r="579" spans="1:90" s="514" customFormat="1" ht="17.25" customHeight="1">
      <c r="A579" s="1489"/>
      <c r="B579" s="134"/>
      <c r="C579" s="1544" t="s">
        <v>1565</v>
      </c>
      <c r="I579" s="1457"/>
      <c r="J579" s="1457"/>
      <c r="K579" s="1457"/>
      <c r="L579" s="1457"/>
      <c r="M579" s="1457"/>
      <c r="N579" s="1457"/>
      <c r="O579" s="1457"/>
      <c r="P579" s="1457"/>
      <c r="Q579" s="1457"/>
      <c r="R579" s="1457"/>
      <c r="S579" s="1457"/>
      <c r="T579" s="1457"/>
      <c r="W579" s="2584" t="s">
        <v>1407</v>
      </c>
      <c r="X579" s="2584"/>
      <c r="Y579" s="2584"/>
      <c r="Z579" s="2584"/>
      <c r="AA579" s="2584"/>
      <c r="AB579" s="2584"/>
      <c r="AC579" s="2584"/>
      <c r="AD579" s="2584"/>
      <c r="AE579" s="2564">
        <v>0</v>
      </c>
      <c r="AF579" s="2564"/>
      <c r="AG579" s="2564"/>
      <c r="AH579" s="2564"/>
      <c r="AI579" s="2564"/>
      <c r="AJ579" s="2564"/>
      <c r="AK579" s="2564"/>
      <c r="AL579" s="2564"/>
      <c r="AM579" s="2564"/>
      <c r="AN579" s="1848"/>
      <c r="AO579" s="2564">
        <v>0</v>
      </c>
      <c r="AP579" s="2564"/>
      <c r="AQ579" s="2564"/>
      <c r="AR579" s="2564"/>
      <c r="AS579" s="2564"/>
      <c r="AT579" s="2564"/>
      <c r="AU579" s="2564"/>
      <c r="AV579" s="2564"/>
      <c r="AW579" s="2564"/>
      <c r="AY579" s="134"/>
      <c r="AZ579" s="134"/>
      <c r="BU579" s="383"/>
      <c r="BV579" s="383"/>
      <c r="BW579" s="383"/>
      <c r="BX579" s="383"/>
      <c r="BY579" s="383"/>
      <c r="BZ579" s="383"/>
      <c r="CB579" s="383"/>
      <c r="CC579" s="383"/>
      <c r="CD579" s="383"/>
      <c r="CE579" s="383"/>
      <c r="CF579" s="383"/>
      <c r="CG579" s="383"/>
      <c r="CH579" s="383"/>
      <c r="CI579" s="496"/>
      <c r="CJ579" s="936"/>
    </row>
    <row r="580" spans="1:90" s="514" customFormat="1" ht="17.25" customHeight="1">
      <c r="A580" s="1489"/>
      <c r="B580" s="134"/>
      <c r="C580" s="1544" t="s">
        <v>1417</v>
      </c>
      <c r="I580" s="1457"/>
      <c r="J580" s="1457"/>
      <c r="K580" s="1457"/>
      <c r="L580" s="1457"/>
      <c r="M580" s="1457"/>
      <c r="N580" s="1457"/>
      <c r="O580" s="1457"/>
      <c r="P580" s="1457"/>
      <c r="Q580" s="1457"/>
      <c r="R580" s="1457"/>
      <c r="S580" s="1457"/>
      <c r="T580" s="1457"/>
      <c r="W580" s="2584" t="s">
        <v>1407</v>
      </c>
      <c r="X580" s="2584"/>
      <c r="Y580" s="2584"/>
      <c r="Z580" s="2584"/>
      <c r="AA580" s="2584"/>
      <c r="AB580" s="2584"/>
      <c r="AC580" s="2584"/>
      <c r="AD580" s="2584"/>
      <c r="AE580" s="2564">
        <v>29204472319</v>
      </c>
      <c r="AF580" s="2564"/>
      <c r="AG580" s="2564"/>
      <c r="AH580" s="2564"/>
      <c r="AI580" s="2564"/>
      <c r="AJ580" s="2564"/>
      <c r="AK580" s="2564"/>
      <c r="AL580" s="2564"/>
      <c r="AM580" s="2564"/>
      <c r="AN580" s="1848"/>
      <c r="AO580" s="2564">
        <v>32289464033</v>
      </c>
      <c r="AP580" s="2564"/>
      <c r="AQ580" s="2564"/>
      <c r="AR580" s="2564"/>
      <c r="AS580" s="2564"/>
      <c r="AT580" s="2564"/>
      <c r="AU580" s="2564"/>
      <c r="AV580" s="2564"/>
      <c r="AW580" s="2564"/>
      <c r="AY580" s="134"/>
      <c r="AZ580" s="134"/>
      <c r="BU580" s="383"/>
      <c r="BV580" s="383"/>
      <c r="BW580" s="383"/>
      <c r="BX580" s="383"/>
      <c r="BY580" s="383"/>
      <c r="BZ580" s="383"/>
      <c r="CB580" s="383"/>
      <c r="CC580" s="383"/>
      <c r="CD580" s="383"/>
      <c r="CE580" s="383"/>
      <c r="CF580" s="383"/>
      <c r="CG580" s="383"/>
      <c r="CH580" s="383"/>
      <c r="CI580" s="496"/>
      <c r="CJ580" s="936"/>
    </row>
    <row r="581" spans="1:90" s="514" customFormat="1" ht="18" customHeight="1">
      <c r="A581" s="1489"/>
      <c r="B581" s="134"/>
      <c r="C581" s="2708" t="s">
        <v>1529</v>
      </c>
      <c r="D581" s="2708"/>
      <c r="E581" s="2708"/>
      <c r="F581" s="2708"/>
      <c r="G581" s="2708"/>
      <c r="H581" s="2708"/>
      <c r="I581" s="2708"/>
      <c r="J581" s="2708"/>
      <c r="K581" s="2708"/>
      <c r="L581" s="2708"/>
      <c r="M581" s="2708"/>
      <c r="N581" s="2708"/>
      <c r="O581" s="2708"/>
      <c r="P581" s="2708"/>
      <c r="Q581" s="2708"/>
      <c r="R581" s="2708"/>
      <c r="S581" s="2708"/>
      <c r="T581" s="2708"/>
      <c r="U581" s="2708"/>
      <c r="V581" s="2708"/>
      <c r="W581" s="2584" t="s">
        <v>1407</v>
      </c>
      <c r="X581" s="2584"/>
      <c r="Y581" s="2584"/>
      <c r="Z581" s="2584"/>
      <c r="AA581" s="2584"/>
      <c r="AB581" s="2584"/>
      <c r="AC581" s="2584"/>
      <c r="AD581" s="2584"/>
      <c r="AE581" s="2564">
        <v>617851059</v>
      </c>
      <c r="AF581" s="2564"/>
      <c r="AG581" s="2564"/>
      <c r="AH581" s="2564"/>
      <c r="AI581" s="2564"/>
      <c r="AJ581" s="2564"/>
      <c r="AK581" s="2564"/>
      <c r="AL581" s="2564"/>
      <c r="AM581" s="2564"/>
      <c r="AN581" s="1848"/>
      <c r="AO581" s="2564">
        <v>617851059</v>
      </c>
      <c r="AP581" s="2564"/>
      <c r="AQ581" s="2564"/>
      <c r="AR581" s="2564"/>
      <c r="AS581" s="2564"/>
      <c r="AT581" s="2564"/>
      <c r="AU581" s="2564"/>
      <c r="AV581" s="2564"/>
      <c r="AW581" s="2564"/>
      <c r="AY581" s="134"/>
      <c r="AZ581" s="134"/>
      <c r="BU581" s="383"/>
      <c r="BV581" s="383"/>
      <c r="BW581" s="383"/>
      <c r="BX581" s="383"/>
      <c r="BY581" s="383"/>
      <c r="BZ581" s="383"/>
      <c r="CB581" s="383"/>
      <c r="CC581" s="383"/>
      <c r="CD581" s="383"/>
      <c r="CE581" s="383"/>
      <c r="CF581" s="383"/>
      <c r="CG581" s="383"/>
      <c r="CH581" s="383"/>
      <c r="CI581" s="496"/>
      <c r="CJ581" s="936"/>
    </row>
    <row r="582" spans="1:90" s="514" customFormat="1" ht="29.25" customHeight="1">
      <c r="A582" s="1489"/>
      <c r="B582" s="134"/>
      <c r="C582" s="2708" t="s">
        <v>2079</v>
      </c>
      <c r="D582" s="2708"/>
      <c r="E582" s="2708"/>
      <c r="F582" s="2708"/>
      <c r="G582" s="2708"/>
      <c r="H582" s="2708"/>
      <c r="I582" s="2708"/>
      <c r="J582" s="2708"/>
      <c r="K582" s="2708"/>
      <c r="L582" s="2708"/>
      <c r="M582" s="2708"/>
      <c r="N582" s="2708"/>
      <c r="O582" s="2708"/>
      <c r="P582" s="2708"/>
      <c r="Q582" s="2708"/>
      <c r="R582" s="2708"/>
      <c r="S582" s="2708"/>
      <c r="T582" s="2708"/>
      <c r="U582" s="2708"/>
      <c r="V582" s="2708"/>
      <c r="W582" s="2708" t="s">
        <v>2011</v>
      </c>
      <c r="X582" s="2708"/>
      <c r="Y582" s="2708"/>
      <c r="Z582" s="2708"/>
      <c r="AA582" s="2708"/>
      <c r="AB582" s="2708"/>
      <c r="AC582" s="2708"/>
      <c r="AD582" s="2708"/>
      <c r="AE582" s="2564">
        <v>0</v>
      </c>
      <c r="AF582" s="2564"/>
      <c r="AG582" s="2564"/>
      <c r="AH582" s="2564"/>
      <c r="AI582" s="2564"/>
      <c r="AJ582" s="2564"/>
      <c r="AK582" s="2564"/>
      <c r="AL582" s="2564"/>
      <c r="AM582" s="2564"/>
      <c r="AN582" s="1848"/>
      <c r="AO582" s="2564">
        <v>0</v>
      </c>
      <c r="AP582" s="2564"/>
      <c r="AQ582" s="2564"/>
      <c r="AR582" s="2564"/>
      <c r="AS582" s="2564"/>
      <c r="AT582" s="2564"/>
      <c r="AU582" s="2564"/>
      <c r="AV582" s="2564"/>
      <c r="AW582" s="2564"/>
      <c r="AY582" s="134"/>
      <c r="AZ582" s="134"/>
      <c r="BU582" s="383"/>
      <c r="BV582" s="383"/>
      <c r="BW582" s="383"/>
      <c r="BX582" s="383"/>
      <c r="BY582" s="383"/>
      <c r="BZ582" s="383"/>
      <c r="CB582" s="383"/>
      <c r="CC582" s="383"/>
      <c r="CD582" s="383"/>
      <c r="CE582" s="383"/>
      <c r="CF582" s="383"/>
      <c r="CG582" s="383"/>
      <c r="CH582" s="383"/>
      <c r="CI582" s="496"/>
      <c r="CJ582" s="936"/>
    </row>
    <row r="583" spans="1:90" s="514" customFormat="1" ht="18.75" customHeight="1">
      <c r="A583" s="1489"/>
      <c r="B583" s="134"/>
      <c r="C583" s="2708" t="s">
        <v>1530</v>
      </c>
      <c r="D583" s="2708"/>
      <c r="E583" s="2708"/>
      <c r="F583" s="2708"/>
      <c r="G583" s="2708"/>
      <c r="H583" s="2708"/>
      <c r="I583" s="2708"/>
      <c r="J583" s="2708"/>
      <c r="K583" s="2708"/>
      <c r="L583" s="2708"/>
      <c r="M583" s="2708"/>
      <c r="N583" s="2708"/>
      <c r="O583" s="2708"/>
      <c r="P583" s="2708"/>
      <c r="Q583" s="2708"/>
      <c r="R583" s="2708"/>
      <c r="S583" s="2708"/>
      <c r="T583" s="2708"/>
      <c r="U583" s="2708"/>
      <c r="V583" s="2708"/>
      <c r="W583" s="2708" t="s">
        <v>1570</v>
      </c>
      <c r="X583" s="2708"/>
      <c r="Y583" s="2708"/>
      <c r="Z583" s="2708"/>
      <c r="AA583" s="2708"/>
      <c r="AB583" s="2708"/>
      <c r="AC583" s="2708"/>
      <c r="AD583" s="2708"/>
      <c r="AE583" s="2564">
        <v>7244037880</v>
      </c>
      <c r="AF583" s="2564"/>
      <c r="AG583" s="2564"/>
      <c r="AH583" s="2564"/>
      <c r="AI583" s="2564"/>
      <c r="AJ583" s="2564"/>
      <c r="AK583" s="2564"/>
      <c r="AL583" s="2564"/>
      <c r="AM583" s="2564"/>
      <c r="AN583" s="1848"/>
      <c r="AO583" s="2564">
        <v>7232423512</v>
      </c>
      <c r="AP583" s="2564"/>
      <c r="AQ583" s="2564"/>
      <c r="AR583" s="2564"/>
      <c r="AS583" s="2564"/>
      <c r="AT583" s="2564"/>
      <c r="AU583" s="2564"/>
      <c r="AV583" s="2564"/>
      <c r="AW583" s="2564"/>
      <c r="AY583" s="134"/>
      <c r="AZ583" s="134"/>
      <c r="BU583" s="383"/>
      <c r="BV583" s="383"/>
      <c r="BW583" s="383"/>
      <c r="BX583" s="383"/>
      <c r="BY583" s="383"/>
      <c r="BZ583" s="383"/>
      <c r="CB583" s="383"/>
      <c r="CC583" s="383"/>
      <c r="CD583" s="383"/>
      <c r="CE583" s="383"/>
      <c r="CF583" s="383"/>
      <c r="CG583" s="383"/>
      <c r="CH583" s="383"/>
      <c r="CI583" s="496"/>
      <c r="CJ583" s="936"/>
    </row>
    <row r="584" spans="1:90" s="514" customFormat="1" ht="17.25" customHeight="1" thickBot="1">
      <c r="A584" s="1489"/>
      <c r="B584" s="134"/>
      <c r="C584" s="2662" t="s">
        <v>580</v>
      </c>
      <c r="D584" s="2662"/>
      <c r="E584" s="2662"/>
      <c r="F584" s="2662"/>
      <c r="G584" s="2662"/>
      <c r="H584" s="2662"/>
      <c r="I584" s="2662"/>
      <c r="J584" s="2662"/>
      <c r="K584" s="2662"/>
      <c r="L584" s="2662"/>
      <c r="M584" s="2662"/>
      <c r="N584" s="2662"/>
      <c r="O584" s="2662"/>
      <c r="P584" s="2662"/>
      <c r="Q584" s="2662"/>
      <c r="R584" s="2662"/>
      <c r="S584" s="2662"/>
      <c r="T584" s="2662"/>
      <c r="U584" s="2662"/>
      <c r="V584" s="2662"/>
      <c r="W584" s="285"/>
      <c r="X584" s="285"/>
      <c r="Y584" s="285"/>
      <c r="Z584" s="285"/>
      <c r="AA584" s="404"/>
      <c r="AB584" s="961"/>
      <c r="AE584" s="2580">
        <v>37066361258</v>
      </c>
      <c r="AF584" s="2580"/>
      <c r="AG584" s="2580"/>
      <c r="AH584" s="2580"/>
      <c r="AI584" s="2580"/>
      <c r="AJ584" s="2580"/>
      <c r="AK584" s="2580"/>
      <c r="AL584" s="2580"/>
      <c r="AM584" s="2580"/>
      <c r="AN584" s="1850"/>
      <c r="AO584" s="2580">
        <v>40139738604</v>
      </c>
      <c r="AP584" s="2580"/>
      <c r="AQ584" s="2580"/>
      <c r="AR584" s="2580"/>
      <c r="AS584" s="2580"/>
      <c r="AT584" s="2580"/>
      <c r="AU584" s="2580"/>
      <c r="AV584" s="2580"/>
      <c r="AW584" s="2580"/>
      <c r="AY584" s="134"/>
      <c r="AZ584" s="134"/>
      <c r="BA584" s="134" t="s">
        <v>198</v>
      </c>
      <c r="BB584" s="134"/>
      <c r="BC584" s="134"/>
      <c r="BD584" s="134"/>
      <c r="BE584" s="134"/>
      <c r="BF584" s="134"/>
      <c r="BG584" s="134"/>
      <c r="BH584" s="134"/>
      <c r="BI584" s="134"/>
      <c r="BJ584" s="134"/>
      <c r="BK584" s="134"/>
      <c r="BL584" s="134"/>
      <c r="BM584" s="134"/>
      <c r="BN584" s="134"/>
      <c r="BO584" s="134"/>
      <c r="BP584" s="134"/>
      <c r="BQ584" s="134"/>
      <c r="BR584" s="134"/>
      <c r="BU584" s="2614">
        <v>0</v>
      </c>
      <c r="BV584" s="2614"/>
      <c r="BW584" s="2614"/>
      <c r="BX584" s="2614"/>
      <c r="BY584" s="2614"/>
      <c r="BZ584" s="2614"/>
      <c r="CB584" s="2614">
        <v>0</v>
      </c>
      <c r="CC584" s="2614"/>
      <c r="CD584" s="2614"/>
      <c r="CE584" s="2614"/>
      <c r="CF584" s="2614"/>
      <c r="CG584" s="2614"/>
      <c r="CH584" s="284"/>
      <c r="CI584" s="496"/>
      <c r="CJ584" s="936"/>
      <c r="CK584" s="936"/>
      <c r="CL584" s="936"/>
    </row>
    <row r="585" spans="1:90" s="514" customFormat="1" ht="17.25" customHeight="1" thickTop="1">
      <c r="A585" s="1489"/>
      <c r="B585" s="134"/>
      <c r="C585" s="1538"/>
      <c r="AA585" s="961"/>
      <c r="AB585" s="961"/>
      <c r="AE585" s="383"/>
      <c r="AF585" s="383"/>
      <c r="AG585" s="383"/>
      <c r="AH585" s="383"/>
      <c r="AI585" s="383"/>
      <c r="AJ585" s="383"/>
      <c r="AK585" s="383"/>
      <c r="AL585" s="383"/>
      <c r="AM585" s="383"/>
      <c r="AN585" s="1686"/>
      <c r="AO585" s="383"/>
      <c r="AP585" s="383"/>
      <c r="AQ585" s="383"/>
      <c r="AR585" s="383"/>
      <c r="AS585" s="383"/>
      <c r="AT585" s="383"/>
      <c r="AU585" s="383"/>
      <c r="AV585" s="383"/>
      <c r="AW585" s="383"/>
      <c r="AY585" s="134"/>
      <c r="AZ585" s="134"/>
      <c r="CI585" s="496"/>
      <c r="CJ585" s="936"/>
    </row>
    <row r="586" spans="1:90" s="514" customFormat="1" ht="17.25" customHeight="1">
      <c r="A586" s="1017">
        <v>15</v>
      </c>
      <c r="B586" s="1062" t="s">
        <v>537</v>
      </c>
      <c r="C586" s="1585" t="s">
        <v>670</v>
      </c>
      <c r="D586" s="1687"/>
      <c r="E586" s="1687"/>
      <c r="F586" s="377"/>
      <c r="G586" s="377"/>
      <c r="H586" s="377"/>
      <c r="I586" s="377"/>
      <c r="J586" s="377"/>
      <c r="K586" s="377"/>
      <c r="L586" s="377"/>
      <c r="M586" s="377"/>
      <c r="N586" s="377"/>
      <c r="O586" s="377"/>
      <c r="P586" s="377"/>
      <c r="Q586" s="377"/>
      <c r="R586" s="377"/>
      <c r="S586" s="377"/>
      <c r="T586" s="377"/>
      <c r="U586" s="377"/>
      <c r="V586" s="377"/>
      <c r="W586" s="377"/>
      <c r="X586" s="377"/>
      <c r="Y586" s="381"/>
      <c r="Z586" s="381"/>
      <c r="AA586" s="381"/>
      <c r="AB586" s="381"/>
      <c r="AC586" s="377"/>
      <c r="AD586" s="377"/>
      <c r="AE586" s="1891"/>
      <c r="AF586" s="1891"/>
      <c r="AG586" s="1891"/>
      <c r="AH586" s="1891"/>
      <c r="AI586" s="1891"/>
      <c r="AJ586" s="1891"/>
      <c r="AK586" s="1891"/>
      <c r="AL586" s="1891"/>
      <c r="AM586" s="1891"/>
      <c r="AN586" s="1884"/>
      <c r="AO586" s="1891"/>
      <c r="AP586" s="1891"/>
      <c r="AQ586" s="1891"/>
      <c r="AR586" s="1891"/>
      <c r="AS586" s="1891"/>
      <c r="AT586" s="1891"/>
      <c r="AU586" s="1891"/>
      <c r="AV586" s="1891"/>
      <c r="AW586" s="1891"/>
      <c r="AY586" s="134">
        <v>16</v>
      </c>
      <c r="AZ586" s="134" t="s">
        <v>537</v>
      </c>
      <c r="BA586" s="1586" t="s">
        <v>312</v>
      </c>
      <c r="BB586" s="377"/>
      <c r="BC586" s="377"/>
      <c r="BD586" s="377"/>
      <c r="BE586" s="377"/>
      <c r="BF586" s="377"/>
      <c r="BG586" s="377"/>
      <c r="BH586" s="377"/>
      <c r="BI586" s="377"/>
      <c r="BJ586" s="377"/>
      <c r="BK586" s="377"/>
      <c r="BL586" s="377"/>
      <c r="BM586" s="377"/>
      <c r="BN586" s="377"/>
      <c r="BO586" s="377"/>
      <c r="BP586" s="377"/>
      <c r="BQ586" s="377"/>
      <c r="BR586" s="377"/>
      <c r="BS586" s="377"/>
      <c r="BT586" s="377"/>
      <c r="BU586" s="377"/>
      <c r="BV586" s="377"/>
      <c r="BW586" s="377"/>
      <c r="BX586" s="377"/>
      <c r="BY586" s="377"/>
      <c r="BZ586" s="377"/>
      <c r="CB586" s="1443"/>
      <c r="CC586" s="1443"/>
      <c r="CD586" s="1443"/>
      <c r="CE586" s="1443"/>
      <c r="CF586" s="1443"/>
      <c r="CG586" s="1443"/>
      <c r="CH586" s="1443"/>
      <c r="CI586" s="496"/>
      <c r="CJ586" s="936"/>
    </row>
    <row r="587" spans="1:90" s="514" customFormat="1" ht="33.75" customHeight="1">
      <c r="A587" s="1489"/>
      <c r="B587" s="134"/>
      <c r="C587" s="409" t="s">
        <v>996</v>
      </c>
      <c r="D587" s="961"/>
      <c r="E587" s="961"/>
      <c r="F587" s="961"/>
      <c r="G587" s="961"/>
      <c r="H587" s="961"/>
      <c r="I587" s="961"/>
      <c r="J587" s="961"/>
      <c r="K587" s="961"/>
      <c r="L587" s="381"/>
      <c r="M587" s="381"/>
      <c r="N587" s="381"/>
      <c r="P587" s="515"/>
      <c r="Q587" s="2697" t="s">
        <v>513</v>
      </c>
      <c r="R587" s="2697"/>
      <c r="S587" s="2697"/>
      <c r="T587" s="2697"/>
      <c r="U587" s="2697"/>
      <c r="V587" s="2697"/>
      <c r="W587" s="2697"/>
      <c r="X587" s="1457"/>
      <c r="Y587" s="2636" t="s">
        <v>2055</v>
      </c>
      <c r="Z587" s="2636"/>
      <c r="AA587" s="2636"/>
      <c r="AB587" s="2636"/>
      <c r="AC587" s="2636"/>
      <c r="AD587" s="2636"/>
      <c r="AE587" s="2636"/>
      <c r="AF587" s="959"/>
      <c r="AG587" s="2805" t="s">
        <v>2056</v>
      </c>
      <c r="AH587" s="2636"/>
      <c r="AI587" s="2636"/>
      <c r="AJ587" s="2805"/>
      <c r="AK587" s="2636"/>
      <c r="AL587" s="2805"/>
      <c r="AM587" s="2805"/>
      <c r="AN587" s="2805"/>
      <c r="AO587" s="1460"/>
      <c r="AP587" s="2695" t="s">
        <v>266</v>
      </c>
      <c r="AQ587" s="2695"/>
      <c r="AR587" s="2810"/>
      <c r="AS587" s="2810"/>
      <c r="AT587" s="2810"/>
      <c r="AU587" s="2695"/>
      <c r="AV587" s="2695"/>
      <c r="AW587" s="2695"/>
      <c r="AY587" s="134"/>
      <c r="AZ587" s="134"/>
      <c r="BA587" s="377"/>
      <c r="BB587" s="377"/>
      <c r="BC587" s="377"/>
      <c r="BD587" s="377"/>
      <c r="BE587" s="377"/>
      <c r="BF587" s="377"/>
      <c r="BG587" s="377"/>
      <c r="BH587" s="377"/>
      <c r="BI587" s="377"/>
      <c r="BJ587" s="377"/>
      <c r="BK587" s="377"/>
      <c r="BL587" s="377"/>
      <c r="BM587" s="377"/>
      <c r="BN587" s="377"/>
      <c r="BO587" s="377"/>
      <c r="BP587" s="377"/>
      <c r="BQ587" s="377"/>
      <c r="BR587" s="377"/>
      <c r="BS587" s="377"/>
      <c r="BT587" s="377"/>
      <c r="BU587" s="1653"/>
      <c r="BV587" s="1653"/>
      <c r="BW587" s="1653"/>
      <c r="BX587" s="1653"/>
      <c r="BY587" s="1653"/>
      <c r="BZ587" s="1653"/>
      <c r="CB587" s="1653"/>
      <c r="CC587" s="1653"/>
      <c r="CD587" s="1653"/>
      <c r="CE587" s="1653"/>
      <c r="CF587" s="1653"/>
      <c r="CG587" s="1653"/>
      <c r="CH587" s="1653"/>
      <c r="CI587" s="496"/>
      <c r="CJ587" s="936"/>
    </row>
    <row r="588" spans="1:90" s="514" customFormat="1" ht="17.25" customHeight="1">
      <c r="A588" s="1489"/>
      <c r="B588" s="134"/>
      <c r="J588" s="404"/>
      <c r="K588" s="404"/>
      <c r="L588" s="404"/>
      <c r="M588" s="404"/>
      <c r="N588" s="404"/>
      <c r="P588" s="515"/>
      <c r="Q588" s="2608" t="s">
        <v>574</v>
      </c>
      <c r="R588" s="2608"/>
      <c r="S588" s="2608"/>
      <c r="T588" s="2608"/>
      <c r="U588" s="2608"/>
      <c r="V588" s="2608"/>
      <c r="W588" s="2608"/>
      <c r="X588" s="1460"/>
      <c r="Y588" s="2660" t="s">
        <v>574</v>
      </c>
      <c r="Z588" s="2661"/>
      <c r="AA588" s="2660"/>
      <c r="AB588" s="2660"/>
      <c r="AC588" s="2660"/>
      <c r="AD588" s="2661"/>
      <c r="AE588" s="2660"/>
      <c r="AF588" s="1460"/>
      <c r="AG588" s="2666" t="s">
        <v>574</v>
      </c>
      <c r="AH588" s="2661"/>
      <c r="AI588" s="2661"/>
      <c r="AJ588" s="2666"/>
      <c r="AK588" s="2667"/>
      <c r="AL588" s="2666"/>
      <c r="AM588" s="2666"/>
      <c r="AN588" s="2666"/>
      <c r="AO588" s="1460"/>
      <c r="AP588" s="2787" t="s">
        <v>574</v>
      </c>
      <c r="AQ588" s="2787"/>
      <c r="AR588" s="2788"/>
      <c r="AS588" s="2788"/>
      <c r="AT588" s="2788"/>
      <c r="AU588" s="2787"/>
      <c r="AV588" s="2787"/>
      <c r="AW588" s="2787"/>
      <c r="AY588" s="134"/>
      <c r="AZ588" s="134"/>
      <c r="BA588" s="432" t="s">
        <v>315</v>
      </c>
      <c r="BB588" s="134"/>
      <c r="BC588" s="134"/>
      <c r="BD588" s="134"/>
      <c r="BE588" s="134"/>
      <c r="BF588" s="134"/>
      <c r="BG588" s="134"/>
      <c r="BH588" s="134"/>
      <c r="BI588" s="134"/>
      <c r="BJ588" s="134"/>
      <c r="BK588" s="134"/>
      <c r="BL588" s="134"/>
      <c r="BM588" s="134"/>
      <c r="BN588" s="134"/>
      <c r="BO588" s="134"/>
      <c r="BP588" s="134"/>
      <c r="BQ588" s="134"/>
      <c r="BR588" s="134"/>
      <c r="BU588" s="2942"/>
      <c r="BV588" s="2942"/>
      <c r="BW588" s="2942"/>
      <c r="BX588" s="2942"/>
      <c r="BY588" s="2942"/>
      <c r="BZ588" s="2942"/>
      <c r="CB588" s="2942"/>
      <c r="CC588" s="2942"/>
      <c r="CD588" s="2942"/>
      <c r="CE588" s="2942"/>
      <c r="CF588" s="2942"/>
      <c r="CG588" s="2942"/>
      <c r="CH588" s="943"/>
      <c r="CI588" s="496"/>
      <c r="CJ588" s="936"/>
    </row>
    <row r="589" spans="1:90" s="514" customFormat="1" ht="17.25" customHeight="1">
      <c r="A589" s="1489"/>
      <c r="B589" s="134"/>
      <c r="C589" s="427" t="s">
        <v>997</v>
      </c>
      <c r="E589" s="404"/>
      <c r="F589" s="404"/>
      <c r="G589" s="404"/>
      <c r="H589" s="404"/>
      <c r="I589" s="404"/>
      <c r="J589" s="404"/>
      <c r="K589" s="404"/>
      <c r="L589" s="404"/>
      <c r="M589" s="404"/>
      <c r="N589" s="404"/>
      <c r="P589" s="965"/>
      <c r="Q589" s="2948">
        <v>136429847</v>
      </c>
      <c r="R589" s="2948"/>
      <c r="S589" s="2948"/>
      <c r="T589" s="2948"/>
      <c r="U589" s="2948"/>
      <c r="V589" s="2948"/>
      <c r="W589" s="2948"/>
      <c r="X589" s="1460"/>
      <c r="Y589" s="2382">
        <v>1955127727</v>
      </c>
      <c r="Z589" s="2382"/>
      <c r="AA589" s="2382"/>
      <c r="AB589" s="2382"/>
      <c r="AC589" s="2382"/>
      <c r="AD589" s="2382"/>
      <c r="AE589" s="2382"/>
      <c r="AF589" s="1445"/>
      <c r="AG589" s="2587"/>
      <c r="AH589" s="2587"/>
      <c r="AI589" s="2587"/>
      <c r="AJ589" s="2587"/>
      <c r="AK589" s="2587"/>
      <c r="AL589" s="2587"/>
      <c r="AM589" s="2587"/>
      <c r="AN589" s="2587"/>
      <c r="AO589" s="1445"/>
      <c r="AP589" s="2587">
        <v>2091557574</v>
      </c>
      <c r="AQ589" s="2587"/>
      <c r="AR589" s="2587"/>
      <c r="AS589" s="2587"/>
      <c r="AT589" s="2587"/>
      <c r="AU589" s="2587"/>
      <c r="AV589" s="2587"/>
      <c r="AW589" s="2587"/>
      <c r="AY589" s="134"/>
      <c r="AZ589" s="134"/>
      <c r="BA589" s="432"/>
      <c r="BB589" s="134"/>
      <c r="BC589" s="134"/>
      <c r="BD589" s="134"/>
      <c r="BE589" s="134"/>
      <c r="BF589" s="134"/>
      <c r="BG589" s="134"/>
      <c r="BH589" s="134"/>
      <c r="BI589" s="134"/>
      <c r="BJ589" s="134"/>
      <c r="BK589" s="134"/>
      <c r="BL589" s="134"/>
      <c r="BM589" s="134"/>
      <c r="BN589" s="134"/>
      <c r="BO589" s="134"/>
      <c r="BP589" s="134"/>
      <c r="BQ589" s="134"/>
      <c r="BR589" s="134"/>
      <c r="BU589" s="943"/>
      <c r="BV589" s="943"/>
      <c r="BW589" s="943"/>
      <c r="BX589" s="943"/>
      <c r="BY589" s="943"/>
      <c r="BZ589" s="943"/>
      <c r="CB589" s="943"/>
      <c r="CC589" s="943"/>
      <c r="CD589" s="943"/>
      <c r="CE589" s="943"/>
      <c r="CF589" s="943"/>
      <c r="CG589" s="943"/>
      <c r="CH589" s="943"/>
      <c r="CI589" s="496">
        <v>2091557574</v>
      </c>
      <c r="CJ589" s="1904">
        <v>0</v>
      </c>
      <c r="CK589" s="384"/>
      <c r="CL589" s="384"/>
    </row>
    <row r="590" spans="1:90" s="514" customFormat="1" hidden="1">
      <c r="A590" s="1489"/>
      <c r="B590" s="134"/>
      <c r="C590" s="961" t="s">
        <v>998</v>
      </c>
      <c r="E590" s="961"/>
      <c r="F590" s="961"/>
      <c r="G590" s="961"/>
      <c r="H590" s="961"/>
      <c r="I590" s="961"/>
      <c r="J590" s="961"/>
      <c r="K590" s="961"/>
      <c r="L590" s="961"/>
      <c r="M590" s="961"/>
      <c r="N590" s="961"/>
      <c r="P590" s="961"/>
      <c r="Q590" s="2576"/>
      <c r="R590" s="2576"/>
      <c r="S590" s="2576"/>
      <c r="T590" s="2576"/>
      <c r="U590" s="2576"/>
      <c r="V590" s="2576"/>
      <c r="W590" s="2576"/>
      <c r="X590" s="1689"/>
      <c r="Y590" s="2607"/>
      <c r="Z590" s="2607"/>
      <c r="AA590" s="2607"/>
      <c r="AB590" s="2607"/>
      <c r="AC590" s="2607"/>
      <c r="AD590" s="2607"/>
      <c r="AE590" s="2607"/>
      <c r="AF590" s="1689"/>
      <c r="AG590" s="2949"/>
      <c r="AH590" s="2949"/>
      <c r="AI590" s="2949"/>
      <c r="AJ590" s="2949"/>
      <c r="AK590" s="2949"/>
      <c r="AL590" s="2949"/>
      <c r="AM590" s="2949"/>
      <c r="AN590" s="2949"/>
      <c r="AO590" s="1689"/>
      <c r="AP590" s="2607"/>
      <c r="AQ590" s="2607"/>
      <c r="AR590" s="2607"/>
      <c r="AS590" s="2607"/>
      <c r="AT590" s="2607"/>
      <c r="AU590" s="2607"/>
      <c r="AV590" s="2607"/>
      <c r="AW590" s="2607"/>
      <c r="AY590" s="134"/>
      <c r="AZ590" s="134"/>
      <c r="BA590" s="518" t="s">
        <v>308</v>
      </c>
      <c r="BU590" s="943"/>
      <c r="BV590" s="943"/>
      <c r="BW590" s="943"/>
      <c r="BX590" s="943"/>
      <c r="BY590" s="943"/>
      <c r="BZ590" s="943"/>
      <c r="CB590" s="943"/>
      <c r="CC590" s="943"/>
      <c r="CD590" s="943"/>
      <c r="CE590" s="943"/>
      <c r="CF590" s="943"/>
      <c r="CG590" s="943"/>
      <c r="CH590" s="943"/>
      <c r="CI590" s="496"/>
      <c r="CJ590" s="1851"/>
    </row>
    <row r="591" spans="1:90" s="514" customFormat="1" hidden="1">
      <c r="A591" s="1489"/>
      <c r="B591" s="134"/>
      <c r="C591" s="961" t="s">
        <v>727</v>
      </c>
      <c r="E591" s="961"/>
      <c r="F591" s="961"/>
      <c r="G591" s="961"/>
      <c r="H591" s="961"/>
      <c r="I591" s="961"/>
      <c r="J591" s="961"/>
      <c r="K591" s="961"/>
      <c r="L591" s="961"/>
      <c r="M591" s="961"/>
      <c r="N591" s="961"/>
      <c r="P591" s="961"/>
      <c r="Q591" s="2576"/>
      <c r="R591" s="2576"/>
      <c r="S591" s="2576"/>
      <c r="T591" s="2576"/>
      <c r="U591" s="2576"/>
      <c r="V591" s="2576"/>
      <c r="W591" s="2576"/>
      <c r="X591" s="1488"/>
      <c r="Y591" s="2607"/>
      <c r="Z591" s="2607"/>
      <c r="AA591" s="2607"/>
      <c r="AB591" s="2607"/>
      <c r="AC591" s="2607"/>
      <c r="AD591" s="2607"/>
      <c r="AE591" s="2607"/>
      <c r="AF591" s="1488"/>
      <c r="AG591" s="2949"/>
      <c r="AH591" s="2949"/>
      <c r="AI591" s="2949"/>
      <c r="AJ591" s="2949"/>
      <c r="AK591" s="2949"/>
      <c r="AL591" s="2949"/>
      <c r="AM591" s="2949"/>
      <c r="AN591" s="2949"/>
      <c r="AO591" s="1488"/>
      <c r="AP591" s="2607"/>
      <c r="AQ591" s="2607"/>
      <c r="AR591" s="2607"/>
      <c r="AS591" s="2607"/>
      <c r="AT591" s="2607"/>
      <c r="AU591" s="2607"/>
      <c r="AV591" s="2607"/>
      <c r="AW591" s="2607"/>
      <c r="AY591" s="134"/>
      <c r="AZ591" s="134"/>
      <c r="BA591" s="518"/>
      <c r="BU591" s="943"/>
      <c r="BV591" s="943"/>
      <c r="BW591" s="943"/>
      <c r="BX591" s="943"/>
      <c r="BY591" s="943"/>
      <c r="BZ591" s="943"/>
      <c r="CB591" s="943"/>
      <c r="CC591" s="943"/>
      <c r="CD591" s="943"/>
      <c r="CE591" s="943"/>
      <c r="CF591" s="943"/>
      <c r="CG591" s="943"/>
      <c r="CH591" s="943"/>
      <c r="CI591" s="496"/>
      <c r="CJ591" s="1851"/>
    </row>
    <row r="592" spans="1:90" s="514" customFormat="1" ht="17.25" customHeight="1" outlineLevel="1">
      <c r="A592" s="1489"/>
      <c r="B592" s="134"/>
      <c r="C592" s="961" t="s">
        <v>717</v>
      </c>
      <c r="E592" s="961"/>
      <c r="F592" s="961"/>
      <c r="G592" s="961"/>
      <c r="H592" s="961"/>
      <c r="I592" s="961"/>
      <c r="J592" s="961"/>
      <c r="K592" s="961"/>
      <c r="L592" s="961"/>
      <c r="M592" s="961"/>
      <c r="N592" s="961"/>
      <c r="P592" s="961"/>
      <c r="Q592" s="2671">
        <v>2441420027</v>
      </c>
      <c r="R592" s="2671"/>
      <c r="S592" s="2671"/>
      <c r="T592" s="2671"/>
      <c r="U592" s="2671"/>
      <c r="V592" s="2671"/>
      <c r="W592" s="2671"/>
      <c r="X592" s="1491"/>
      <c r="Y592" s="2564">
        <v>665142531</v>
      </c>
      <c r="Z592" s="2564"/>
      <c r="AA592" s="2564"/>
      <c r="AB592" s="2564"/>
      <c r="AC592" s="2564"/>
      <c r="AD592" s="2564"/>
      <c r="AE592" s="2564"/>
      <c r="AF592" s="1491"/>
      <c r="AG592" s="2587">
        <v>1133413096</v>
      </c>
      <c r="AH592" s="2587"/>
      <c r="AI592" s="2587"/>
      <c r="AJ592" s="2587"/>
      <c r="AK592" s="2587"/>
      <c r="AL592" s="2587"/>
      <c r="AM592" s="2587"/>
      <c r="AN592" s="2587"/>
      <c r="AO592" s="1491"/>
      <c r="AP592" s="2587">
        <v>1973149462</v>
      </c>
      <c r="AQ592" s="2587"/>
      <c r="AR592" s="2587"/>
      <c r="AS592" s="2587"/>
      <c r="AT592" s="2587"/>
      <c r="AU592" s="2587"/>
      <c r="AV592" s="2587"/>
      <c r="AW592" s="2587"/>
      <c r="AY592" s="134"/>
      <c r="AZ592" s="134"/>
      <c r="BA592" s="518" t="s">
        <v>316</v>
      </c>
      <c r="BU592" s="943"/>
      <c r="BV592" s="943"/>
      <c r="BW592" s="943"/>
      <c r="BX592" s="943"/>
      <c r="BY592" s="943"/>
      <c r="BZ592" s="943"/>
      <c r="CB592" s="943"/>
      <c r="CC592" s="943"/>
      <c r="CD592" s="943"/>
      <c r="CE592" s="943"/>
      <c r="CF592" s="943"/>
      <c r="CG592" s="943"/>
      <c r="CH592" s="943"/>
      <c r="CI592" s="496">
        <v>1973149462</v>
      </c>
      <c r="CJ592" s="1904">
        <v>0</v>
      </c>
      <c r="CK592" s="384"/>
      <c r="CL592" s="384"/>
    </row>
    <row r="593" spans="1:90" s="514" customFormat="1" ht="17.25" customHeight="1" outlineLevel="1">
      <c r="A593" s="1489"/>
      <c r="B593" s="134"/>
      <c r="C593" s="961" t="s">
        <v>999</v>
      </c>
      <c r="E593" s="961"/>
      <c r="F593" s="961"/>
      <c r="G593" s="961"/>
      <c r="H593" s="961"/>
      <c r="I593" s="961"/>
      <c r="J593" s="961"/>
      <c r="K593" s="961"/>
      <c r="L593" s="961"/>
      <c r="M593" s="961"/>
      <c r="N593" s="961"/>
      <c r="P593" s="961"/>
      <c r="Q593" s="2671">
        <v>218263026</v>
      </c>
      <c r="R593" s="2671"/>
      <c r="S593" s="2671"/>
      <c r="T593" s="2671"/>
      <c r="U593" s="2671"/>
      <c r="V593" s="2671"/>
      <c r="W593" s="2671"/>
      <c r="X593" s="960"/>
      <c r="Y593" s="2382">
        <v>72737043</v>
      </c>
      <c r="Z593" s="2382"/>
      <c r="AA593" s="2382"/>
      <c r="AB593" s="2382"/>
      <c r="AC593" s="2382"/>
      <c r="AD593" s="2382"/>
      <c r="AE593" s="2382"/>
      <c r="AF593" s="1690"/>
      <c r="AG593" s="2587">
        <v>103000000</v>
      </c>
      <c r="AH593" s="2587"/>
      <c r="AI593" s="2587"/>
      <c r="AJ593" s="2587"/>
      <c r="AK593" s="2587"/>
      <c r="AL593" s="2587"/>
      <c r="AM593" s="2587"/>
      <c r="AN593" s="2587"/>
      <c r="AO593" s="1690"/>
      <c r="AP593" s="2587">
        <v>188000069</v>
      </c>
      <c r="AQ593" s="2587"/>
      <c r="AR593" s="2587"/>
      <c r="AS593" s="2587"/>
      <c r="AT593" s="2587"/>
      <c r="AU593" s="2587"/>
      <c r="AV593" s="2587"/>
      <c r="AW593" s="2587"/>
      <c r="AY593" s="134"/>
      <c r="AZ593" s="134"/>
      <c r="BA593" s="518"/>
      <c r="BU593" s="943"/>
      <c r="BV593" s="943"/>
      <c r="BW593" s="943"/>
      <c r="BX593" s="943"/>
      <c r="BY593" s="943"/>
      <c r="BZ593" s="943"/>
      <c r="CB593" s="943"/>
      <c r="CC593" s="943"/>
      <c r="CD593" s="943"/>
      <c r="CE593" s="943"/>
      <c r="CF593" s="943"/>
      <c r="CG593" s="943"/>
      <c r="CH593" s="943"/>
      <c r="CI593" s="496">
        <v>188000069</v>
      </c>
      <c r="CJ593" s="1904">
        <v>0</v>
      </c>
      <c r="CK593" s="383"/>
      <c r="CL593" s="383"/>
    </row>
    <row r="594" spans="1:90" s="514" customFormat="1" hidden="1" outlineLevel="1">
      <c r="A594" s="1489"/>
      <c r="B594" s="134"/>
      <c r="C594" s="961" t="s">
        <v>1000</v>
      </c>
      <c r="E594" s="961"/>
      <c r="F594" s="961"/>
      <c r="G594" s="961"/>
      <c r="H594" s="961"/>
      <c r="I594" s="961"/>
      <c r="J594" s="961"/>
      <c r="K594" s="961"/>
      <c r="L594" s="961"/>
      <c r="M594" s="961"/>
      <c r="N594" s="961"/>
      <c r="P594" s="961"/>
      <c r="Q594" s="2576"/>
      <c r="R594" s="2576"/>
      <c r="S594" s="2576"/>
      <c r="T594" s="2576"/>
      <c r="U594" s="2576"/>
      <c r="V594" s="2576"/>
      <c r="W594" s="2576"/>
      <c r="X594" s="960"/>
      <c r="Y594" s="2607"/>
      <c r="Z594" s="2607"/>
      <c r="AA594" s="2607"/>
      <c r="AB594" s="2607"/>
      <c r="AC594" s="2607"/>
      <c r="AD594" s="2607"/>
      <c r="AE594" s="2607"/>
      <c r="AF594" s="1691"/>
      <c r="AG594" s="2949"/>
      <c r="AH594" s="2949"/>
      <c r="AI594" s="2949"/>
      <c r="AJ594" s="2949"/>
      <c r="AK594" s="2949"/>
      <c r="AL594" s="2949"/>
      <c r="AM594" s="2949"/>
      <c r="AN594" s="2949"/>
      <c r="AO594" s="955"/>
      <c r="AP594" s="2592">
        <v>0</v>
      </c>
      <c r="AQ594" s="2607"/>
      <c r="AR594" s="2607"/>
      <c r="AS594" s="2607"/>
      <c r="AT594" s="2607"/>
      <c r="AU594" s="2607"/>
      <c r="AV594" s="2607"/>
      <c r="AW594" s="2607"/>
      <c r="AY594" s="134"/>
      <c r="AZ594" s="134"/>
      <c r="BA594" s="518"/>
      <c r="BU594" s="943"/>
      <c r="BV594" s="943"/>
      <c r="BW594" s="943"/>
      <c r="BX594" s="943"/>
      <c r="BY594" s="943"/>
      <c r="BZ594" s="943"/>
      <c r="CB594" s="943"/>
      <c r="CC594" s="943"/>
      <c r="CD594" s="943"/>
      <c r="CE594" s="943"/>
      <c r="CF594" s="943"/>
      <c r="CG594" s="943"/>
      <c r="CH594" s="943"/>
      <c r="CI594" s="496">
        <v>0</v>
      </c>
      <c r="CJ594" s="1851"/>
    </row>
    <row r="595" spans="1:90" s="514" customFormat="1" ht="17.25" customHeight="1" outlineLevel="1">
      <c r="A595" s="1489"/>
      <c r="B595" s="134"/>
      <c r="C595" s="961" t="s">
        <v>1001</v>
      </c>
      <c r="E595" s="961"/>
      <c r="F595" s="961"/>
      <c r="G595" s="961"/>
      <c r="H595" s="961"/>
      <c r="I595" s="961"/>
      <c r="J595" s="961"/>
      <c r="K595" s="961"/>
      <c r="L595" s="961"/>
      <c r="M595" s="961"/>
      <c r="N595" s="961"/>
      <c r="P595" s="961"/>
      <c r="Q595" s="2814">
        <v>0</v>
      </c>
      <c r="R595" s="2814"/>
      <c r="S595" s="2814"/>
      <c r="T595" s="2814"/>
      <c r="U595" s="2814"/>
      <c r="V595" s="2814"/>
      <c r="W595" s="2814"/>
      <c r="X595" s="960"/>
      <c r="Y595" s="2382">
        <v>29057941</v>
      </c>
      <c r="Z595" s="2382"/>
      <c r="AA595" s="2382"/>
      <c r="AB595" s="2382"/>
      <c r="AC595" s="2382"/>
      <c r="AD595" s="2382"/>
      <c r="AE595" s="2382"/>
      <c r="AF595" s="1692"/>
      <c r="AG595" s="2587">
        <v>29057941</v>
      </c>
      <c r="AH595" s="2587"/>
      <c r="AI595" s="2587"/>
      <c r="AJ595" s="2587"/>
      <c r="AK595" s="2587"/>
      <c r="AL595" s="2587"/>
      <c r="AM595" s="2587"/>
      <c r="AN595" s="2587"/>
      <c r="AO595" s="955"/>
      <c r="AP595" s="2587">
        <v>0</v>
      </c>
      <c r="AQ595" s="2587"/>
      <c r="AR595" s="2587"/>
      <c r="AS595" s="2587"/>
      <c r="AT595" s="2587"/>
      <c r="AU595" s="2587"/>
      <c r="AV595" s="2587"/>
      <c r="AW595" s="2587"/>
      <c r="AY595" s="134"/>
      <c r="AZ595" s="134"/>
      <c r="BA595" s="518"/>
      <c r="BU595" s="943"/>
      <c r="BV595" s="943"/>
      <c r="BW595" s="943"/>
      <c r="BX595" s="943"/>
      <c r="BY595" s="943"/>
      <c r="BZ595" s="943"/>
      <c r="CB595" s="943"/>
      <c r="CC595" s="943"/>
      <c r="CD595" s="943"/>
      <c r="CE595" s="943"/>
      <c r="CF595" s="943"/>
      <c r="CG595" s="943"/>
      <c r="CH595" s="943"/>
      <c r="CI595" s="496">
        <v>0</v>
      </c>
      <c r="CJ595" s="1851"/>
      <c r="CK595" s="383"/>
      <c r="CL595" s="383"/>
    </row>
    <row r="596" spans="1:90" s="514" customFormat="1" ht="17.25" hidden="1" customHeight="1" outlineLevel="1">
      <c r="A596" s="1489"/>
      <c r="B596" s="134"/>
      <c r="C596" s="961" t="s">
        <v>1002</v>
      </c>
      <c r="E596" s="961"/>
      <c r="F596" s="961"/>
      <c r="G596" s="961"/>
      <c r="H596" s="961"/>
      <c r="I596" s="961"/>
      <c r="J596" s="961"/>
      <c r="K596" s="961"/>
      <c r="L596" s="961"/>
      <c r="M596" s="961"/>
      <c r="N596" s="961"/>
      <c r="P596" s="961"/>
      <c r="Q596" s="2671">
        <v>0</v>
      </c>
      <c r="R596" s="2671"/>
      <c r="S596" s="2671"/>
      <c r="T596" s="2671"/>
      <c r="U596" s="2671"/>
      <c r="V596" s="2671"/>
      <c r="W596" s="2671"/>
      <c r="X596" s="960"/>
      <c r="Y596" s="2533"/>
      <c r="Z596" s="2533"/>
      <c r="AA596" s="2533"/>
      <c r="AB596" s="2533"/>
      <c r="AC596" s="2533"/>
      <c r="AD596" s="2533"/>
      <c r="AE596" s="2533"/>
      <c r="AF596" s="1691"/>
      <c r="AG596" s="2533"/>
      <c r="AH596" s="2533"/>
      <c r="AI596" s="2533"/>
      <c r="AJ596" s="2533"/>
      <c r="AK596" s="2533"/>
      <c r="AL596" s="2533"/>
      <c r="AM596" s="2533"/>
      <c r="AN596" s="2533"/>
      <c r="AO596" s="955"/>
      <c r="AP596" s="2674">
        <v>0</v>
      </c>
      <c r="AQ596" s="2672"/>
      <c r="AR596" s="2672"/>
      <c r="AS596" s="2672"/>
      <c r="AT596" s="2672"/>
      <c r="AU596" s="2672"/>
      <c r="AV596" s="2672"/>
      <c r="AW596" s="2672"/>
      <c r="AY596" s="134"/>
      <c r="AZ596" s="134"/>
      <c r="BA596" s="518" t="s">
        <v>309</v>
      </c>
      <c r="BU596" s="943"/>
      <c r="BV596" s="943"/>
      <c r="BW596" s="943"/>
      <c r="BX596" s="943"/>
      <c r="BY596" s="943"/>
      <c r="BZ596" s="943"/>
      <c r="CB596" s="943"/>
      <c r="CC596" s="943"/>
      <c r="CD596" s="943"/>
      <c r="CE596" s="943"/>
      <c r="CF596" s="943"/>
      <c r="CG596" s="943"/>
      <c r="CH596" s="943"/>
      <c r="CI596" s="496">
        <v>0</v>
      </c>
      <c r="CJ596" s="1904">
        <v>0</v>
      </c>
      <c r="CK596" s="523"/>
      <c r="CL596" s="523"/>
    </row>
    <row r="597" spans="1:90" s="514" customFormat="1" collapsed="1">
      <c r="A597" s="1489"/>
      <c r="B597" s="134"/>
      <c r="C597" s="2809" t="s">
        <v>1003</v>
      </c>
      <c r="D597" s="2809"/>
      <c r="E597" s="2809"/>
      <c r="F597" s="2809"/>
      <c r="G597" s="2809"/>
      <c r="H597" s="2809"/>
      <c r="I597" s="2809"/>
      <c r="J597" s="2809"/>
      <c r="K597" s="2809"/>
      <c r="L597" s="2809"/>
      <c r="M597" s="2809"/>
      <c r="N597" s="1463"/>
      <c r="P597" s="1465"/>
      <c r="Q597" s="2671">
        <v>13166010</v>
      </c>
      <c r="R597" s="2671"/>
      <c r="S597" s="2671"/>
      <c r="T597" s="2671"/>
      <c r="U597" s="2671"/>
      <c r="V597" s="2671"/>
      <c r="W597" s="2671"/>
      <c r="X597" s="963"/>
      <c r="Y597" s="2945">
        <v>3000000</v>
      </c>
      <c r="Z597" s="2945"/>
      <c r="AA597" s="2945"/>
      <c r="AB597" s="2945"/>
      <c r="AC597" s="2945"/>
      <c r="AD597" s="2945"/>
      <c r="AE597" s="2945"/>
      <c r="AF597" s="944"/>
      <c r="AG597" s="2382">
        <v>3000000</v>
      </c>
      <c r="AH597" s="2382"/>
      <c r="AI597" s="2382"/>
      <c r="AJ597" s="2382"/>
      <c r="AK597" s="2382"/>
      <c r="AL597" s="2382"/>
      <c r="AM597" s="2382"/>
      <c r="AN597" s="2382"/>
      <c r="AO597" s="945"/>
      <c r="AP597" s="2382">
        <v>13166010</v>
      </c>
      <c r="AQ597" s="2382"/>
      <c r="AR597" s="2382"/>
      <c r="AS597" s="2382"/>
      <c r="AT597" s="2382"/>
      <c r="AU597" s="2382"/>
      <c r="AV597" s="2382"/>
      <c r="AW597" s="2382"/>
      <c r="AY597" s="134"/>
      <c r="AZ597" s="134"/>
      <c r="BA597" s="518"/>
      <c r="BU597" s="943"/>
      <c r="BV597" s="943"/>
      <c r="BW597" s="943"/>
      <c r="BX597" s="943"/>
      <c r="BY597" s="943"/>
      <c r="BZ597" s="943"/>
      <c r="CB597" s="943"/>
      <c r="CC597" s="943"/>
      <c r="CD597" s="943"/>
      <c r="CE597" s="943"/>
      <c r="CF597" s="943"/>
      <c r="CG597" s="943"/>
      <c r="CH597" s="943"/>
      <c r="CI597" s="496"/>
      <c r="CJ597" s="1855"/>
    </row>
    <row r="598" spans="1:90" s="514" customFormat="1" ht="17.25" customHeight="1" thickBot="1">
      <c r="A598" s="1489"/>
      <c r="B598" s="134"/>
      <c r="C598" s="2356" t="s">
        <v>580</v>
      </c>
      <c r="D598" s="2356"/>
      <c r="E598" s="2356"/>
      <c r="F598" s="2356"/>
      <c r="G598" s="2356"/>
      <c r="H598" s="2356"/>
      <c r="I598" s="2356"/>
      <c r="J598" s="2356"/>
      <c r="K598" s="2356"/>
      <c r="L598" s="2356"/>
      <c r="M598" s="2356"/>
      <c r="N598" s="1444"/>
      <c r="P598" s="1479"/>
      <c r="Q598" s="2655">
        <v>2809278910</v>
      </c>
      <c r="R598" s="2656"/>
      <c r="S598" s="2655"/>
      <c r="T598" s="2655"/>
      <c r="U598" s="2655"/>
      <c r="V598" s="2655"/>
      <c r="W598" s="2655"/>
      <c r="X598" s="1693"/>
      <c r="Y598" s="2655">
        <v>2725065242</v>
      </c>
      <c r="Z598" s="2656"/>
      <c r="AA598" s="2655"/>
      <c r="AB598" s="2655"/>
      <c r="AC598" s="2655"/>
      <c r="AD598" s="2655"/>
      <c r="AE598" s="2655"/>
      <c r="AF598" s="1693"/>
      <c r="AG598" s="2681">
        <v>1268471037</v>
      </c>
      <c r="AH598" s="2681"/>
      <c r="AI598" s="2682"/>
      <c r="AJ598" s="2682"/>
      <c r="AK598" s="2683"/>
      <c r="AL598" s="2681"/>
      <c r="AM598" s="2681"/>
      <c r="AN598" s="2681"/>
      <c r="AO598" s="1693"/>
      <c r="AP598" s="2681">
        <v>4265873115</v>
      </c>
      <c r="AQ598" s="2681"/>
      <c r="AR598" s="2682"/>
      <c r="AS598" s="2682"/>
      <c r="AT598" s="2683"/>
      <c r="AU598" s="2681"/>
      <c r="AV598" s="2681"/>
      <c r="AW598" s="2681"/>
      <c r="AY598" s="134"/>
      <c r="AZ598" s="134"/>
      <c r="BA598" s="134" t="s">
        <v>198</v>
      </c>
      <c r="BB598" s="134"/>
      <c r="BC598" s="134"/>
      <c r="BD598" s="134"/>
      <c r="BE598" s="134"/>
      <c r="BF598" s="134"/>
      <c r="BG598" s="134"/>
      <c r="BH598" s="134"/>
      <c r="BI598" s="134"/>
      <c r="BJ598" s="134"/>
      <c r="BK598" s="134"/>
      <c r="BL598" s="134"/>
      <c r="BM598" s="134"/>
      <c r="BN598" s="134"/>
      <c r="BO598" s="134"/>
      <c r="BP598" s="134"/>
      <c r="BQ598" s="134"/>
      <c r="BR598" s="134"/>
      <c r="BU598" s="2614">
        <v>0</v>
      </c>
      <c r="BV598" s="2614"/>
      <c r="BW598" s="2614"/>
      <c r="BX598" s="2614"/>
      <c r="BY598" s="2614"/>
      <c r="BZ598" s="2614"/>
      <c r="CB598" s="2614">
        <v>0</v>
      </c>
      <c r="CC598" s="2614"/>
      <c r="CD598" s="2614"/>
      <c r="CE598" s="2614"/>
      <c r="CF598" s="2614"/>
      <c r="CG598" s="2614"/>
      <c r="CH598" s="284"/>
      <c r="CI598" s="1652">
        <v>2809278910</v>
      </c>
      <c r="CJ598" s="1852">
        <v>4265873115</v>
      </c>
      <c r="CK598" s="496">
        <v>0</v>
      </c>
      <c r="CL598" s="496">
        <v>0</v>
      </c>
    </row>
    <row r="599" spans="1:90" ht="18" customHeight="1" thickTop="1">
      <c r="C599" s="1444"/>
      <c r="D599" s="1444"/>
      <c r="E599" s="1444"/>
      <c r="F599" s="1444"/>
      <c r="G599" s="1444"/>
      <c r="H599" s="1444"/>
      <c r="I599" s="1444"/>
      <c r="J599" s="1444"/>
      <c r="K599" s="1444"/>
      <c r="L599" s="1444"/>
      <c r="M599" s="1444"/>
      <c r="N599" s="1444"/>
      <c r="O599" s="1694"/>
      <c r="P599" s="1694"/>
      <c r="Q599" s="1694"/>
      <c r="R599" s="1694"/>
      <c r="S599" s="1694"/>
      <c r="T599" s="1694"/>
      <c r="U599" s="1694"/>
      <c r="V599" s="1694"/>
      <c r="W599" s="1694"/>
      <c r="X599" s="1694"/>
      <c r="Y599" s="1694"/>
      <c r="Z599" s="1694"/>
      <c r="AA599" s="1695"/>
      <c r="AB599" s="997"/>
      <c r="AC599" s="997"/>
      <c r="AD599" s="997"/>
      <c r="AE599" s="1479"/>
      <c r="AF599" s="1479"/>
      <c r="AG599" s="1479"/>
      <c r="AH599" s="1479"/>
      <c r="AI599" s="1479"/>
      <c r="AJ599" s="1479"/>
      <c r="AK599" s="1479"/>
      <c r="AL599" s="1479"/>
      <c r="AM599" s="1479"/>
      <c r="AN599" s="997"/>
      <c r="AO599" s="1479"/>
      <c r="AP599" s="1479"/>
      <c r="AQ599" s="1479"/>
      <c r="AR599" s="1479"/>
      <c r="AS599" s="1479"/>
      <c r="AT599" s="1479"/>
      <c r="AU599" s="1479"/>
      <c r="AV599" s="1479"/>
      <c r="AW599" s="1479"/>
      <c r="BA599" s="459"/>
      <c r="BB599" s="459"/>
      <c r="BC599" s="459"/>
      <c r="BD599" s="459"/>
      <c r="BE599" s="459"/>
      <c r="BF599" s="459"/>
      <c r="BG599" s="459"/>
      <c r="BH599" s="459"/>
      <c r="BI599" s="459"/>
      <c r="BJ599" s="459"/>
      <c r="BK599" s="459"/>
      <c r="BL599" s="459"/>
      <c r="BM599" s="459"/>
      <c r="BN599" s="459"/>
      <c r="BO599" s="459"/>
      <c r="BP599" s="459"/>
      <c r="BQ599" s="459"/>
      <c r="BR599" s="459"/>
      <c r="BU599" s="922"/>
      <c r="BV599" s="922"/>
      <c r="BW599" s="922"/>
      <c r="BX599" s="922"/>
      <c r="BY599" s="922"/>
      <c r="BZ599" s="922"/>
      <c r="CB599" s="922"/>
      <c r="CC599" s="922"/>
      <c r="CD599" s="922"/>
      <c r="CE599" s="922"/>
      <c r="CF599" s="922"/>
      <c r="CG599" s="922"/>
      <c r="CH599" s="922"/>
      <c r="CK599" s="923"/>
      <c r="CL599" s="924"/>
    </row>
    <row r="600" spans="1:90" s="514" customFormat="1" ht="32.25" hidden="1" customHeight="1">
      <c r="A600" s="1489"/>
      <c r="B600" s="134"/>
      <c r="C600" s="409" t="s">
        <v>1696</v>
      </c>
      <c r="D600" s="961"/>
      <c r="E600" s="961"/>
      <c r="F600" s="961"/>
      <c r="G600" s="961"/>
      <c r="H600" s="961"/>
      <c r="I600" s="961"/>
      <c r="J600" s="961"/>
      <c r="K600" s="961"/>
      <c r="L600" s="381"/>
      <c r="M600" s="381"/>
      <c r="N600" s="381"/>
      <c r="P600" s="515"/>
      <c r="Q600" s="2697" t="s">
        <v>513</v>
      </c>
      <c r="R600" s="2697"/>
      <c r="S600" s="2697"/>
      <c r="T600" s="2697"/>
      <c r="U600" s="2697"/>
      <c r="V600" s="2697"/>
      <c r="W600" s="2697"/>
      <c r="X600" s="1457"/>
      <c r="Y600" s="2636" t="s">
        <v>1986</v>
      </c>
      <c r="Z600" s="2636"/>
      <c r="AA600" s="2636"/>
      <c r="AB600" s="2636"/>
      <c r="AC600" s="2636"/>
      <c r="AD600" s="2636"/>
      <c r="AE600" s="2636"/>
      <c r="AF600" s="959"/>
      <c r="AG600" s="2805" t="s">
        <v>1987</v>
      </c>
      <c r="AH600" s="2636"/>
      <c r="AI600" s="2636"/>
      <c r="AJ600" s="2805"/>
      <c r="AK600" s="2636"/>
      <c r="AL600" s="2805"/>
      <c r="AM600" s="2805"/>
      <c r="AN600" s="2805"/>
      <c r="AO600" s="1460"/>
      <c r="AP600" s="2695" t="s">
        <v>796</v>
      </c>
      <c r="AQ600" s="2695"/>
      <c r="AR600" s="2810"/>
      <c r="AS600" s="2810"/>
      <c r="AT600" s="2810"/>
      <c r="AU600" s="2695"/>
      <c r="AV600" s="2695"/>
      <c r="AW600" s="2695"/>
      <c r="AY600" s="134"/>
      <c r="AZ600" s="134"/>
      <c r="BA600" s="377"/>
      <c r="BB600" s="377"/>
      <c r="BC600" s="377"/>
      <c r="BD600" s="377"/>
      <c r="BE600" s="377"/>
      <c r="BF600" s="377"/>
      <c r="BG600" s="377"/>
      <c r="BH600" s="377"/>
      <c r="BI600" s="377"/>
      <c r="BJ600" s="377"/>
      <c r="BK600" s="377"/>
      <c r="BL600" s="377"/>
      <c r="BM600" s="377"/>
      <c r="BN600" s="377"/>
      <c r="BO600" s="377"/>
      <c r="BP600" s="377"/>
      <c r="BQ600" s="377"/>
      <c r="BR600" s="377"/>
      <c r="BS600" s="377"/>
      <c r="BT600" s="377"/>
      <c r="BU600" s="1653"/>
      <c r="BV600" s="1653"/>
      <c r="BW600" s="1653"/>
      <c r="BX600" s="1653"/>
      <c r="BY600" s="1653"/>
      <c r="BZ600" s="1653"/>
      <c r="CB600" s="1653"/>
      <c r="CC600" s="1653"/>
      <c r="CD600" s="1653"/>
      <c r="CE600" s="1653"/>
      <c r="CF600" s="1653"/>
      <c r="CG600" s="1653"/>
      <c r="CH600" s="1653"/>
      <c r="CI600" s="496"/>
      <c r="CJ600" s="936"/>
    </row>
    <row r="601" spans="1:90" s="514" customFormat="1" ht="17.25" hidden="1" customHeight="1">
      <c r="A601" s="1489"/>
      <c r="B601" s="134"/>
      <c r="J601" s="404"/>
      <c r="K601" s="404"/>
      <c r="L601" s="404"/>
      <c r="M601" s="404"/>
      <c r="N601" s="404"/>
      <c r="P601" s="515"/>
      <c r="Q601" s="2608" t="s">
        <v>574</v>
      </c>
      <c r="R601" s="2608"/>
      <c r="S601" s="2608"/>
      <c r="T601" s="2608"/>
      <c r="U601" s="2608"/>
      <c r="V601" s="2608"/>
      <c r="W601" s="2608"/>
      <c r="X601" s="1460"/>
      <c r="Y601" s="2660" t="s">
        <v>574</v>
      </c>
      <c r="Z601" s="2661"/>
      <c r="AA601" s="2660"/>
      <c r="AB601" s="2660"/>
      <c r="AC601" s="2660"/>
      <c r="AD601" s="2661"/>
      <c r="AE601" s="2660"/>
      <c r="AF601" s="1460"/>
      <c r="AG601" s="2666" t="s">
        <v>574</v>
      </c>
      <c r="AH601" s="2661"/>
      <c r="AI601" s="2661"/>
      <c r="AJ601" s="2666"/>
      <c r="AK601" s="2667"/>
      <c r="AL601" s="2666"/>
      <c r="AM601" s="2666"/>
      <c r="AN601" s="2666"/>
      <c r="AO601" s="1460"/>
      <c r="AP601" s="2787" t="s">
        <v>574</v>
      </c>
      <c r="AQ601" s="2787"/>
      <c r="AR601" s="2788"/>
      <c r="AS601" s="2788"/>
      <c r="AT601" s="2788"/>
      <c r="AU601" s="2787"/>
      <c r="AV601" s="2787"/>
      <c r="AW601" s="2787"/>
      <c r="AY601" s="134"/>
      <c r="AZ601" s="134"/>
      <c r="BA601" s="432" t="s">
        <v>315</v>
      </c>
      <c r="BB601" s="134"/>
      <c r="BC601" s="134"/>
      <c r="BD601" s="134"/>
      <c r="BE601" s="134"/>
      <c r="BF601" s="134"/>
      <c r="BG601" s="134"/>
      <c r="BH601" s="134"/>
      <c r="BI601" s="134"/>
      <c r="BJ601" s="134"/>
      <c r="BK601" s="134"/>
      <c r="BL601" s="134"/>
      <c r="BM601" s="134"/>
      <c r="BN601" s="134"/>
      <c r="BO601" s="134"/>
      <c r="BP601" s="134"/>
      <c r="BQ601" s="134"/>
      <c r="BR601" s="134"/>
      <c r="BU601" s="2942"/>
      <c r="BV601" s="2942"/>
      <c r="BW601" s="2942"/>
      <c r="BX601" s="2942"/>
      <c r="BY601" s="2942"/>
      <c r="BZ601" s="2942"/>
      <c r="CB601" s="2942"/>
      <c r="CC601" s="2942"/>
      <c r="CD601" s="2942"/>
      <c r="CE601" s="2942"/>
      <c r="CF601" s="2942"/>
      <c r="CG601" s="2942"/>
      <c r="CH601" s="943"/>
      <c r="CI601" s="496"/>
      <c r="CJ601" s="1902"/>
      <c r="CK601" s="1902"/>
      <c r="CL601" s="1854"/>
    </row>
    <row r="602" spans="1:90" s="514" customFormat="1" ht="17.25" hidden="1" customHeight="1">
      <c r="A602" s="1489"/>
      <c r="B602" s="134"/>
      <c r="C602" s="427" t="s">
        <v>997</v>
      </c>
      <c r="E602" s="404"/>
      <c r="F602" s="404"/>
      <c r="G602" s="404"/>
      <c r="H602" s="404"/>
      <c r="I602" s="404"/>
      <c r="J602" s="404"/>
      <c r="K602" s="404"/>
      <c r="L602" s="404"/>
      <c r="M602" s="404"/>
      <c r="N602" s="404"/>
      <c r="P602" s="965"/>
      <c r="Q602" s="2948"/>
      <c r="R602" s="2948"/>
      <c r="S602" s="2948"/>
      <c r="T602" s="2948"/>
      <c r="U602" s="2948"/>
      <c r="V602" s="2948"/>
      <c r="W602" s="2948"/>
      <c r="X602" s="1460"/>
      <c r="Y602" s="2382"/>
      <c r="Z602" s="2382"/>
      <c r="AA602" s="2382"/>
      <c r="AB602" s="2382"/>
      <c r="AC602" s="2382"/>
      <c r="AD602" s="2382"/>
      <c r="AE602" s="2382"/>
      <c r="AF602" s="1445"/>
      <c r="AG602" s="2587"/>
      <c r="AH602" s="2587"/>
      <c r="AI602" s="2587"/>
      <c r="AJ602" s="2587"/>
      <c r="AK602" s="2587"/>
      <c r="AL602" s="2587"/>
      <c r="AM602" s="2587"/>
      <c r="AN602" s="2587"/>
      <c r="AO602" s="1445"/>
      <c r="AP602" s="2587">
        <v>0</v>
      </c>
      <c r="AQ602" s="2587"/>
      <c r="AR602" s="2587"/>
      <c r="AS602" s="2587"/>
      <c r="AT602" s="2587"/>
      <c r="AU602" s="2587"/>
      <c r="AV602" s="2587"/>
      <c r="AW602" s="2587"/>
      <c r="AY602" s="134"/>
      <c r="AZ602" s="134"/>
      <c r="BA602" s="432"/>
      <c r="BB602" s="134"/>
      <c r="BC602" s="134"/>
      <c r="BD602" s="134"/>
      <c r="BE602" s="134"/>
      <c r="BF602" s="134"/>
      <c r="BG602" s="134"/>
      <c r="BH602" s="134"/>
      <c r="BI602" s="134"/>
      <c r="BJ602" s="134"/>
      <c r="BK602" s="134"/>
      <c r="BL602" s="134"/>
      <c r="BM602" s="134"/>
      <c r="BN602" s="134"/>
      <c r="BO602" s="134"/>
      <c r="BP602" s="134"/>
      <c r="BQ602" s="134"/>
      <c r="BR602" s="134"/>
      <c r="BU602" s="943"/>
      <c r="BV602" s="943"/>
      <c r="BW602" s="943"/>
      <c r="BX602" s="943"/>
      <c r="BY602" s="943"/>
      <c r="BZ602" s="943"/>
      <c r="CB602" s="943"/>
      <c r="CC602" s="943"/>
      <c r="CD602" s="943"/>
      <c r="CE602" s="943"/>
      <c r="CF602" s="943"/>
      <c r="CG602" s="943"/>
      <c r="CH602" s="943"/>
      <c r="CI602" s="496">
        <v>0</v>
      </c>
      <c r="CJ602" s="1903">
        <v>0</v>
      </c>
      <c r="CK602" s="1692"/>
      <c r="CL602" s="1861"/>
    </row>
    <row r="603" spans="1:90" s="514" customFormat="1" ht="20.25" hidden="1" customHeight="1">
      <c r="A603" s="1489"/>
      <c r="B603" s="134"/>
      <c r="C603" s="961" t="s">
        <v>998</v>
      </c>
      <c r="E603" s="961"/>
      <c r="F603" s="961"/>
      <c r="G603" s="961"/>
      <c r="H603" s="961"/>
      <c r="I603" s="961"/>
      <c r="J603" s="961"/>
      <c r="K603" s="961"/>
      <c r="L603" s="961"/>
      <c r="M603" s="961"/>
      <c r="N603" s="961"/>
      <c r="P603" s="961"/>
      <c r="Q603" s="2576"/>
      <c r="R603" s="2576"/>
      <c r="S603" s="2576"/>
      <c r="T603" s="2576"/>
      <c r="U603" s="2576"/>
      <c r="V603" s="2576"/>
      <c r="W603" s="2576"/>
      <c r="X603" s="1689"/>
      <c r="Y603" s="2607"/>
      <c r="Z603" s="2607"/>
      <c r="AA603" s="2607"/>
      <c r="AB603" s="2607"/>
      <c r="AC603" s="2607"/>
      <c r="AD603" s="2607"/>
      <c r="AE603" s="2607"/>
      <c r="AF603" s="1689"/>
      <c r="AG603" s="2949"/>
      <c r="AH603" s="2949"/>
      <c r="AI603" s="2949"/>
      <c r="AJ603" s="2949"/>
      <c r="AK603" s="2949"/>
      <c r="AL603" s="2949"/>
      <c r="AM603" s="2949"/>
      <c r="AN603" s="2949"/>
      <c r="AO603" s="1689"/>
      <c r="AP603" s="2607"/>
      <c r="AQ603" s="2607"/>
      <c r="AR603" s="2607"/>
      <c r="AS603" s="2607"/>
      <c r="AT603" s="2607"/>
      <c r="AU603" s="2607"/>
      <c r="AV603" s="2607"/>
      <c r="AW603" s="2607"/>
      <c r="AY603" s="134"/>
      <c r="AZ603" s="134"/>
      <c r="BA603" s="518" t="s">
        <v>308</v>
      </c>
      <c r="BU603" s="943"/>
      <c r="BV603" s="943"/>
      <c r="BW603" s="943"/>
      <c r="BX603" s="943"/>
      <c r="BY603" s="943"/>
      <c r="BZ603" s="943"/>
      <c r="CB603" s="943"/>
      <c r="CC603" s="943"/>
      <c r="CD603" s="943"/>
      <c r="CE603" s="943"/>
      <c r="CF603" s="943"/>
      <c r="CG603" s="943"/>
      <c r="CH603" s="943"/>
      <c r="CI603" s="496"/>
      <c r="CJ603" s="936"/>
    </row>
    <row r="604" spans="1:90" s="514" customFormat="1" ht="20.25" hidden="1" customHeight="1">
      <c r="A604" s="1489"/>
      <c r="B604" s="134"/>
      <c r="C604" s="961" t="s">
        <v>727</v>
      </c>
      <c r="E604" s="961"/>
      <c r="F604" s="961"/>
      <c r="G604" s="961"/>
      <c r="H604" s="961"/>
      <c r="I604" s="961"/>
      <c r="J604" s="961"/>
      <c r="K604" s="961"/>
      <c r="L604" s="961"/>
      <c r="M604" s="961"/>
      <c r="N604" s="961"/>
      <c r="P604" s="961"/>
      <c r="Q604" s="2576"/>
      <c r="R604" s="2576"/>
      <c r="S604" s="2576"/>
      <c r="T604" s="2576"/>
      <c r="U604" s="2576"/>
      <c r="V604" s="2576"/>
      <c r="W604" s="2576"/>
      <c r="X604" s="1488"/>
      <c r="Y604" s="2607"/>
      <c r="Z604" s="2607"/>
      <c r="AA604" s="2607"/>
      <c r="AB604" s="2607"/>
      <c r="AC604" s="2607"/>
      <c r="AD604" s="2607"/>
      <c r="AE604" s="2607"/>
      <c r="AF604" s="1488"/>
      <c r="AG604" s="2949"/>
      <c r="AH604" s="2949"/>
      <c r="AI604" s="2949"/>
      <c r="AJ604" s="2949"/>
      <c r="AK604" s="2949"/>
      <c r="AL604" s="2949"/>
      <c r="AM604" s="2949"/>
      <c r="AN604" s="2949"/>
      <c r="AO604" s="1488"/>
      <c r="AP604" s="2607"/>
      <c r="AQ604" s="2607"/>
      <c r="AR604" s="2607"/>
      <c r="AS604" s="2607"/>
      <c r="AT604" s="2607"/>
      <c r="AU604" s="2607"/>
      <c r="AV604" s="2607"/>
      <c r="AW604" s="2607"/>
      <c r="AY604" s="134"/>
      <c r="AZ604" s="134"/>
      <c r="BA604" s="518"/>
      <c r="BU604" s="943"/>
      <c r="BV604" s="943"/>
      <c r="BW604" s="943"/>
      <c r="BX604" s="943"/>
      <c r="BY604" s="943"/>
      <c r="BZ604" s="943"/>
      <c r="CB604" s="943"/>
      <c r="CC604" s="943"/>
      <c r="CD604" s="943"/>
      <c r="CE604" s="943"/>
      <c r="CF604" s="943"/>
      <c r="CG604" s="943"/>
      <c r="CH604" s="943"/>
      <c r="CI604" s="496"/>
      <c r="CJ604" s="936"/>
    </row>
    <row r="605" spans="1:90" s="514" customFormat="1" ht="17.25" hidden="1" customHeight="1" outlineLevel="1">
      <c r="A605" s="1489"/>
      <c r="B605" s="134"/>
      <c r="C605" s="961" t="s">
        <v>717</v>
      </c>
      <c r="E605" s="961"/>
      <c r="F605" s="961"/>
      <c r="G605" s="961"/>
      <c r="H605" s="961"/>
      <c r="I605" s="961"/>
      <c r="J605" s="961"/>
      <c r="K605" s="961"/>
      <c r="L605" s="961"/>
      <c r="M605" s="961"/>
      <c r="N605" s="961"/>
      <c r="P605" s="961"/>
      <c r="Q605" s="2814"/>
      <c r="R605" s="2814"/>
      <c r="S605" s="2814"/>
      <c r="T605" s="2814"/>
      <c r="U605" s="2814"/>
      <c r="V605" s="2814"/>
      <c r="W605" s="2814"/>
      <c r="X605" s="1491"/>
      <c r="Y605" s="2564"/>
      <c r="Z605" s="2564"/>
      <c r="AA605" s="2564"/>
      <c r="AB605" s="2564"/>
      <c r="AC605" s="2564"/>
      <c r="AD605" s="2564"/>
      <c r="AE605" s="2564"/>
      <c r="AF605" s="1491"/>
      <c r="AG605" s="2587"/>
      <c r="AH605" s="2587"/>
      <c r="AI605" s="2587"/>
      <c r="AJ605" s="2587"/>
      <c r="AK605" s="2587"/>
      <c r="AL605" s="2587"/>
      <c r="AM605" s="2587"/>
      <c r="AN605" s="2587"/>
      <c r="AO605" s="1491"/>
      <c r="AP605" s="2587">
        <v>0</v>
      </c>
      <c r="AQ605" s="2587"/>
      <c r="AR605" s="2587"/>
      <c r="AS605" s="2587"/>
      <c r="AT605" s="2587"/>
      <c r="AU605" s="2587"/>
      <c r="AV605" s="2587"/>
      <c r="AW605" s="2587"/>
      <c r="AY605" s="134"/>
      <c r="AZ605" s="134"/>
      <c r="BA605" s="518" t="s">
        <v>316</v>
      </c>
      <c r="BU605" s="943"/>
      <c r="BV605" s="943"/>
      <c r="BW605" s="943"/>
      <c r="BX605" s="943"/>
      <c r="BY605" s="943"/>
      <c r="BZ605" s="943"/>
      <c r="CB605" s="943"/>
      <c r="CC605" s="943"/>
      <c r="CD605" s="943"/>
      <c r="CE605" s="943"/>
      <c r="CF605" s="943"/>
      <c r="CG605" s="943"/>
      <c r="CH605" s="943"/>
      <c r="CI605" s="496"/>
      <c r="CJ605" s="1902"/>
      <c r="CK605" s="1902"/>
      <c r="CL605" s="384"/>
    </row>
    <row r="606" spans="1:90" s="514" customFormat="1" ht="17.25" hidden="1" customHeight="1" outlineLevel="1">
      <c r="A606" s="1489"/>
      <c r="B606" s="134"/>
      <c r="C606" s="961" t="s">
        <v>999</v>
      </c>
      <c r="E606" s="961"/>
      <c r="F606" s="961"/>
      <c r="G606" s="961"/>
      <c r="H606" s="961"/>
      <c r="I606" s="961"/>
      <c r="J606" s="961"/>
      <c r="K606" s="961"/>
      <c r="L606" s="961"/>
      <c r="M606" s="961"/>
      <c r="N606" s="961"/>
      <c r="P606" s="961"/>
      <c r="Q606" s="2814"/>
      <c r="R606" s="2814"/>
      <c r="S606" s="2814"/>
      <c r="T606" s="2814"/>
      <c r="U606" s="2814"/>
      <c r="V606" s="2814"/>
      <c r="W606" s="2814"/>
      <c r="X606" s="960"/>
      <c r="Y606" s="2382"/>
      <c r="Z606" s="2382"/>
      <c r="AA606" s="2382"/>
      <c r="AB606" s="2382"/>
      <c r="AC606" s="2382"/>
      <c r="AD606" s="2382"/>
      <c r="AE606" s="2382"/>
      <c r="AF606" s="1690"/>
      <c r="AG606" s="2587"/>
      <c r="AH606" s="2587"/>
      <c r="AI606" s="2587"/>
      <c r="AJ606" s="2587"/>
      <c r="AK606" s="2587"/>
      <c r="AL606" s="2587"/>
      <c r="AM606" s="2587"/>
      <c r="AN606" s="2587"/>
      <c r="AO606" s="1690"/>
      <c r="AP606" s="2587">
        <v>0</v>
      </c>
      <c r="AQ606" s="2587"/>
      <c r="AR606" s="2587"/>
      <c r="AS606" s="2587"/>
      <c r="AT606" s="2587"/>
      <c r="AU606" s="2587"/>
      <c r="AV606" s="2587"/>
      <c r="AW606" s="2587"/>
      <c r="AY606" s="134"/>
      <c r="AZ606" s="134"/>
      <c r="BA606" s="518"/>
      <c r="BU606" s="943"/>
      <c r="BV606" s="943"/>
      <c r="BW606" s="943"/>
      <c r="BX606" s="943"/>
      <c r="BY606" s="943"/>
      <c r="BZ606" s="943"/>
      <c r="CB606" s="943"/>
      <c r="CC606" s="943"/>
      <c r="CD606" s="943"/>
      <c r="CE606" s="943"/>
      <c r="CF606" s="943"/>
      <c r="CG606" s="943"/>
      <c r="CH606" s="943"/>
      <c r="CI606" s="496"/>
      <c r="CJ606" s="936"/>
      <c r="CL606" s="383"/>
    </row>
    <row r="607" spans="1:90" s="514" customFormat="1" ht="20.25" hidden="1" customHeight="1" outlineLevel="1">
      <c r="A607" s="1489"/>
      <c r="B607" s="134"/>
      <c r="C607" s="961" t="s">
        <v>1000</v>
      </c>
      <c r="E607" s="961"/>
      <c r="F607" s="961"/>
      <c r="G607" s="961"/>
      <c r="H607" s="961"/>
      <c r="I607" s="961"/>
      <c r="J607" s="961"/>
      <c r="K607" s="961"/>
      <c r="L607" s="961"/>
      <c r="M607" s="961"/>
      <c r="N607" s="961"/>
      <c r="P607" s="961"/>
      <c r="Q607" s="2576"/>
      <c r="R607" s="2576"/>
      <c r="S607" s="2576"/>
      <c r="T607" s="2576"/>
      <c r="U607" s="2576"/>
      <c r="V607" s="2576"/>
      <c r="W607" s="2576"/>
      <c r="X607" s="960"/>
      <c r="Y607" s="2607"/>
      <c r="Z607" s="2607"/>
      <c r="AA607" s="2607"/>
      <c r="AB607" s="2607"/>
      <c r="AC607" s="2607"/>
      <c r="AD607" s="2607"/>
      <c r="AE607" s="2607"/>
      <c r="AF607" s="1691"/>
      <c r="AG607" s="2949"/>
      <c r="AH607" s="2949"/>
      <c r="AI607" s="2949"/>
      <c r="AJ607" s="2949"/>
      <c r="AK607" s="2949"/>
      <c r="AL607" s="2949"/>
      <c r="AM607" s="2949"/>
      <c r="AN607" s="2949"/>
      <c r="AO607" s="955"/>
      <c r="AP607" s="2592">
        <v>0</v>
      </c>
      <c r="AQ607" s="2607"/>
      <c r="AR607" s="2607"/>
      <c r="AS607" s="2607"/>
      <c r="AT607" s="2607"/>
      <c r="AU607" s="2607"/>
      <c r="AV607" s="2607"/>
      <c r="AW607" s="2607"/>
      <c r="AY607" s="134"/>
      <c r="AZ607" s="134"/>
      <c r="BA607" s="518"/>
      <c r="BU607" s="943"/>
      <c r="BV607" s="943"/>
      <c r="BW607" s="943"/>
      <c r="BX607" s="943"/>
      <c r="BY607" s="943"/>
      <c r="BZ607" s="943"/>
      <c r="CB607" s="943"/>
      <c r="CC607" s="943"/>
      <c r="CD607" s="943"/>
      <c r="CE607" s="943"/>
      <c r="CF607" s="943"/>
      <c r="CG607" s="943"/>
      <c r="CH607" s="943"/>
      <c r="CI607" s="496"/>
      <c r="CJ607" s="936"/>
    </row>
    <row r="608" spans="1:90" s="514" customFormat="1" ht="17.25" hidden="1" customHeight="1" outlineLevel="1">
      <c r="A608" s="1489"/>
      <c r="B608" s="134"/>
      <c r="C608" s="961" t="s">
        <v>1001</v>
      </c>
      <c r="E608" s="961"/>
      <c r="F608" s="961"/>
      <c r="G608" s="961"/>
      <c r="H608" s="961"/>
      <c r="I608" s="961"/>
      <c r="J608" s="961"/>
      <c r="K608" s="961"/>
      <c r="L608" s="961"/>
      <c r="M608" s="961"/>
      <c r="N608" s="961"/>
      <c r="P608" s="961"/>
      <c r="Q608" s="2814"/>
      <c r="R608" s="2814"/>
      <c r="S608" s="2814"/>
      <c r="T608" s="2814"/>
      <c r="U608" s="2814"/>
      <c r="V608" s="2814"/>
      <c r="W608" s="2814"/>
      <c r="X608" s="960"/>
      <c r="Y608" s="2382"/>
      <c r="Z608" s="2382"/>
      <c r="AA608" s="2382"/>
      <c r="AB608" s="2382"/>
      <c r="AC608" s="2382"/>
      <c r="AD608" s="2382"/>
      <c r="AE608" s="2382"/>
      <c r="AF608" s="1692"/>
      <c r="AG608" s="2587"/>
      <c r="AH608" s="2587"/>
      <c r="AI608" s="2587"/>
      <c r="AJ608" s="2587"/>
      <c r="AK608" s="2587"/>
      <c r="AL608" s="2587"/>
      <c r="AM608" s="2587"/>
      <c r="AN608" s="2587"/>
      <c r="AO608" s="955"/>
      <c r="AP608" s="2587">
        <v>0</v>
      </c>
      <c r="AQ608" s="2587"/>
      <c r="AR608" s="2587"/>
      <c r="AS608" s="2587"/>
      <c r="AT608" s="2587"/>
      <c r="AU608" s="2587"/>
      <c r="AV608" s="2587"/>
      <c r="AW608" s="2587"/>
      <c r="AY608" s="134"/>
      <c r="AZ608" s="134"/>
      <c r="BA608" s="518"/>
      <c r="BU608" s="943"/>
      <c r="BV608" s="943"/>
      <c r="BW608" s="943"/>
      <c r="BX608" s="943"/>
      <c r="BY608" s="943"/>
      <c r="BZ608" s="943"/>
      <c r="CB608" s="943"/>
      <c r="CC608" s="943"/>
      <c r="CD608" s="943"/>
      <c r="CE608" s="943"/>
      <c r="CF608" s="943"/>
      <c r="CG608" s="943"/>
      <c r="CH608" s="943"/>
      <c r="CI608" s="496"/>
      <c r="CJ608" s="936"/>
      <c r="CL608" s="383"/>
    </row>
    <row r="609" spans="1:90" s="514" customFormat="1" ht="17.25" hidden="1" customHeight="1" outlineLevel="1">
      <c r="A609" s="1489"/>
      <c r="B609" s="134"/>
      <c r="C609" s="961" t="s">
        <v>1002</v>
      </c>
      <c r="E609" s="961"/>
      <c r="F609" s="961"/>
      <c r="G609" s="961"/>
      <c r="H609" s="961"/>
      <c r="I609" s="961"/>
      <c r="J609" s="961"/>
      <c r="K609" s="961"/>
      <c r="L609" s="961"/>
      <c r="M609" s="961"/>
      <c r="N609" s="961"/>
      <c r="P609" s="961"/>
      <c r="Q609" s="2814"/>
      <c r="R609" s="2814"/>
      <c r="S609" s="2814"/>
      <c r="T609" s="2814"/>
      <c r="U609" s="2814"/>
      <c r="V609" s="2814"/>
      <c r="W609" s="2814"/>
      <c r="X609" s="960"/>
      <c r="Y609" s="2533"/>
      <c r="Z609" s="2533"/>
      <c r="AA609" s="2533"/>
      <c r="AB609" s="2533"/>
      <c r="AC609" s="2533"/>
      <c r="AD609" s="2533"/>
      <c r="AE609" s="2533"/>
      <c r="AF609" s="1691"/>
      <c r="AG609" s="2533"/>
      <c r="AH609" s="2533"/>
      <c r="AI609" s="2533"/>
      <c r="AJ609" s="2533"/>
      <c r="AK609" s="2533"/>
      <c r="AL609" s="2533"/>
      <c r="AM609" s="2533"/>
      <c r="AN609" s="2533"/>
      <c r="AO609" s="955"/>
      <c r="AP609" s="2674">
        <v>0</v>
      </c>
      <c r="AQ609" s="2672"/>
      <c r="AR609" s="2672"/>
      <c r="AS609" s="2672"/>
      <c r="AT609" s="2672"/>
      <c r="AU609" s="2672"/>
      <c r="AV609" s="2672"/>
      <c r="AW609" s="2672"/>
      <c r="AY609" s="134"/>
      <c r="AZ609" s="134"/>
      <c r="BA609" s="518" t="s">
        <v>309</v>
      </c>
      <c r="BU609" s="943"/>
      <c r="BV609" s="943"/>
      <c r="BW609" s="943"/>
      <c r="BX609" s="943"/>
      <c r="BY609" s="943"/>
      <c r="BZ609" s="943"/>
      <c r="CB609" s="943"/>
      <c r="CC609" s="943"/>
      <c r="CD609" s="943"/>
      <c r="CE609" s="943"/>
      <c r="CF609" s="943"/>
      <c r="CG609" s="943"/>
      <c r="CH609" s="943"/>
      <c r="CI609" s="496"/>
      <c r="CJ609" s="936"/>
      <c r="CL609" s="523"/>
    </row>
    <row r="610" spans="1:90" s="514" customFormat="1" ht="40.5" hidden="1" customHeight="1" collapsed="1">
      <c r="A610" s="1489"/>
      <c r="B610" s="134"/>
      <c r="C610" s="2809" t="s">
        <v>1003</v>
      </c>
      <c r="D610" s="2809"/>
      <c r="E610" s="2809"/>
      <c r="F610" s="2809"/>
      <c r="G610" s="2809"/>
      <c r="H610" s="2809"/>
      <c r="I610" s="2809"/>
      <c r="J610" s="2809"/>
      <c r="K610" s="2809"/>
      <c r="L610" s="2809"/>
      <c r="M610" s="2809"/>
      <c r="N610" s="1463"/>
      <c r="P610" s="1465"/>
      <c r="Q610" s="2671">
        <v>0</v>
      </c>
      <c r="R610" s="2671"/>
      <c r="S610" s="2671"/>
      <c r="T610" s="2671"/>
      <c r="U610" s="2671"/>
      <c r="V610" s="2671"/>
      <c r="W610" s="2671"/>
      <c r="X610" s="963"/>
      <c r="Y610" s="2945"/>
      <c r="Z610" s="2945"/>
      <c r="AA610" s="2945"/>
      <c r="AB610" s="2945"/>
      <c r="AC610" s="2945"/>
      <c r="AD610" s="2945"/>
      <c r="AE610" s="2945"/>
      <c r="AF610" s="944"/>
      <c r="AG610" s="2382"/>
      <c r="AH610" s="2382"/>
      <c r="AI610" s="2382"/>
      <c r="AJ610" s="2382"/>
      <c r="AK610" s="2382"/>
      <c r="AL610" s="2382"/>
      <c r="AM610" s="2382"/>
      <c r="AN610" s="2382"/>
      <c r="AO610" s="945"/>
      <c r="AP610" s="2382"/>
      <c r="AQ610" s="2382"/>
      <c r="AR610" s="2382"/>
      <c r="AS610" s="2382"/>
      <c r="AT610" s="2382"/>
      <c r="AU610" s="2382"/>
      <c r="AV610" s="2382"/>
      <c r="AW610" s="2382"/>
      <c r="AY610" s="134"/>
      <c r="AZ610" s="134"/>
      <c r="BA610" s="518"/>
      <c r="BU610" s="943"/>
      <c r="BV610" s="943"/>
      <c r="BW610" s="943"/>
      <c r="BX610" s="943"/>
      <c r="BY610" s="943"/>
      <c r="BZ610" s="943"/>
      <c r="CB610" s="943"/>
      <c r="CC610" s="943"/>
      <c r="CD610" s="943"/>
      <c r="CE610" s="943"/>
      <c r="CF610" s="943"/>
      <c r="CG610" s="943"/>
      <c r="CH610" s="943"/>
      <c r="CI610" s="496"/>
      <c r="CJ610" s="936"/>
    </row>
    <row r="611" spans="1:90" s="514" customFormat="1" ht="15.75" hidden="1" thickBot="1">
      <c r="A611" s="1489"/>
      <c r="B611" s="134"/>
      <c r="C611" s="2356" t="s">
        <v>580</v>
      </c>
      <c r="D611" s="2356"/>
      <c r="E611" s="2356"/>
      <c r="F611" s="2356"/>
      <c r="G611" s="2356"/>
      <c r="H611" s="2356"/>
      <c r="I611" s="2356"/>
      <c r="J611" s="2356"/>
      <c r="K611" s="2356"/>
      <c r="L611" s="2356"/>
      <c r="M611" s="2356"/>
      <c r="N611" s="1444"/>
      <c r="P611" s="1479"/>
      <c r="Q611" s="2655">
        <v>0</v>
      </c>
      <c r="R611" s="2656"/>
      <c r="S611" s="2655"/>
      <c r="T611" s="2655"/>
      <c r="U611" s="2655"/>
      <c r="V611" s="2655"/>
      <c r="W611" s="2655"/>
      <c r="X611" s="1693"/>
      <c r="Y611" s="2655">
        <v>0</v>
      </c>
      <c r="Z611" s="2656"/>
      <c r="AA611" s="2655"/>
      <c r="AB611" s="2655"/>
      <c r="AC611" s="2655"/>
      <c r="AD611" s="2655"/>
      <c r="AE611" s="2655"/>
      <c r="AF611" s="1693"/>
      <c r="AG611" s="2681">
        <v>0</v>
      </c>
      <c r="AH611" s="2681"/>
      <c r="AI611" s="2682"/>
      <c r="AJ611" s="2682"/>
      <c r="AK611" s="2683"/>
      <c r="AL611" s="2681"/>
      <c r="AM611" s="2681"/>
      <c r="AN611" s="2681"/>
      <c r="AO611" s="1693"/>
      <c r="AP611" s="2681">
        <v>0</v>
      </c>
      <c r="AQ611" s="2681"/>
      <c r="AR611" s="2682"/>
      <c r="AS611" s="2682"/>
      <c r="AT611" s="2683"/>
      <c r="AU611" s="2681"/>
      <c r="AV611" s="2681"/>
      <c r="AW611" s="2681"/>
      <c r="AY611" s="134"/>
      <c r="AZ611" s="134"/>
      <c r="BA611" s="134" t="s">
        <v>198</v>
      </c>
      <c r="BB611" s="134"/>
      <c r="BC611" s="134"/>
      <c r="BD611" s="134"/>
      <c r="BE611" s="134"/>
      <c r="BF611" s="134"/>
      <c r="BG611" s="134"/>
      <c r="BH611" s="134"/>
      <c r="BI611" s="134"/>
      <c r="BJ611" s="134"/>
      <c r="BK611" s="134"/>
      <c r="BL611" s="134"/>
      <c r="BM611" s="134"/>
      <c r="BN611" s="134"/>
      <c r="BO611" s="134"/>
      <c r="BP611" s="134"/>
      <c r="BQ611" s="134"/>
      <c r="BR611" s="134"/>
      <c r="BU611" s="2614">
        <v>0</v>
      </c>
      <c r="BV611" s="2614"/>
      <c r="BW611" s="2614"/>
      <c r="BX611" s="2614"/>
      <c r="BY611" s="2614"/>
      <c r="BZ611" s="2614"/>
      <c r="CB611" s="2614">
        <v>0</v>
      </c>
      <c r="CC611" s="2614"/>
      <c r="CD611" s="2614"/>
      <c r="CE611" s="2614"/>
      <c r="CF611" s="2614"/>
      <c r="CG611" s="2614"/>
      <c r="CH611" s="284"/>
      <c r="CI611" s="496"/>
      <c r="CJ611" s="936"/>
      <c r="CK611" s="496"/>
      <c r="CL611" s="496"/>
    </row>
    <row r="612" spans="1:90" ht="15.75" hidden="1" thickTop="1">
      <c r="C612" s="1444"/>
      <c r="D612" s="1444"/>
      <c r="E612" s="1444"/>
      <c r="F612" s="1444"/>
      <c r="G612" s="1444"/>
      <c r="H612" s="1444"/>
      <c r="I612" s="1444"/>
      <c r="J612" s="1444"/>
      <c r="K612" s="1444"/>
      <c r="L612" s="1444"/>
      <c r="M612" s="1444"/>
      <c r="N612" s="1444"/>
      <c r="O612" s="1444"/>
      <c r="P612" s="1444"/>
      <c r="Q612" s="1444"/>
      <c r="R612" s="1444"/>
      <c r="S612" s="1444"/>
      <c r="T612" s="1444"/>
      <c r="U612" s="1444"/>
      <c r="V612" s="1444"/>
      <c r="W612" s="1444"/>
      <c r="X612" s="1444"/>
      <c r="Y612" s="1444"/>
      <c r="Z612" s="1444"/>
      <c r="AA612" s="404"/>
      <c r="AE612" s="386"/>
      <c r="AF612" s="386"/>
      <c r="AG612" s="386"/>
      <c r="AH612" s="386"/>
      <c r="AI612" s="386"/>
      <c r="AJ612" s="386"/>
      <c r="AK612" s="386"/>
      <c r="AL612" s="386"/>
      <c r="AM612" s="386"/>
      <c r="AN612" s="936"/>
      <c r="AO612" s="386"/>
      <c r="AP612" s="386"/>
      <c r="AQ612" s="386"/>
      <c r="AR612" s="386"/>
      <c r="AS612" s="386"/>
      <c r="AT612" s="386"/>
      <c r="AU612" s="386"/>
      <c r="AV612" s="386"/>
      <c r="AW612" s="386"/>
      <c r="BA612" s="459"/>
      <c r="BB612" s="459"/>
      <c r="BC612" s="459"/>
      <c r="BD612" s="459"/>
      <c r="BE612" s="459"/>
      <c r="BF612" s="459"/>
      <c r="BG612" s="459"/>
      <c r="BH612" s="459"/>
      <c r="BI612" s="459"/>
      <c r="BJ612" s="459"/>
      <c r="BK612" s="459"/>
      <c r="BL612" s="459"/>
      <c r="BM612" s="459"/>
      <c r="BN612" s="459"/>
      <c r="BO612" s="459"/>
      <c r="BP612" s="459"/>
      <c r="BQ612" s="459"/>
      <c r="BR612" s="459"/>
      <c r="BU612" s="922"/>
      <c r="BV612" s="922"/>
      <c r="BW612" s="922"/>
      <c r="BX612" s="922"/>
      <c r="BY612" s="922"/>
      <c r="BZ612" s="922"/>
      <c r="CB612" s="922"/>
      <c r="CC612" s="922"/>
      <c r="CD612" s="922"/>
      <c r="CE612" s="922"/>
      <c r="CF612" s="922"/>
      <c r="CG612" s="922"/>
      <c r="CH612" s="922"/>
      <c r="CK612" s="923"/>
      <c r="CL612" s="924"/>
    </row>
    <row r="613" spans="1:90" ht="49.5" customHeight="1">
      <c r="C613" s="2947" t="s">
        <v>577</v>
      </c>
      <c r="D613" s="2947"/>
      <c r="E613" s="2947"/>
      <c r="F613" s="2947"/>
      <c r="G613" s="2947"/>
      <c r="H613" s="2947"/>
      <c r="I613" s="2947"/>
      <c r="J613" s="2947"/>
      <c r="K613" s="2947"/>
      <c r="L613" s="2947"/>
      <c r="M613" s="2947"/>
      <c r="N613" s="2947"/>
      <c r="O613" s="2947"/>
      <c r="P613" s="2947"/>
      <c r="Q613" s="2947"/>
      <c r="R613" s="2947"/>
      <c r="S613" s="2947"/>
      <c r="T613" s="2947"/>
      <c r="U613" s="2947"/>
      <c r="V613" s="2947"/>
      <c r="W613" s="2947"/>
      <c r="X613" s="2947"/>
      <c r="Y613" s="2947"/>
      <c r="Z613" s="2947"/>
      <c r="AA613" s="2947"/>
      <c r="AB613" s="2947"/>
      <c r="AC613" s="2947"/>
      <c r="AD613" s="2947"/>
      <c r="AE613" s="2947"/>
      <c r="AF613" s="2947"/>
      <c r="AG613" s="2947"/>
      <c r="AH613" s="2947"/>
      <c r="AI613" s="2947"/>
      <c r="AJ613" s="2947"/>
      <c r="AK613" s="2947"/>
      <c r="AL613" s="2947"/>
      <c r="AM613" s="2947"/>
      <c r="AN613" s="2947"/>
      <c r="AO613" s="2947"/>
      <c r="AP613" s="2947"/>
      <c r="AQ613" s="2947"/>
      <c r="AR613" s="2947"/>
      <c r="AS613" s="2947"/>
      <c r="AT613" s="2947"/>
      <c r="AU613" s="2947"/>
      <c r="AV613" s="2947"/>
      <c r="AW613" s="2947"/>
      <c r="BA613" s="459"/>
      <c r="BB613" s="459"/>
      <c r="BC613" s="459"/>
      <c r="BD613" s="459"/>
      <c r="BE613" s="459"/>
      <c r="BF613" s="459"/>
      <c r="BG613" s="459"/>
      <c r="BH613" s="459"/>
      <c r="BI613" s="459"/>
      <c r="BJ613" s="459"/>
      <c r="BK613" s="459"/>
      <c r="BL613" s="459"/>
      <c r="BM613" s="459"/>
      <c r="BN613" s="459"/>
      <c r="BO613" s="459"/>
      <c r="BP613" s="459"/>
      <c r="BQ613" s="459"/>
      <c r="BR613" s="459"/>
      <c r="BU613" s="922"/>
      <c r="BV613" s="922"/>
      <c r="BW613" s="922"/>
      <c r="BX613" s="922"/>
      <c r="BY613" s="922"/>
      <c r="BZ613" s="922"/>
      <c r="CB613" s="922"/>
      <c r="CC613" s="922"/>
      <c r="CD613" s="922"/>
      <c r="CE613" s="922"/>
      <c r="CF613" s="922"/>
      <c r="CG613" s="922"/>
      <c r="CH613" s="922"/>
    </row>
    <row r="614" spans="1:90" ht="18" customHeight="1">
      <c r="C614" s="1696"/>
      <c r="D614" s="1696"/>
      <c r="E614" s="1696"/>
      <c r="F614" s="1696"/>
      <c r="G614" s="1696"/>
      <c r="H614" s="1696"/>
      <c r="I614" s="1696"/>
      <c r="J614" s="1696"/>
      <c r="K614" s="1696"/>
      <c r="L614" s="1696"/>
      <c r="M614" s="1696"/>
      <c r="N614" s="1696"/>
      <c r="O614" s="1696"/>
      <c r="P614" s="1696"/>
      <c r="Q614" s="1696"/>
      <c r="R614" s="1696"/>
      <c r="S614" s="1696"/>
      <c r="T614" s="1696"/>
      <c r="U614" s="1696"/>
      <c r="V614" s="1696"/>
      <c r="W614" s="1696"/>
      <c r="X614" s="1696"/>
      <c r="Y614" s="1696"/>
      <c r="Z614" s="1696"/>
      <c r="AA614" s="1696"/>
      <c r="AB614" s="1696"/>
      <c r="AC614" s="1696"/>
      <c r="AD614" s="1696"/>
      <c r="AE614" s="1696"/>
      <c r="AF614" s="1696"/>
      <c r="AG614" s="1696"/>
      <c r="AH614" s="1696"/>
      <c r="AI614" s="1696"/>
      <c r="AJ614" s="1696"/>
      <c r="AK614" s="1696"/>
      <c r="AL614" s="1696"/>
      <c r="AM614" s="1696"/>
      <c r="AN614" s="1696"/>
      <c r="AO614" s="1696"/>
      <c r="AP614" s="1696"/>
      <c r="AQ614" s="1696"/>
      <c r="AR614" s="1696"/>
      <c r="AS614" s="1696"/>
      <c r="AT614" s="1696"/>
      <c r="AU614" s="1696"/>
      <c r="AV614" s="1696"/>
      <c r="AW614" s="1696"/>
      <c r="BA614" s="1577"/>
      <c r="BB614" s="1577"/>
      <c r="BC614" s="1577"/>
      <c r="BD614" s="1577"/>
      <c r="BE614" s="1577"/>
      <c r="BF614" s="1577"/>
      <c r="BG614" s="1577"/>
      <c r="BH614" s="1577"/>
      <c r="BI614" s="1577"/>
      <c r="BJ614" s="1577"/>
      <c r="BK614" s="1577"/>
      <c r="BL614" s="1577"/>
      <c r="BM614" s="1577"/>
      <c r="BN614" s="1577"/>
      <c r="BO614" s="1577"/>
      <c r="BP614" s="1577"/>
      <c r="BQ614" s="1577"/>
      <c r="BR614" s="1577"/>
      <c r="BS614" s="1577"/>
      <c r="BT614" s="1577"/>
      <c r="BU614" s="1577"/>
      <c r="BV614" s="1577"/>
      <c r="BW614" s="1577"/>
      <c r="BX614" s="1577"/>
      <c r="BY614" s="1577"/>
      <c r="BZ614" s="1577"/>
      <c r="CB614" s="508"/>
      <c r="CC614" s="508"/>
      <c r="CD614" s="508"/>
      <c r="CE614" s="508"/>
      <c r="CF614" s="508"/>
      <c r="CG614" s="508"/>
      <c r="CH614" s="508"/>
      <c r="CK614" s="460"/>
    </row>
    <row r="615" spans="1:90" s="514" customFormat="1" ht="17.25" customHeight="1">
      <c r="A615" s="1017">
        <v>16</v>
      </c>
      <c r="B615" s="1062" t="s">
        <v>537</v>
      </c>
      <c r="C615" s="1016" t="s">
        <v>878</v>
      </c>
      <c r="D615" s="1018"/>
      <c r="E615" s="1018"/>
      <c r="AA615" s="961"/>
      <c r="AB615" s="961"/>
      <c r="AE615" s="2601" t="s">
        <v>512</v>
      </c>
      <c r="AF615" s="2601"/>
      <c r="AG615" s="2601"/>
      <c r="AH615" s="2601"/>
      <c r="AI615" s="2601"/>
      <c r="AJ615" s="2601"/>
      <c r="AK615" s="2601"/>
      <c r="AL615" s="2601"/>
      <c r="AM615" s="2601"/>
      <c r="AO615" s="2601" t="s">
        <v>513</v>
      </c>
      <c r="AP615" s="2601"/>
      <c r="AQ615" s="2601"/>
      <c r="AR615" s="2601"/>
      <c r="AS615" s="2601"/>
      <c r="AT615" s="2601"/>
      <c r="AU615" s="2601"/>
      <c r="AV615" s="2601"/>
      <c r="AW615" s="2601"/>
      <c r="AY615" s="134"/>
      <c r="AZ615" s="134"/>
      <c r="BA615" s="377"/>
      <c r="BB615" s="377"/>
      <c r="BC615" s="377"/>
      <c r="BD615" s="377"/>
      <c r="BE615" s="377"/>
      <c r="BF615" s="377"/>
      <c r="BG615" s="377"/>
      <c r="BH615" s="377"/>
      <c r="BI615" s="377"/>
      <c r="BJ615" s="377"/>
      <c r="BK615" s="377"/>
      <c r="BL615" s="377"/>
      <c r="BM615" s="377"/>
      <c r="BN615" s="377"/>
      <c r="BO615" s="377"/>
      <c r="BP615" s="377"/>
      <c r="BQ615" s="377"/>
      <c r="BR615" s="377"/>
      <c r="BS615" s="377"/>
      <c r="BT615" s="377"/>
      <c r="BU615" s="377"/>
      <c r="BV615" s="377"/>
      <c r="BW615" s="377"/>
      <c r="BX615" s="377"/>
      <c r="BY615" s="377"/>
      <c r="BZ615" s="377"/>
      <c r="CB615" s="1443"/>
      <c r="CC615" s="1443"/>
      <c r="CD615" s="1443"/>
      <c r="CE615" s="1443"/>
      <c r="CF615" s="1443"/>
      <c r="CG615" s="1443"/>
      <c r="CH615" s="1443"/>
      <c r="CI615" s="496"/>
      <c r="CJ615" s="936"/>
    </row>
    <row r="616" spans="1:90" s="514" customFormat="1" ht="17.25" customHeight="1">
      <c r="A616" s="1489"/>
      <c r="B616" s="134"/>
      <c r="AA616" s="961"/>
      <c r="AB616" s="961"/>
      <c r="AE616" s="2600" t="s">
        <v>574</v>
      </c>
      <c r="AF616" s="2538"/>
      <c r="AG616" s="2538"/>
      <c r="AH616" s="2539"/>
      <c r="AI616" s="2539"/>
      <c r="AJ616" s="2538"/>
      <c r="AK616" s="2539"/>
      <c r="AL616" s="2538"/>
      <c r="AM616" s="2538"/>
      <c r="AN616" s="503"/>
      <c r="AO616" s="2537" t="s">
        <v>574</v>
      </c>
      <c r="AP616" s="2538"/>
      <c r="AQ616" s="2538"/>
      <c r="AR616" s="2539"/>
      <c r="AS616" s="2539"/>
      <c r="AT616" s="2539"/>
      <c r="AU616" s="2538"/>
      <c r="AV616" s="2538"/>
      <c r="AW616" s="2538"/>
      <c r="AY616" s="134"/>
      <c r="AZ616" s="134"/>
      <c r="BA616" s="377"/>
      <c r="BB616" s="377"/>
      <c r="BC616" s="377"/>
      <c r="BD616" s="377"/>
      <c r="BE616" s="377"/>
      <c r="BF616" s="377"/>
      <c r="BG616" s="377"/>
      <c r="BH616" s="377"/>
      <c r="BI616" s="377"/>
      <c r="BJ616" s="377"/>
      <c r="BK616" s="377"/>
      <c r="BL616" s="377"/>
      <c r="BM616" s="377"/>
      <c r="BN616" s="377"/>
      <c r="BO616" s="377"/>
      <c r="BP616" s="377"/>
      <c r="BQ616" s="377"/>
      <c r="BR616" s="377"/>
      <c r="BS616" s="377"/>
      <c r="BT616" s="377"/>
      <c r="BU616" s="377"/>
      <c r="BV616" s="377"/>
      <c r="BW616" s="377"/>
      <c r="BX616" s="377"/>
      <c r="BY616" s="377"/>
      <c r="BZ616" s="377"/>
      <c r="CB616" s="1443"/>
      <c r="CC616" s="1443"/>
      <c r="CD616" s="1443"/>
      <c r="CE616" s="1443"/>
      <c r="CF616" s="1443"/>
      <c r="CG616" s="1443"/>
      <c r="CH616" s="1443"/>
      <c r="CI616" s="496"/>
      <c r="CJ616" s="936"/>
    </row>
    <row r="617" spans="1:90" s="514" customFormat="1" ht="18.75" customHeight="1">
      <c r="A617" s="1489"/>
      <c r="B617" s="134"/>
      <c r="C617" s="285" t="s">
        <v>967</v>
      </c>
      <c r="AA617" s="961"/>
      <c r="AB617" s="961"/>
      <c r="AE617" s="2609">
        <v>58214153390</v>
      </c>
      <c r="AF617" s="2609"/>
      <c r="AG617" s="2609"/>
      <c r="AH617" s="2610"/>
      <c r="AI617" s="2610"/>
      <c r="AJ617" s="2609"/>
      <c r="AK617" s="2611"/>
      <c r="AL617" s="2609"/>
      <c r="AM617" s="2609"/>
      <c r="AN617" s="1850"/>
      <c r="AO617" s="2609">
        <v>46559502199</v>
      </c>
      <c r="AP617" s="2609"/>
      <c r="AQ617" s="2609"/>
      <c r="AR617" s="2610"/>
      <c r="AS617" s="2610"/>
      <c r="AT617" s="2610"/>
      <c r="AU617" s="2609"/>
      <c r="AV617" s="2609"/>
      <c r="AW617" s="2609"/>
      <c r="AY617" s="134"/>
      <c r="AZ617" s="134"/>
      <c r="BA617" s="377"/>
      <c r="BB617" s="377"/>
      <c r="BC617" s="377"/>
      <c r="BD617" s="377"/>
      <c r="BE617" s="377"/>
      <c r="BF617" s="377"/>
      <c r="BG617" s="377"/>
      <c r="BH617" s="377"/>
      <c r="BI617" s="377"/>
      <c r="BJ617" s="377"/>
      <c r="BK617" s="377"/>
      <c r="BL617" s="377"/>
      <c r="BM617" s="377"/>
      <c r="BN617" s="377"/>
      <c r="BO617" s="377"/>
      <c r="BP617" s="377"/>
      <c r="BQ617" s="377"/>
      <c r="BR617" s="377"/>
      <c r="BS617" s="377"/>
      <c r="BT617" s="377"/>
      <c r="BU617" s="377"/>
      <c r="BV617" s="377"/>
      <c r="BW617" s="377"/>
      <c r="BX617" s="377"/>
      <c r="BY617" s="377"/>
      <c r="BZ617" s="377"/>
      <c r="CB617" s="1443"/>
      <c r="CC617" s="1443"/>
      <c r="CD617" s="1443"/>
      <c r="CE617" s="1443"/>
      <c r="CF617" s="1443"/>
      <c r="CG617" s="1443"/>
      <c r="CH617" s="1443"/>
      <c r="CI617" s="1652">
        <v>58214153390</v>
      </c>
      <c r="CJ617" s="1865">
        <v>46559502199</v>
      </c>
      <c r="CK617" s="523">
        <v>0</v>
      </c>
      <c r="CL617" s="936">
        <v>0</v>
      </c>
    </row>
    <row r="618" spans="1:90" s="514" customFormat="1" ht="18.75" customHeight="1">
      <c r="A618" s="1489"/>
      <c r="B618" s="134"/>
      <c r="C618" s="1544" t="s">
        <v>1460</v>
      </c>
      <c r="AA618" s="961"/>
      <c r="AB618" s="961"/>
      <c r="AE618" s="2572"/>
      <c r="AF618" s="2572"/>
      <c r="AG618" s="2572"/>
      <c r="AH618" s="2572"/>
      <c r="AI618" s="2572"/>
      <c r="AJ618" s="2572"/>
      <c r="AK618" s="2572"/>
      <c r="AL618" s="2572"/>
      <c r="AM618" s="2572"/>
      <c r="AN618" s="1850"/>
      <c r="AO618" s="2564">
        <v>596578325</v>
      </c>
      <c r="AP618" s="2564"/>
      <c r="AQ618" s="2564"/>
      <c r="AR618" s="2564"/>
      <c r="AS618" s="2564"/>
      <c r="AT618" s="2564"/>
      <c r="AU618" s="2564"/>
      <c r="AV618" s="2564"/>
      <c r="AW618" s="2564"/>
      <c r="AY618" s="134"/>
      <c r="AZ618" s="134"/>
      <c r="BA618" s="377"/>
      <c r="BB618" s="377"/>
      <c r="BC618" s="377"/>
      <c r="BD618" s="377"/>
      <c r="BE618" s="377"/>
      <c r="BF618" s="377"/>
      <c r="BG618" s="377"/>
      <c r="BH618" s="377"/>
      <c r="BI618" s="377"/>
      <c r="BJ618" s="377"/>
      <c r="BK618" s="377"/>
      <c r="BL618" s="377"/>
      <c r="BM618" s="377"/>
      <c r="BN618" s="377"/>
      <c r="BO618" s="377"/>
      <c r="BP618" s="377"/>
      <c r="BQ618" s="377"/>
      <c r="BR618" s="377"/>
      <c r="BS618" s="377"/>
      <c r="BT618" s="377"/>
      <c r="BU618" s="377"/>
      <c r="BV618" s="377"/>
      <c r="BW618" s="377"/>
      <c r="BX618" s="377"/>
      <c r="BY618" s="377"/>
      <c r="BZ618" s="377"/>
      <c r="CB618" s="1443"/>
      <c r="CC618" s="1443"/>
      <c r="CD618" s="1443"/>
      <c r="CE618" s="1443"/>
      <c r="CF618" s="1443"/>
      <c r="CG618" s="1443"/>
      <c r="CH618" s="1443"/>
      <c r="CI618" s="496"/>
      <c r="CJ618" s="936"/>
      <c r="CK618" s="523">
        <v>596578325</v>
      </c>
      <c r="CL618" s="936"/>
    </row>
    <row r="619" spans="1:90" s="514" customFormat="1" ht="18.75" customHeight="1">
      <c r="A619" s="527"/>
      <c r="B619" s="1448"/>
      <c r="C619" s="1544" t="s">
        <v>1461</v>
      </c>
      <c r="AA619" s="961"/>
      <c r="AB619" s="961"/>
      <c r="AE619" s="2572">
        <v>58088855824</v>
      </c>
      <c r="AF619" s="2572"/>
      <c r="AG619" s="2572"/>
      <c r="AH619" s="2572"/>
      <c r="AI619" s="2572"/>
      <c r="AJ619" s="2572"/>
      <c r="AK619" s="2572"/>
      <c r="AL619" s="2572"/>
      <c r="AM619" s="2572"/>
      <c r="AN619" s="1850"/>
      <c r="AO619" s="2572">
        <v>44056432906</v>
      </c>
      <c r="AP619" s="2572"/>
      <c r="AQ619" s="2572"/>
      <c r="AR619" s="2572"/>
      <c r="AS619" s="2572"/>
      <c r="AT619" s="2572"/>
      <c r="AU619" s="2572"/>
      <c r="AV619" s="2572"/>
      <c r="AW619" s="2572"/>
      <c r="AY619" s="1448"/>
      <c r="AZ619" s="1448"/>
      <c r="BA619" s="377"/>
      <c r="BB619" s="377"/>
      <c r="BC619" s="377"/>
      <c r="BD619" s="377"/>
      <c r="BE619" s="377"/>
      <c r="BF619" s="377"/>
      <c r="BG619" s="377"/>
      <c r="BH619" s="377"/>
      <c r="BI619" s="377"/>
      <c r="BJ619" s="377"/>
      <c r="BK619" s="377"/>
      <c r="BL619" s="377"/>
      <c r="BM619" s="377"/>
      <c r="BN619" s="377"/>
      <c r="BO619" s="377"/>
      <c r="BP619" s="377"/>
      <c r="BQ619" s="377"/>
      <c r="BR619" s="377"/>
      <c r="BS619" s="377"/>
      <c r="BT619" s="377"/>
      <c r="BU619" s="377"/>
      <c r="BV619" s="377"/>
      <c r="BW619" s="377"/>
      <c r="BX619" s="377"/>
      <c r="BY619" s="377"/>
      <c r="BZ619" s="377"/>
      <c r="CB619" s="1443"/>
      <c r="CC619" s="1443"/>
      <c r="CD619" s="1443"/>
      <c r="CE619" s="1443"/>
      <c r="CF619" s="1443"/>
      <c r="CG619" s="1443"/>
      <c r="CH619" s="1443"/>
      <c r="CI619" s="1697"/>
      <c r="CJ619" s="1698"/>
      <c r="CK619" s="1984"/>
    </row>
    <row r="620" spans="1:90" s="514" customFormat="1" ht="18.75" customHeight="1">
      <c r="A620" s="527"/>
      <c r="B620" s="1448"/>
      <c r="C620" s="1544" t="s">
        <v>1463</v>
      </c>
      <c r="AA620" s="961"/>
      <c r="AB620" s="961"/>
      <c r="AE620" s="2572">
        <v>26457355</v>
      </c>
      <c r="AF620" s="2572"/>
      <c r="AG620" s="2572"/>
      <c r="AH620" s="2572"/>
      <c r="AI620" s="2572"/>
      <c r="AJ620" s="2572"/>
      <c r="AK620" s="2572"/>
      <c r="AL620" s="2572"/>
      <c r="AM620" s="2572"/>
      <c r="AN620" s="1850"/>
      <c r="AO620" s="2572">
        <v>221231487</v>
      </c>
      <c r="AP620" s="2572"/>
      <c r="AQ620" s="2572"/>
      <c r="AR620" s="2572"/>
      <c r="AS620" s="2572"/>
      <c r="AT620" s="2572"/>
      <c r="AU620" s="2572"/>
      <c r="AV620" s="2572"/>
      <c r="AW620" s="2572"/>
      <c r="AY620" s="1448"/>
      <c r="AZ620" s="1448"/>
      <c r="BA620" s="377"/>
      <c r="BB620" s="377"/>
      <c r="BC620" s="377"/>
      <c r="BD620" s="377"/>
      <c r="BE620" s="377"/>
      <c r="BF620" s="377"/>
      <c r="BG620" s="377"/>
      <c r="BH620" s="377"/>
      <c r="BI620" s="377"/>
      <c r="BJ620" s="377"/>
      <c r="BK620" s="377"/>
      <c r="BL620" s="377"/>
      <c r="BM620" s="377"/>
      <c r="BN620" s="377"/>
      <c r="BO620" s="377"/>
      <c r="BP620" s="377"/>
      <c r="BQ620" s="377"/>
      <c r="BR620" s="377"/>
      <c r="BS620" s="377"/>
      <c r="BT620" s="377"/>
      <c r="BU620" s="377"/>
      <c r="BV620" s="377"/>
      <c r="BW620" s="377"/>
      <c r="BX620" s="377"/>
      <c r="BY620" s="377"/>
      <c r="BZ620" s="377"/>
      <c r="CB620" s="1443"/>
      <c r="CC620" s="1443"/>
      <c r="CD620" s="1443"/>
      <c r="CE620" s="1443"/>
      <c r="CF620" s="1443"/>
      <c r="CG620" s="1443"/>
      <c r="CH620" s="1443"/>
      <c r="CI620" s="496"/>
      <c r="CJ620" s="1698"/>
      <c r="CK620" s="1984"/>
    </row>
    <row r="621" spans="1:90" s="514" customFormat="1" ht="18.75" customHeight="1">
      <c r="A621" s="527"/>
      <c r="B621" s="1448"/>
      <c r="C621" s="1544" t="s">
        <v>1462</v>
      </c>
      <c r="AA621" s="961"/>
      <c r="AB621" s="961"/>
      <c r="AE621" s="2572">
        <v>98840211</v>
      </c>
      <c r="AF621" s="2572"/>
      <c r="AG621" s="2572"/>
      <c r="AH621" s="2572"/>
      <c r="AI621" s="2572"/>
      <c r="AJ621" s="2572"/>
      <c r="AK621" s="2572"/>
      <c r="AL621" s="2572"/>
      <c r="AM621" s="2572"/>
      <c r="AN621" s="1850"/>
      <c r="AO621" s="2572">
        <v>1685259481</v>
      </c>
      <c r="AP621" s="2572"/>
      <c r="AQ621" s="2572"/>
      <c r="AR621" s="2572"/>
      <c r="AS621" s="2572"/>
      <c r="AT621" s="2572"/>
      <c r="AU621" s="2572"/>
      <c r="AV621" s="2572"/>
      <c r="AW621" s="2572"/>
      <c r="AY621" s="1448"/>
      <c r="AZ621" s="1448"/>
      <c r="BA621" s="377"/>
      <c r="BB621" s="377"/>
      <c r="BC621" s="377"/>
      <c r="BD621" s="377"/>
      <c r="BE621" s="377"/>
      <c r="BF621" s="377"/>
      <c r="BG621" s="377"/>
      <c r="BH621" s="377"/>
      <c r="BI621" s="377"/>
      <c r="BJ621" s="377"/>
      <c r="BK621" s="377"/>
      <c r="BL621" s="377"/>
      <c r="BM621" s="377"/>
      <c r="BN621" s="377"/>
      <c r="BO621" s="377"/>
      <c r="BP621" s="377"/>
      <c r="BQ621" s="377"/>
      <c r="BR621" s="377"/>
      <c r="BS621" s="377"/>
      <c r="BT621" s="377"/>
      <c r="BU621" s="377"/>
      <c r="BV621" s="377"/>
      <c r="BW621" s="377"/>
      <c r="BX621" s="377"/>
      <c r="BY621" s="377"/>
      <c r="BZ621" s="377"/>
      <c r="CB621" s="1443"/>
      <c r="CC621" s="1443"/>
      <c r="CD621" s="1443"/>
      <c r="CE621" s="1443"/>
      <c r="CF621" s="1443"/>
      <c r="CG621" s="1443"/>
      <c r="CH621" s="1443"/>
      <c r="CI621" s="496"/>
      <c r="CJ621" s="1698"/>
    </row>
    <row r="622" spans="1:90" s="514" customFormat="1" ht="18.75" hidden="1" customHeight="1">
      <c r="A622" s="527"/>
      <c r="B622" s="1448"/>
      <c r="C622" s="514" t="s">
        <v>1004</v>
      </c>
      <c r="AA622" s="961"/>
      <c r="AB622" s="961"/>
      <c r="AE622" s="2572"/>
      <c r="AF622" s="2572"/>
      <c r="AG622" s="2572"/>
      <c r="AH622" s="2572"/>
      <c r="AI622" s="2572"/>
      <c r="AJ622" s="2572"/>
      <c r="AK622" s="2572"/>
      <c r="AL622" s="2572"/>
      <c r="AM622" s="2572"/>
      <c r="AN622" s="1850"/>
      <c r="AO622" s="2572"/>
      <c r="AP622" s="2572"/>
      <c r="AQ622" s="2572"/>
      <c r="AR622" s="2572"/>
      <c r="AS622" s="2572"/>
      <c r="AT622" s="2572"/>
      <c r="AU622" s="2572"/>
      <c r="AV622" s="2572"/>
      <c r="AW622" s="2572"/>
      <c r="AY622" s="1448"/>
      <c r="AZ622" s="1448"/>
      <c r="BA622" s="377"/>
      <c r="BB622" s="377"/>
      <c r="BC622" s="377"/>
      <c r="BD622" s="377"/>
      <c r="BE622" s="377"/>
      <c r="BF622" s="377"/>
      <c r="BG622" s="377"/>
      <c r="BH622" s="377"/>
      <c r="BI622" s="377"/>
      <c r="BJ622" s="377"/>
      <c r="BK622" s="377"/>
      <c r="BL622" s="377"/>
      <c r="BM622" s="377"/>
      <c r="BN622" s="377"/>
      <c r="BO622" s="377"/>
      <c r="BP622" s="377"/>
      <c r="BQ622" s="377"/>
      <c r="BR622" s="377"/>
      <c r="BS622" s="377"/>
      <c r="BT622" s="377"/>
      <c r="BU622" s="377"/>
      <c r="BV622" s="377"/>
      <c r="BW622" s="377"/>
      <c r="BX622" s="377"/>
      <c r="BY622" s="377"/>
      <c r="BZ622" s="377"/>
      <c r="CB622" s="1443"/>
      <c r="CC622" s="1443"/>
      <c r="CD622" s="1443"/>
      <c r="CE622" s="1443"/>
      <c r="CF622" s="1443"/>
      <c r="CG622" s="1443"/>
      <c r="CH622" s="1443"/>
      <c r="CI622" s="496"/>
      <c r="CJ622" s="936"/>
    </row>
    <row r="623" spans="1:90" s="514" customFormat="1" ht="18.75" hidden="1" customHeight="1">
      <c r="A623" s="527"/>
      <c r="B623" s="1448"/>
      <c r="C623" s="514" t="s">
        <v>1005</v>
      </c>
      <c r="AA623" s="961"/>
      <c r="AB623" s="961"/>
      <c r="AE623" s="2572"/>
      <c r="AF623" s="2572"/>
      <c r="AG623" s="2572"/>
      <c r="AH623" s="2572"/>
      <c r="AI623" s="2572"/>
      <c r="AJ623" s="2572"/>
      <c r="AK623" s="2572"/>
      <c r="AL623" s="2572"/>
      <c r="AM623" s="2572"/>
      <c r="AN623" s="1850"/>
      <c r="AO623" s="2572"/>
      <c r="AP623" s="2572"/>
      <c r="AQ623" s="2572"/>
      <c r="AR623" s="2572"/>
      <c r="AS623" s="2572"/>
      <c r="AT623" s="2572"/>
      <c r="AU623" s="2572"/>
      <c r="AV623" s="2572"/>
      <c r="AW623" s="2572"/>
      <c r="AY623" s="1448"/>
      <c r="AZ623" s="1448"/>
      <c r="BA623" s="377"/>
      <c r="BB623" s="377"/>
      <c r="BC623" s="377"/>
      <c r="BD623" s="377"/>
      <c r="BE623" s="377"/>
      <c r="BF623" s="377"/>
      <c r="BG623" s="377"/>
      <c r="BH623" s="377"/>
      <c r="BI623" s="377"/>
      <c r="BJ623" s="377"/>
      <c r="BK623" s="377"/>
      <c r="BL623" s="377"/>
      <c r="BM623" s="377"/>
      <c r="BN623" s="377"/>
      <c r="BO623" s="377"/>
      <c r="BP623" s="377"/>
      <c r="BQ623" s="377"/>
      <c r="BR623" s="377"/>
      <c r="BS623" s="377"/>
      <c r="BT623" s="377"/>
      <c r="BU623" s="377"/>
      <c r="BV623" s="377"/>
      <c r="BW623" s="377"/>
      <c r="BX623" s="377"/>
      <c r="BY623" s="377"/>
      <c r="BZ623" s="377"/>
      <c r="CB623" s="1443"/>
      <c r="CC623" s="1443"/>
      <c r="CD623" s="1443"/>
      <c r="CE623" s="1443"/>
      <c r="CF623" s="1443"/>
      <c r="CG623" s="1443"/>
      <c r="CH623" s="1443"/>
      <c r="CI623" s="496"/>
      <c r="CJ623" s="936"/>
    </row>
    <row r="624" spans="1:90" s="285" customFormat="1" ht="18.75" customHeight="1">
      <c r="A624" s="1489"/>
      <c r="B624" s="134"/>
      <c r="C624" s="285" t="s">
        <v>968</v>
      </c>
      <c r="AA624" s="409"/>
      <c r="AB624" s="409"/>
      <c r="AE624" s="2944">
        <v>0</v>
      </c>
      <c r="AF624" s="2944"/>
      <c r="AG624" s="2944"/>
      <c r="AH624" s="2944"/>
      <c r="AI624" s="2944"/>
      <c r="AJ624" s="2944"/>
      <c r="AK624" s="2944"/>
      <c r="AL624" s="2944"/>
      <c r="AM624" s="2944"/>
      <c r="AN624" s="1899"/>
      <c r="AO624" s="2944">
        <v>0</v>
      </c>
      <c r="AP624" s="2944"/>
      <c r="AQ624" s="2944"/>
      <c r="AR624" s="2944"/>
      <c r="AS624" s="2944"/>
      <c r="AT624" s="2944"/>
      <c r="AU624" s="2944"/>
      <c r="AV624" s="2944"/>
      <c r="AW624" s="2944"/>
      <c r="AY624" s="134"/>
      <c r="AZ624" s="134"/>
      <c r="BA624" s="1586"/>
      <c r="BB624" s="1586"/>
      <c r="BC624" s="1586"/>
      <c r="BD624" s="1586"/>
      <c r="BE624" s="1586"/>
      <c r="BF624" s="1586"/>
      <c r="BG624" s="1586"/>
      <c r="BH624" s="1586"/>
      <c r="BI624" s="1586"/>
      <c r="BJ624" s="1586"/>
      <c r="BK624" s="1586"/>
      <c r="BL624" s="1586"/>
      <c r="BM624" s="1586"/>
      <c r="BN624" s="1586"/>
      <c r="BO624" s="1586"/>
      <c r="BP624" s="1586"/>
      <c r="BQ624" s="1586"/>
      <c r="BR624" s="1586"/>
      <c r="BS624" s="1586"/>
      <c r="BT624" s="1586"/>
      <c r="BU624" s="1586"/>
      <c r="BV624" s="1586"/>
      <c r="BW624" s="1586"/>
      <c r="BX624" s="1586"/>
      <c r="BY624" s="1586"/>
      <c r="BZ624" s="1586"/>
      <c r="CB624" s="284"/>
      <c r="CC624" s="284"/>
      <c r="CD624" s="284"/>
      <c r="CE624" s="284"/>
      <c r="CF624" s="284"/>
      <c r="CG624" s="284"/>
      <c r="CH624" s="284"/>
      <c r="CI624" s="1652"/>
      <c r="CJ624" s="1625"/>
      <c r="CK624" s="1699"/>
      <c r="CL624" s="1625"/>
    </row>
    <row r="625" spans="1:90" s="514" customFormat="1" ht="21.75" hidden="1" customHeight="1">
      <c r="A625" s="527"/>
      <c r="B625" s="1448"/>
      <c r="C625" s="514" t="s">
        <v>879</v>
      </c>
      <c r="AA625" s="961"/>
      <c r="AB625" s="961"/>
      <c r="AE625" s="2572"/>
      <c r="AF625" s="2572"/>
      <c r="AG625" s="2572"/>
      <c r="AH625" s="2572"/>
      <c r="AI625" s="2572"/>
      <c r="AJ625" s="2572"/>
      <c r="AK625" s="2572"/>
      <c r="AL625" s="2572"/>
      <c r="AM625" s="2572"/>
      <c r="AN625" s="1850"/>
      <c r="AO625" s="2572"/>
      <c r="AP625" s="2572"/>
      <c r="AQ625" s="2572"/>
      <c r="AR625" s="2572"/>
      <c r="AS625" s="2572"/>
      <c r="AT625" s="2572"/>
      <c r="AU625" s="2572"/>
      <c r="AV625" s="2572"/>
      <c r="AW625" s="2572"/>
      <c r="AY625" s="1448"/>
      <c r="AZ625" s="1448"/>
      <c r="BA625" s="377"/>
      <c r="BB625" s="377"/>
      <c r="BC625" s="377"/>
      <c r="BD625" s="377"/>
      <c r="BE625" s="377"/>
      <c r="BF625" s="377"/>
      <c r="BG625" s="377"/>
      <c r="BH625" s="377"/>
      <c r="BI625" s="377"/>
      <c r="BJ625" s="377"/>
      <c r="BK625" s="377"/>
      <c r="BL625" s="377"/>
      <c r="BM625" s="377"/>
      <c r="BN625" s="377"/>
      <c r="BO625" s="377"/>
      <c r="BP625" s="377"/>
      <c r="BQ625" s="377"/>
      <c r="BR625" s="377"/>
      <c r="BS625" s="377"/>
      <c r="BT625" s="377"/>
      <c r="BU625" s="377"/>
      <c r="BV625" s="377"/>
      <c r="BW625" s="377"/>
      <c r="BX625" s="377"/>
      <c r="BY625" s="377"/>
      <c r="BZ625" s="377"/>
      <c r="CB625" s="1443"/>
      <c r="CC625" s="1443"/>
      <c r="CD625" s="1443"/>
      <c r="CE625" s="1443"/>
      <c r="CF625" s="1443"/>
      <c r="CG625" s="1443"/>
      <c r="CH625" s="1443"/>
      <c r="CI625" s="496"/>
      <c r="CJ625" s="936"/>
    </row>
    <row r="626" spans="1:90" s="514" customFormat="1" ht="21.75" hidden="1" customHeight="1">
      <c r="A626" s="527"/>
      <c r="B626" s="1448"/>
      <c r="C626" s="1544" t="s">
        <v>913</v>
      </c>
      <c r="AA626" s="961"/>
      <c r="AB626" s="961"/>
      <c r="AE626" s="2679"/>
      <c r="AF626" s="2679"/>
      <c r="AG626" s="2679"/>
      <c r="AH626" s="2680"/>
      <c r="AI626" s="2680"/>
      <c r="AJ626" s="2679"/>
      <c r="AK626" s="2680"/>
      <c r="AL626" s="2679"/>
      <c r="AM626" s="2679"/>
      <c r="AN626" s="1850"/>
      <c r="AO626" s="2679"/>
      <c r="AP626" s="2679"/>
      <c r="AQ626" s="2679"/>
      <c r="AR626" s="2680"/>
      <c r="AS626" s="2680"/>
      <c r="AT626" s="2680"/>
      <c r="AU626" s="2679"/>
      <c r="AV626" s="2679"/>
      <c r="AW626" s="2679"/>
      <c r="AY626" s="1448"/>
      <c r="AZ626" s="1448"/>
      <c r="BA626" s="377"/>
      <c r="BB626" s="377"/>
      <c r="BC626" s="377"/>
      <c r="BD626" s="377"/>
      <c r="BE626" s="377"/>
      <c r="BF626" s="377"/>
      <c r="BG626" s="377"/>
      <c r="BH626" s="377"/>
      <c r="BI626" s="377"/>
      <c r="BJ626" s="377"/>
      <c r="BK626" s="377"/>
      <c r="BL626" s="377"/>
      <c r="BM626" s="377"/>
      <c r="BN626" s="377"/>
      <c r="BO626" s="377"/>
      <c r="BP626" s="377"/>
      <c r="BQ626" s="377"/>
      <c r="BR626" s="377"/>
      <c r="BS626" s="377"/>
      <c r="BT626" s="377"/>
      <c r="BU626" s="377"/>
      <c r="BV626" s="377"/>
      <c r="BW626" s="377"/>
      <c r="BX626" s="377"/>
      <c r="BY626" s="377"/>
      <c r="BZ626" s="377"/>
      <c r="CB626" s="1443"/>
      <c r="CC626" s="1443"/>
      <c r="CD626" s="1443"/>
      <c r="CE626" s="1443"/>
      <c r="CF626" s="1443"/>
      <c r="CG626" s="1443"/>
      <c r="CH626" s="1443"/>
      <c r="CI626" s="496"/>
      <c r="CJ626" s="936"/>
    </row>
    <row r="627" spans="1:90" s="285" customFormat="1" ht="17.25" customHeight="1" thickBot="1">
      <c r="A627" s="1489"/>
      <c r="B627" s="134"/>
      <c r="C627" s="2662" t="s">
        <v>580</v>
      </c>
      <c r="D627" s="2662"/>
      <c r="E627" s="2662"/>
      <c r="F627" s="2662"/>
      <c r="G627" s="2662"/>
      <c r="H627" s="2662"/>
      <c r="I627" s="2662"/>
      <c r="J627" s="2662"/>
      <c r="K627" s="2662"/>
      <c r="L627" s="2662"/>
      <c r="M627" s="2662"/>
      <c r="N627" s="2662"/>
      <c r="O627" s="2662"/>
      <c r="P627" s="2662"/>
      <c r="Q627" s="2662"/>
      <c r="R627" s="2662"/>
      <c r="S627" s="2662"/>
      <c r="T627" s="2662"/>
      <c r="U627" s="2662"/>
      <c r="V627" s="2662"/>
      <c r="W627" s="2662"/>
      <c r="X627" s="2662"/>
      <c r="Y627" s="2662"/>
      <c r="Z627" s="2662"/>
      <c r="AA627" s="2662"/>
      <c r="AB627" s="2662"/>
      <c r="AC627" s="2662"/>
      <c r="AE627" s="2625">
        <v>58214153390</v>
      </c>
      <c r="AF627" s="2625"/>
      <c r="AG627" s="2625"/>
      <c r="AH627" s="2580"/>
      <c r="AI627" s="2580"/>
      <c r="AJ627" s="2625"/>
      <c r="AK627" s="2580"/>
      <c r="AL627" s="2625"/>
      <c r="AM627" s="2625"/>
      <c r="AN627" s="1899"/>
      <c r="AO627" s="2625">
        <v>46559502199</v>
      </c>
      <c r="AP627" s="2625"/>
      <c r="AQ627" s="2625"/>
      <c r="AR627" s="2580"/>
      <c r="AS627" s="2580"/>
      <c r="AT627" s="2626"/>
      <c r="AU627" s="2625"/>
      <c r="AV627" s="2625"/>
      <c r="AW627" s="2625"/>
      <c r="AY627" s="134"/>
      <c r="AZ627" s="134"/>
      <c r="BA627" s="1586"/>
      <c r="BB627" s="1586"/>
      <c r="BC627" s="1586"/>
      <c r="BD627" s="1586"/>
      <c r="BE627" s="1586"/>
      <c r="BF627" s="1586"/>
      <c r="BG627" s="1586"/>
      <c r="BH627" s="1586"/>
      <c r="BI627" s="1586"/>
      <c r="BJ627" s="1586"/>
      <c r="BK627" s="1586"/>
      <c r="BL627" s="1586"/>
      <c r="BM627" s="1586"/>
      <c r="BN627" s="1586"/>
      <c r="BO627" s="1586"/>
      <c r="BP627" s="1586"/>
      <c r="BQ627" s="1586"/>
      <c r="BR627" s="1586"/>
      <c r="BS627" s="1586"/>
      <c r="BT627" s="1586"/>
      <c r="BU627" s="1586"/>
      <c r="BV627" s="1586"/>
      <c r="BW627" s="1586"/>
      <c r="BX627" s="1586"/>
      <c r="BY627" s="1586"/>
      <c r="BZ627" s="1586"/>
      <c r="CB627" s="284"/>
      <c r="CC627" s="284"/>
      <c r="CD627" s="284"/>
      <c r="CE627" s="284"/>
      <c r="CF627" s="284"/>
      <c r="CG627" s="284"/>
      <c r="CH627" s="284"/>
      <c r="CI627" s="1652"/>
      <c r="CJ627" s="1625"/>
      <c r="CK627" s="1625"/>
      <c r="CL627" s="1625"/>
    </row>
    <row r="628" spans="1:90" s="285" customFormat="1" ht="17.25" customHeight="1" thickTop="1">
      <c r="A628" s="1489"/>
      <c r="B628" s="134"/>
      <c r="C628" s="457"/>
      <c r="D628" s="457"/>
      <c r="E628" s="457"/>
      <c r="F628" s="457"/>
      <c r="G628" s="457"/>
      <c r="H628" s="457"/>
      <c r="I628" s="457"/>
      <c r="J628" s="457"/>
      <c r="K628" s="457"/>
      <c r="L628" s="457"/>
      <c r="M628" s="457"/>
      <c r="N628" s="457"/>
      <c r="O628" s="457"/>
      <c r="P628" s="457"/>
      <c r="Q628" s="457"/>
      <c r="R628" s="457"/>
      <c r="S628" s="457"/>
      <c r="T628" s="457"/>
      <c r="U628" s="457"/>
      <c r="V628" s="457"/>
      <c r="W628" s="457"/>
      <c r="X628" s="457"/>
      <c r="Y628" s="457"/>
      <c r="Z628" s="457"/>
      <c r="AA628" s="457"/>
      <c r="AB628" s="457"/>
      <c r="AC628" s="457"/>
      <c r="AE628" s="452"/>
      <c r="AF628" s="452"/>
      <c r="AG628" s="452"/>
      <c r="AH628" s="452"/>
      <c r="AI628" s="452"/>
      <c r="AJ628" s="452"/>
      <c r="AK628" s="452"/>
      <c r="AL628" s="452"/>
      <c r="AM628" s="452"/>
      <c r="AN628" s="1625"/>
      <c r="AO628" s="452"/>
      <c r="AP628" s="452"/>
      <c r="AQ628" s="452"/>
      <c r="AR628" s="452"/>
      <c r="AS628" s="452"/>
      <c r="AT628" s="452"/>
      <c r="AU628" s="452"/>
      <c r="AV628" s="452"/>
      <c r="AW628" s="452"/>
      <c r="AY628" s="134"/>
      <c r="AZ628" s="134"/>
      <c r="BA628" s="1586"/>
      <c r="BB628" s="1586"/>
      <c r="BC628" s="1586"/>
      <c r="BD628" s="1586"/>
      <c r="BE628" s="1586"/>
      <c r="BF628" s="1586"/>
      <c r="BG628" s="1586"/>
      <c r="BH628" s="1586"/>
      <c r="BI628" s="1586"/>
      <c r="BJ628" s="1586"/>
      <c r="BK628" s="1586"/>
      <c r="BL628" s="1586"/>
      <c r="BM628" s="1586"/>
      <c r="BN628" s="1586"/>
      <c r="BO628" s="1586"/>
      <c r="BP628" s="1586"/>
      <c r="BQ628" s="1586"/>
      <c r="BR628" s="1586"/>
      <c r="BS628" s="1586"/>
      <c r="BT628" s="1586"/>
      <c r="BU628" s="1586"/>
      <c r="BV628" s="1586"/>
      <c r="BW628" s="1586"/>
      <c r="BX628" s="1586"/>
      <c r="BY628" s="1586"/>
      <c r="BZ628" s="1586"/>
      <c r="CB628" s="284"/>
      <c r="CC628" s="284"/>
      <c r="CD628" s="284"/>
      <c r="CE628" s="284"/>
      <c r="CF628" s="284"/>
      <c r="CG628" s="284"/>
      <c r="CH628" s="284"/>
      <c r="CI628" s="1652"/>
      <c r="CJ628" s="1625"/>
      <c r="CK628" s="1625"/>
      <c r="CL628" s="1625"/>
    </row>
    <row r="629" spans="1:90" s="514" customFormat="1" ht="17.25" customHeight="1">
      <c r="A629" s="1489">
        <v>17</v>
      </c>
      <c r="B629" s="134"/>
      <c r="C629" s="1586" t="s">
        <v>1702</v>
      </c>
      <c r="D629" s="377"/>
      <c r="E629" s="377"/>
      <c r="F629" s="377"/>
      <c r="G629" s="377"/>
      <c r="H629" s="377"/>
      <c r="I629" s="377"/>
      <c r="J629" s="377"/>
      <c r="K629" s="377"/>
      <c r="L629" s="377"/>
      <c r="M629" s="377"/>
      <c r="N629" s="377"/>
      <c r="O629" s="377"/>
      <c r="P629" s="377"/>
      <c r="Q629" s="377"/>
      <c r="R629" s="377"/>
      <c r="S629" s="377"/>
      <c r="T629" s="377"/>
      <c r="U629" s="377"/>
      <c r="V629" s="377"/>
      <c r="W629" s="377"/>
      <c r="X629" s="377"/>
      <c r="Y629" s="377"/>
      <c r="Z629" s="377"/>
      <c r="AA629" s="377"/>
      <c r="AB629" s="377"/>
      <c r="AC629" s="377"/>
      <c r="AD629" s="377"/>
      <c r="AE629" s="2581" t="s">
        <v>512</v>
      </c>
      <c r="AF629" s="2581"/>
      <c r="AG629" s="2581"/>
      <c r="AH629" s="2581"/>
      <c r="AI629" s="2581"/>
      <c r="AJ629" s="2581"/>
      <c r="AK629" s="2581"/>
      <c r="AL629" s="2581"/>
      <c r="AM629" s="2581"/>
      <c r="AN629" s="1859"/>
      <c r="AO629" s="2581" t="s">
        <v>513</v>
      </c>
      <c r="AP629" s="2581"/>
      <c r="AQ629" s="2581"/>
      <c r="AR629" s="2581"/>
      <c r="AS629" s="2581"/>
      <c r="AT629" s="2581"/>
      <c r="AU629" s="2581"/>
      <c r="AV629" s="2581"/>
      <c r="AW629" s="2581"/>
      <c r="AY629" s="134"/>
      <c r="AZ629" s="134"/>
      <c r="BA629" s="377"/>
      <c r="BB629" s="377"/>
      <c r="BC629" s="377"/>
      <c r="BD629" s="377"/>
      <c r="BE629" s="377"/>
      <c r="BF629" s="377"/>
      <c r="BG629" s="377"/>
      <c r="BH629" s="377"/>
      <c r="BI629" s="377"/>
      <c r="BJ629" s="377"/>
      <c r="BK629" s="377"/>
      <c r="BL629" s="377"/>
      <c r="BM629" s="377"/>
      <c r="BN629" s="377"/>
      <c r="BO629" s="377"/>
      <c r="BP629" s="377"/>
      <c r="BQ629" s="377"/>
      <c r="BR629" s="377"/>
      <c r="BS629" s="377"/>
      <c r="BT629" s="377"/>
      <c r="BU629" s="377"/>
      <c r="BV629" s="377"/>
      <c r="BW629" s="377"/>
      <c r="BX629" s="377"/>
      <c r="BY629" s="377"/>
      <c r="BZ629" s="377"/>
      <c r="CB629" s="1443"/>
      <c r="CC629" s="1443"/>
      <c r="CD629" s="1443"/>
      <c r="CE629" s="1443"/>
      <c r="CF629" s="1443"/>
      <c r="CG629" s="1443"/>
      <c r="CH629" s="1443"/>
      <c r="CI629" s="496"/>
      <c r="CJ629" s="936"/>
    </row>
    <row r="630" spans="1:90" ht="17.25" customHeight="1">
      <c r="C630" s="377"/>
      <c r="D630" s="377"/>
      <c r="E630" s="377"/>
      <c r="F630" s="377"/>
      <c r="G630" s="377"/>
      <c r="H630" s="377"/>
      <c r="I630" s="377"/>
      <c r="J630" s="377"/>
      <c r="K630" s="377"/>
      <c r="L630" s="377"/>
      <c r="M630" s="377"/>
      <c r="N630" s="377"/>
      <c r="O630" s="377"/>
      <c r="P630" s="377"/>
      <c r="Q630" s="377"/>
      <c r="R630" s="377"/>
      <c r="S630" s="377"/>
      <c r="T630" s="377"/>
      <c r="U630" s="377"/>
      <c r="V630" s="377"/>
      <c r="W630" s="377"/>
      <c r="X630" s="377"/>
      <c r="Y630" s="1444"/>
      <c r="Z630" s="1444"/>
      <c r="AA630" s="1444"/>
      <c r="AB630" s="377"/>
      <c r="AC630" s="377"/>
      <c r="AD630" s="377"/>
      <c r="AE630" s="2805" t="s">
        <v>574</v>
      </c>
      <c r="AF630" s="2696"/>
      <c r="AG630" s="2696"/>
      <c r="AH630" s="2697"/>
      <c r="AI630" s="2697"/>
      <c r="AJ630" s="2696"/>
      <c r="AK630" s="2697"/>
      <c r="AL630" s="2696"/>
      <c r="AM630" s="2696"/>
      <c r="AN630" s="1864"/>
      <c r="AO630" s="2695" t="s">
        <v>574</v>
      </c>
      <c r="AP630" s="2696"/>
      <c r="AQ630" s="2696"/>
      <c r="AR630" s="2697"/>
      <c r="AS630" s="2697"/>
      <c r="AT630" s="2697"/>
      <c r="AU630" s="2696"/>
      <c r="AV630" s="2696"/>
      <c r="AW630" s="2696"/>
      <c r="BA630" s="1577"/>
      <c r="BB630" s="1577"/>
      <c r="BC630" s="1577"/>
      <c r="BD630" s="1577"/>
      <c r="BE630" s="1577"/>
      <c r="BF630" s="1577"/>
      <c r="BG630" s="1577"/>
      <c r="BH630" s="1577"/>
      <c r="BI630" s="1577"/>
      <c r="BJ630" s="1577"/>
      <c r="BK630" s="1577"/>
      <c r="BL630" s="1577"/>
      <c r="BM630" s="1577"/>
      <c r="BN630" s="1577"/>
      <c r="BO630" s="1577"/>
      <c r="BP630" s="1577"/>
      <c r="BQ630" s="1577"/>
      <c r="BR630" s="1577"/>
      <c r="BS630" s="1577"/>
      <c r="BT630" s="1577"/>
      <c r="BU630" s="1531"/>
      <c r="BV630" s="1531"/>
      <c r="BW630" s="1531"/>
      <c r="BX630" s="1531"/>
      <c r="BY630" s="1531"/>
      <c r="BZ630" s="1531"/>
      <c r="CB630" s="1531"/>
      <c r="CC630" s="1531"/>
      <c r="CD630" s="1531"/>
      <c r="CE630" s="1531"/>
      <c r="CF630" s="1531"/>
      <c r="CG630" s="1531"/>
      <c r="CH630" s="1531"/>
    </row>
    <row r="631" spans="1:90" ht="17.25" customHeight="1">
      <c r="C631" s="285" t="s">
        <v>967</v>
      </c>
      <c r="AE631" s="2592">
        <v>28808460</v>
      </c>
      <c r="AF631" s="2592"/>
      <c r="AG631" s="2592"/>
      <c r="AH631" s="2592"/>
      <c r="AI631" s="2592"/>
      <c r="AJ631" s="2592"/>
      <c r="AK631" s="2592"/>
      <c r="AL631" s="2592"/>
      <c r="AM631" s="2592"/>
      <c r="AN631" s="1899"/>
      <c r="AO631" s="2592">
        <v>28808460</v>
      </c>
      <c r="AP631" s="2592"/>
      <c r="AQ631" s="2592"/>
      <c r="AR631" s="2592"/>
      <c r="AS631" s="2592"/>
      <c r="AT631" s="2592"/>
      <c r="AU631" s="2592"/>
      <c r="AV631" s="2592"/>
      <c r="AW631" s="2592"/>
      <c r="BU631" s="2624"/>
      <c r="BV631" s="2624"/>
      <c r="BW631" s="2624"/>
      <c r="BX631" s="2624"/>
      <c r="BY631" s="2624"/>
      <c r="BZ631" s="2624"/>
      <c r="CB631" s="2624"/>
      <c r="CC631" s="2624"/>
      <c r="CD631" s="2624"/>
      <c r="CE631" s="2624"/>
      <c r="CF631" s="2624"/>
      <c r="CG631" s="2624"/>
      <c r="CH631" s="923"/>
      <c r="CI631" s="1081">
        <v>28808460</v>
      </c>
      <c r="CJ631" s="1082">
        <v>28808460</v>
      </c>
      <c r="CK631" s="1540">
        <v>0</v>
      </c>
      <c r="CL631" s="460">
        <v>0</v>
      </c>
    </row>
    <row r="632" spans="1:90" s="514" customFormat="1" ht="17.25" customHeight="1">
      <c r="A632" s="1489"/>
      <c r="B632" s="134"/>
      <c r="C632" s="1700" t="s">
        <v>1703</v>
      </c>
      <c r="AE632" s="2564">
        <v>28808460</v>
      </c>
      <c r="AF632" s="2564"/>
      <c r="AG632" s="2564"/>
      <c r="AH632" s="2564"/>
      <c r="AI632" s="2564"/>
      <c r="AJ632" s="2564"/>
      <c r="AK632" s="2564"/>
      <c r="AL632" s="2564"/>
      <c r="AM632" s="2564"/>
      <c r="AN632" s="1850"/>
      <c r="AO632" s="2619">
        <v>28808460</v>
      </c>
      <c r="AP632" s="2619"/>
      <c r="AQ632" s="2619"/>
      <c r="AR632" s="2619"/>
      <c r="AS632" s="2619"/>
      <c r="AT632" s="2619"/>
      <c r="AU632" s="2619"/>
      <c r="AV632" s="2619"/>
      <c r="AW632" s="2619"/>
      <c r="AY632" s="134"/>
      <c r="AZ632" s="134"/>
      <c r="BA632" s="514" t="s">
        <v>524</v>
      </c>
      <c r="BU632" s="2591"/>
      <c r="BV632" s="2591"/>
      <c r="BW632" s="2591"/>
      <c r="BX632" s="2591"/>
      <c r="BY632" s="2591"/>
      <c r="BZ632" s="2591"/>
      <c r="CB632" s="2591"/>
      <c r="CC632" s="2591"/>
      <c r="CD632" s="2591"/>
      <c r="CE632" s="2591"/>
      <c r="CF632" s="2591"/>
      <c r="CG632" s="2591"/>
      <c r="CH632" s="383"/>
      <c r="CI632" s="496"/>
      <c r="CJ632" s="936"/>
    </row>
    <row r="633" spans="1:90" ht="17.25" customHeight="1">
      <c r="C633" s="285" t="s">
        <v>968</v>
      </c>
      <c r="AE633" s="2592">
        <v>0</v>
      </c>
      <c r="AF633" s="2592"/>
      <c r="AG633" s="2592"/>
      <c r="AH633" s="2592"/>
      <c r="AI633" s="2592"/>
      <c r="AJ633" s="2592"/>
      <c r="AK633" s="2592"/>
      <c r="AL633" s="2592"/>
      <c r="AM633" s="2592"/>
      <c r="AN633" s="1850"/>
      <c r="AO633" s="2592">
        <v>0</v>
      </c>
      <c r="AP633" s="2592"/>
      <c r="AQ633" s="2592"/>
      <c r="AR633" s="2592"/>
      <c r="AS633" s="2592"/>
      <c r="AT633" s="2592"/>
      <c r="AU633" s="2592"/>
      <c r="AV633" s="2592"/>
      <c r="AW633" s="2592"/>
      <c r="BU633" s="2624"/>
      <c r="BV633" s="2624"/>
      <c r="BW633" s="2624"/>
      <c r="BX633" s="2624"/>
      <c r="BY633" s="2624"/>
      <c r="BZ633" s="2624"/>
      <c r="CB633" s="2624"/>
      <c r="CC633" s="2624"/>
      <c r="CD633" s="2624"/>
      <c r="CE633" s="2624"/>
      <c r="CF633" s="2624"/>
      <c r="CG633" s="2624"/>
      <c r="CH633" s="923"/>
      <c r="CK633" s="1540"/>
      <c r="CL633" s="460"/>
    </row>
    <row r="634" spans="1:90" hidden="1">
      <c r="C634" s="1700"/>
      <c r="D634" s="134"/>
      <c r="E634" s="134"/>
      <c r="F634" s="134"/>
      <c r="G634" s="134"/>
      <c r="H634" s="134"/>
      <c r="I634" s="134"/>
      <c r="J634" s="134"/>
      <c r="K634" s="134"/>
      <c r="L634" s="134"/>
      <c r="M634" s="134"/>
      <c r="N634" s="134"/>
      <c r="O634" s="134"/>
      <c r="P634" s="134"/>
      <c r="Q634" s="134"/>
      <c r="R634" s="134"/>
      <c r="S634" s="134"/>
      <c r="T634" s="134"/>
      <c r="U634" s="134"/>
      <c r="V634" s="134"/>
      <c r="W634" s="134"/>
      <c r="X634" s="134"/>
      <c r="AE634" s="2620"/>
      <c r="AF634" s="2620"/>
      <c r="AG634" s="2620"/>
      <c r="AH634" s="2620"/>
      <c r="AI634" s="2620"/>
      <c r="AJ634" s="2620"/>
      <c r="AK634" s="2620"/>
      <c r="AL634" s="2620"/>
      <c r="AM634" s="2620"/>
      <c r="AN634" s="1850"/>
      <c r="AO634" s="2620"/>
      <c r="AP634" s="2620"/>
      <c r="AQ634" s="2620"/>
      <c r="AR634" s="2620"/>
      <c r="AS634" s="2620"/>
      <c r="AT634" s="2620"/>
      <c r="AU634" s="2620"/>
      <c r="AV634" s="2620"/>
      <c r="AW634" s="2620"/>
      <c r="BA634" s="1532"/>
      <c r="BB634" s="459"/>
      <c r="BC634" s="459"/>
      <c r="BD634" s="459"/>
      <c r="BE634" s="459"/>
      <c r="BF634" s="459"/>
      <c r="BG634" s="459"/>
      <c r="BH634" s="459"/>
      <c r="BI634" s="459"/>
      <c r="BJ634" s="459"/>
      <c r="BK634" s="459"/>
      <c r="BL634" s="459"/>
      <c r="BM634" s="459"/>
      <c r="BN634" s="459"/>
      <c r="BO634" s="459"/>
      <c r="BP634" s="459"/>
      <c r="BQ634" s="459"/>
      <c r="BR634" s="459"/>
      <c r="BU634" s="2698"/>
      <c r="BV634" s="2698"/>
      <c r="BW634" s="2698"/>
      <c r="BX634" s="2698"/>
      <c r="BY634" s="2698"/>
      <c r="BZ634" s="2698"/>
      <c r="CB634" s="2698"/>
      <c r="CC634" s="2698"/>
      <c r="CD634" s="2698"/>
      <c r="CE634" s="2698"/>
      <c r="CF634" s="2698"/>
      <c r="CG634" s="2698"/>
      <c r="CH634" s="508"/>
    </row>
    <row r="635" spans="1:90" hidden="1">
      <c r="C635" s="1700"/>
      <c r="AE635" s="2620"/>
      <c r="AF635" s="2620"/>
      <c r="AG635" s="2620"/>
      <c r="AH635" s="2620"/>
      <c r="AI635" s="2620"/>
      <c r="AJ635" s="2620"/>
      <c r="AK635" s="2620"/>
      <c r="AL635" s="2620"/>
      <c r="AM635" s="2620"/>
      <c r="AN635" s="1850"/>
      <c r="AO635" s="2620"/>
      <c r="AP635" s="2620"/>
      <c r="AQ635" s="2620"/>
      <c r="AR635" s="2620"/>
      <c r="AS635" s="2620"/>
      <c r="AT635" s="2620"/>
      <c r="AU635" s="2620"/>
      <c r="AV635" s="2620"/>
      <c r="AW635" s="2620"/>
      <c r="BU635" s="2624"/>
      <c r="BV635" s="2624"/>
      <c r="BW635" s="2624"/>
      <c r="BX635" s="2624"/>
      <c r="BY635" s="2624"/>
      <c r="BZ635" s="2624"/>
      <c r="CB635" s="2624"/>
      <c r="CC635" s="2624"/>
      <c r="CD635" s="2624"/>
      <c r="CE635" s="2624"/>
      <c r="CF635" s="2624"/>
      <c r="CG635" s="2624"/>
      <c r="CH635" s="923"/>
    </row>
    <row r="636" spans="1:90" s="514" customFormat="1" hidden="1">
      <c r="A636" s="1489"/>
      <c r="B636" s="134"/>
      <c r="C636" s="285"/>
      <c r="D636" s="457"/>
      <c r="E636" s="457"/>
      <c r="F636" s="457"/>
      <c r="G636" s="457"/>
      <c r="H636" s="457"/>
      <c r="I636" s="457"/>
      <c r="J636" s="457"/>
      <c r="K636" s="457"/>
      <c r="L636" s="457"/>
      <c r="M636" s="457"/>
      <c r="N636" s="457"/>
      <c r="O636" s="457"/>
      <c r="P636" s="457"/>
      <c r="Q636" s="457"/>
      <c r="R636" s="457"/>
      <c r="S636" s="457"/>
      <c r="T636" s="457"/>
      <c r="U636" s="457"/>
      <c r="V636" s="457"/>
      <c r="W636" s="457"/>
      <c r="X636" s="457"/>
      <c r="Y636" s="457"/>
      <c r="Z636" s="457"/>
      <c r="AA636" s="134"/>
      <c r="AE636" s="2943"/>
      <c r="AF636" s="2943"/>
      <c r="AG636" s="2943"/>
      <c r="AH636" s="2943"/>
      <c r="AI636" s="2943"/>
      <c r="AJ636" s="2943"/>
      <c r="AK636" s="2943"/>
      <c r="AL636" s="2943"/>
      <c r="AM636" s="2943"/>
      <c r="AN636" s="1850"/>
      <c r="AO636" s="2943"/>
      <c r="AP636" s="2943"/>
      <c r="AQ636" s="2943"/>
      <c r="AR636" s="2943"/>
      <c r="AS636" s="2943"/>
      <c r="AT636" s="2943"/>
      <c r="AU636" s="2943"/>
      <c r="AV636" s="2943"/>
      <c r="AW636" s="2943"/>
      <c r="AY636" s="134"/>
      <c r="AZ636" s="134"/>
      <c r="BA636" s="134"/>
      <c r="BB636" s="134"/>
      <c r="BC636" s="134"/>
      <c r="BD636" s="134"/>
      <c r="BE636" s="134"/>
      <c r="BF636" s="134"/>
      <c r="BG636" s="134"/>
      <c r="BH636" s="134"/>
      <c r="BI636" s="134"/>
      <c r="BJ636" s="134"/>
      <c r="BK636" s="134"/>
      <c r="BL636" s="134"/>
      <c r="BM636" s="134"/>
      <c r="BN636" s="134"/>
      <c r="BO636" s="134"/>
      <c r="BP636" s="134"/>
      <c r="BQ636" s="134"/>
      <c r="BR636" s="134"/>
      <c r="BU636" s="284"/>
      <c r="BV636" s="284"/>
      <c r="BW636" s="284"/>
      <c r="BX636" s="284"/>
      <c r="BY636" s="284"/>
      <c r="BZ636" s="284"/>
      <c r="CB636" s="284"/>
      <c r="CC636" s="284"/>
      <c r="CD636" s="284"/>
      <c r="CE636" s="284"/>
      <c r="CF636" s="284"/>
      <c r="CG636" s="284"/>
      <c r="CH636" s="284"/>
      <c r="CI636" s="496"/>
      <c r="CJ636" s="936"/>
      <c r="CK636" s="384"/>
      <c r="CL636" s="384"/>
    </row>
    <row r="637" spans="1:90" s="514" customFormat="1" ht="17.25" customHeight="1" thickBot="1">
      <c r="A637" s="1489"/>
      <c r="B637" s="134"/>
      <c r="C637" s="2662" t="s">
        <v>580</v>
      </c>
      <c r="D637" s="2662"/>
      <c r="E637" s="2662"/>
      <c r="F637" s="2662"/>
      <c r="G637" s="2662"/>
      <c r="H637" s="2662"/>
      <c r="I637" s="2662"/>
      <c r="J637" s="2662"/>
      <c r="K637" s="2662"/>
      <c r="L637" s="2662"/>
      <c r="M637" s="2662"/>
      <c r="N637" s="2662"/>
      <c r="O637" s="2662"/>
      <c r="P637" s="2662"/>
      <c r="Q637" s="2662"/>
      <c r="R637" s="2662"/>
      <c r="S637" s="2662"/>
      <c r="T637" s="2662"/>
      <c r="U637" s="2662"/>
      <c r="V637" s="2662"/>
      <c r="W637" s="2662"/>
      <c r="X637" s="2662"/>
      <c r="Y637" s="2662"/>
      <c r="Z637" s="457"/>
      <c r="AA637" s="134"/>
      <c r="AE637" s="2625">
        <v>28808460</v>
      </c>
      <c r="AF637" s="2625"/>
      <c r="AG637" s="2625"/>
      <c r="AH637" s="2580"/>
      <c r="AI637" s="2580"/>
      <c r="AJ637" s="2625"/>
      <c r="AK637" s="2580"/>
      <c r="AL637" s="2625"/>
      <c r="AM637" s="2625"/>
      <c r="AN637" s="1850"/>
      <c r="AO637" s="2625">
        <v>28808460</v>
      </c>
      <c r="AP637" s="2625"/>
      <c r="AQ637" s="2625"/>
      <c r="AR637" s="2580"/>
      <c r="AS637" s="2580"/>
      <c r="AT637" s="2626"/>
      <c r="AU637" s="2625"/>
      <c r="AV637" s="2625"/>
      <c r="AW637" s="2625"/>
      <c r="AY637" s="134"/>
      <c r="AZ637" s="134"/>
      <c r="BA637" s="134" t="s">
        <v>580</v>
      </c>
      <c r="BB637" s="134"/>
      <c r="BC637" s="134"/>
      <c r="BD637" s="134"/>
      <c r="BE637" s="134"/>
      <c r="BF637" s="134"/>
      <c r="BG637" s="134"/>
      <c r="BH637" s="134"/>
      <c r="BI637" s="134"/>
      <c r="BJ637" s="134"/>
      <c r="BK637" s="134"/>
      <c r="BL637" s="134"/>
      <c r="BM637" s="134"/>
      <c r="BN637" s="134"/>
      <c r="BO637" s="134"/>
      <c r="BP637" s="134"/>
      <c r="BQ637" s="134"/>
      <c r="BR637" s="134"/>
      <c r="BU637" s="2614">
        <v>0</v>
      </c>
      <c r="BV637" s="2614"/>
      <c r="BW637" s="2614"/>
      <c r="BX637" s="2614"/>
      <c r="BY637" s="2614"/>
      <c r="BZ637" s="2614"/>
      <c r="CB637" s="2614">
        <v>0</v>
      </c>
      <c r="CC637" s="2614"/>
      <c r="CD637" s="2614"/>
      <c r="CE637" s="2614"/>
      <c r="CF637" s="2614"/>
      <c r="CG637" s="2614"/>
      <c r="CH637" s="284"/>
      <c r="CI637" s="496"/>
      <c r="CJ637" s="936"/>
      <c r="CK637" s="384"/>
      <c r="CL637" s="384"/>
    </row>
    <row r="638" spans="1:90" s="514" customFormat="1" ht="15.75" thickTop="1">
      <c r="A638" s="1489"/>
      <c r="B638" s="134"/>
      <c r="C638" s="457"/>
      <c r="D638" s="457"/>
      <c r="E638" s="457"/>
      <c r="F638" s="457"/>
      <c r="G638" s="457"/>
      <c r="H638" s="457"/>
      <c r="I638" s="457"/>
      <c r="J638" s="457"/>
      <c r="K638" s="457"/>
      <c r="L638" s="457"/>
      <c r="M638" s="457"/>
      <c r="N638" s="457"/>
      <c r="O638" s="457"/>
      <c r="P638" s="457"/>
      <c r="Q638" s="457"/>
      <c r="R638" s="457"/>
      <c r="S638" s="457"/>
      <c r="T638" s="457"/>
      <c r="U638" s="457"/>
      <c r="V638" s="457"/>
      <c r="W638" s="457"/>
      <c r="X638" s="457"/>
      <c r="Y638" s="457"/>
      <c r="Z638" s="457"/>
      <c r="AA638" s="134"/>
      <c r="AE638" s="452"/>
      <c r="AF638" s="452"/>
      <c r="AG638" s="452"/>
      <c r="AH638" s="452"/>
      <c r="AI638" s="452"/>
      <c r="AJ638" s="452"/>
      <c r="AK638" s="452"/>
      <c r="AL638" s="452"/>
      <c r="AM638" s="452"/>
      <c r="AN638" s="936"/>
      <c r="AO638" s="452"/>
      <c r="AP638" s="452"/>
      <c r="AQ638" s="452"/>
      <c r="AR638" s="452"/>
      <c r="AS638" s="452"/>
      <c r="AT638" s="452"/>
      <c r="AU638" s="452"/>
      <c r="AV638" s="452"/>
      <c r="AW638" s="452"/>
      <c r="AY638" s="134"/>
      <c r="AZ638" s="134"/>
      <c r="BA638" s="134"/>
      <c r="BB638" s="134"/>
      <c r="BC638" s="134"/>
      <c r="BD638" s="134"/>
      <c r="BE638" s="134"/>
      <c r="BF638" s="134"/>
      <c r="BG638" s="134"/>
      <c r="BH638" s="134"/>
      <c r="BI638" s="134"/>
      <c r="BJ638" s="134"/>
      <c r="BK638" s="134"/>
      <c r="BL638" s="134"/>
      <c r="BM638" s="134"/>
      <c r="BN638" s="134"/>
      <c r="BO638" s="134"/>
      <c r="BP638" s="134"/>
      <c r="BQ638" s="134"/>
      <c r="BR638" s="134"/>
      <c r="BU638" s="284"/>
      <c r="BV638" s="284"/>
      <c r="BW638" s="284"/>
      <c r="BX638" s="284"/>
      <c r="BY638" s="284"/>
      <c r="BZ638" s="284"/>
      <c r="CB638" s="284"/>
      <c r="CC638" s="284"/>
      <c r="CD638" s="284"/>
      <c r="CE638" s="284"/>
      <c r="CF638" s="284"/>
      <c r="CG638" s="284"/>
      <c r="CH638" s="284"/>
      <c r="CI638" s="496"/>
      <c r="CJ638" s="936"/>
      <c r="CK638" s="384"/>
      <c r="CL638" s="384"/>
    </row>
    <row r="639" spans="1:90" ht="17.25" customHeight="1">
      <c r="A639" s="1017">
        <v>18</v>
      </c>
      <c r="B639" s="1062" t="s">
        <v>537</v>
      </c>
      <c r="C639" s="1585" t="s">
        <v>880</v>
      </c>
      <c r="D639" s="377"/>
      <c r="E639" s="377"/>
      <c r="F639" s="377"/>
      <c r="G639" s="377"/>
      <c r="H639" s="377"/>
      <c r="I639" s="377"/>
      <c r="J639" s="377"/>
      <c r="K639" s="377"/>
      <c r="L639" s="377"/>
      <c r="M639" s="377"/>
      <c r="N639" s="377"/>
      <c r="O639" s="377"/>
      <c r="P639" s="377"/>
      <c r="Q639" s="377"/>
      <c r="R639" s="377"/>
      <c r="S639" s="377"/>
      <c r="T639" s="377"/>
      <c r="U639" s="377"/>
      <c r="V639" s="377"/>
      <c r="W639" s="377"/>
      <c r="X639" s="377"/>
      <c r="Y639" s="409"/>
      <c r="Z639" s="409"/>
      <c r="AA639" s="409"/>
      <c r="AB639" s="377"/>
      <c r="AC639" s="377"/>
      <c r="AD639" s="377"/>
      <c r="AE639" s="2601" t="s">
        <v>512</v>
      </c>
      <c r="AF639" s="2601"/>
      <c r="AG639" s="2601"/>
      <c r="AH639" s="2601"/>
      <c r="AI639" s="2601"/>
      <c r="AJ639" s="2601"/>
      <c r="AK639" s="2601"/>
      <c r="AL639" s="2601"/>
      <c r="AM639" s="2601"/>
      <c r="AO639" s="2601" t="s">
        <v>513</v>
      </c>
      <c r="AP639" s="2601"/>
      <c r="AQ639" s="2601"/>
      <c r="AR639" s="2601"/>
      <c r="AS639" s="2601"/>
      <c r="AT639" s="2601"/>
      <c r="AU639" s="2601"/>
      <c r="AV639" s="2601"/>
      <c r="AW639" s="2601"/>
      <c r="BA639" s="1577"/>
      <c r="BB639" s="1577"/>
      <c r="BC639" s="1577"/>
      <c r="BD639" s="1577"/>
      <c r="BE639" s="1577"/>
      <c r="BF639" s="1577"/>
      <c r="BG639" s="1577"/>
      <c r="BH639" s="1577"/>
      <c r="BI639" s="1577"/>
      <c r="BJ639" s="1577"/>
      <c r="BK639" s="1577"/>
      <c r="BL639" s="1577"/>
      <c r="BM639" s="1577"/>
      <c r="BN639" s="1577"/>
      <c r="BO639" s="1577"/>
      <c r="BP639" s="1577"/>
      <c r="BQ639" s="1577"/>
      <c r="BR639" s="1577"/>
      <c r="BS639" s="1577"/>
      <c r="BT639" s="1577"/>
      <c r="BU639" s="2613" t="s">
        <v>64</v>
      </c>
      <c r="BV639" s="2613"/>
      <c r="BW639" s="2613"/>
      <c r="BX639" s="2613"/>
      <c r="BY639" s="2613"/>
      <c r="BZ639" s="2613"/>
      <c r="CB639" s="2613" t="s">
        <v>65</v>
      </c>
      <c r="CC639" s="2613"/>
      <c r="CD639" s="2613"/>
      <c r="CE639" s="2613"/>
      <c r="CF639" s="2613"/>
      <c r="CG639" s="2613"/>
      <c r="CH639" s="1531"/>
    </row>
    <row r="640" spans="1:90" ht="17.25" customHeight="1">
      <c r="C640" s="377"/>
      <c r="D640" s="377"/>
      <c r="E640" s="377"/>
      <c r="F640" s="377"/>
      <c r="G640" s="377"/>
      <c r="H640" s="377"/>
      <c r="I640" s="377"/>
      <c r="J640" s="377"/>
      <c r="K640" s="377"/>
      <c r="L640" s="377"/>
      <c r="M640" s="377"/>
      <c r="N640" s="377"/>
      <c r="O640" s="377"/>
      <c r="P640" s="377"/>
      <c r="Q640" s="377"/>
      <c r="R640" s="377"/>
      <c r="S640" s="377"/>
      <c r="T640" s="377"/>
      <c r="U640" s="377"/>
      <c r="V640" s="377"/>
      <c r="W640" s="377"/>
      <c r="X640" s="377"/>
      <c r="Y640" s="1444"/>
      <c r="Z640" s="1444"/>
      <c r="AA640" s="1444"/>
      <c r="AB640" s="377"/>
      <c r="AC640" s="377"/>
      <c r="AD640" s="377"/>
      <c r="AE640" s="2600" t="s">
        <v>574</v>
      </c>
      <c r="AF640" s="2538"/>
      <c r="AG640" s="2538"/>
      <c r="AH640" s="2539"/>
      <c r="AI640" s="2539"/>
      <c r="AJ640" s="2538"/>
      <c r="AK640" s="2539"/>
      <c r="AL640" s="2538"/>
      <c r="AM640" s="2538"/>
      <c r="AN640" s="503"/>
      <c r="AO640" s="2537" t="s">
        <v>574</v>
      </c>
      <c r="AP640" s="2538"/>
      <c r="AQ640" s="2538"/>
      <c r="AR640" s="2539"/>
      <c r="AS640" s="2539"/>
      <c r="AT640" s="2539"/>
      <c r="AU640" s="2538"/>
      <c r="AV640" s="2538"/>
      <c r="AW640" s="2538"/>
      <c r="BA640" s="1577"/>
      <c r="BB640" s="1577"/>
      <c r="BC640" s="1577"/>
      <c r="BD640" s="1577"/>
      <c r="BE640" s="1577"/>
      <c r="BF640" s="1577"/>
      <c r="BG640" s="1577"/>
      <c r="BH640" s="1577"/>
      <c r="BI640" s="1577"/>
      <c r="BJ640" s="1577"/>
      <c r="BK640" s="1577"/>
      <c r="BL640" s="1577"/>
      <c r="BM640" s="1577"/>
      <c r="BN640" s="1577"/>
      <c r="BO640" s="1577"/>
      <c r="BP640" s="1577"/>
      <c r="BQ640" s="1577"/>
      <c r="BR640" s="1577"/>
      <c r="BS640" s="1577"/>
      <c r="BT640" s="1577"/>
      <c r="BU640" s="1531"/>
      <c r="BV640" s="1531"/>
      <c r="BW640" s="1531"/>
      <c r="BX640" s="1531"/>
      <c r="BY640" s="1531"/>
      <c r="BZ640" s="1531"/>
      <c r="CB640" s="1531"/>
      <c r="CC640" s="1531"/>
      <c r="CD640" s="1531"/>
      <c r="CE640" s="1531"/>
      <c r="CF640" s="1531"/>
      <c r="CG640" s="1531"/>
      <c r="CH640" s="1531"/>
    </row>
    <row r="641" spans="1:90" ht="17.25" customHeight="1">
      <c r="C641" s="285" t="s">
        <v>967</v>
      </c>
      <c r="AE641" s="2592">
        <v>84921870348</v>
      </c>
      <c r="AF641" s="2592"/>
      <c r="AG641" s="2592"/>
      <c r="AH641" s="2592"/>
      <c r="AI641" s="2592"/>
      <c r="AJ641" s="2592"/>
      <c r="AK641" s="2592"/>
      <c r="AL641" s="2592"/>
      <c r="AM641" s="2592"/>
      <c r="AN641" s="1899"/>
      <c r="AO641" s="2592">
        <v>14649119929</v>
      </c>
      <c r="AP641" s="2592"/>
      <c r="AQ641" s="2592"/>
      <c r="AR641" s="2592"/>
      <c r="AS641" s="2592"/>
      <c r="AT641" s="2592"/>
      <c r="AU641" s="2592"/>
      <c r="AV641" s="2592"/>
      <c r="AW641" s="2592"/>
      <c r="BU641" s="2624"/>
      <c r="BV641" s="2624"/>
      <c r="BW641" s="2624"/>
      <c r="BX641" s="2624"/>
      <c r="BY641" s="2624"/>
      <c r="BZ641" s="2624"/>
      <c r="CB641" s="2624"/>
      <c r="CC641" s="2624"/>
      <c r="CD641" s="2624"/>
      <c r="CE641" s="2624"/>
      <c r="CF641" s="2624"/>
      <c r="CG641" s="2624"/>
      <c r="CH641" s="923"/>
      <c r="CI641" s="1081">
        <v>84921870348</v>
      </c>
      <c r="CJ641" s="1082">
        <v>14649119929</v>
      </c>
      <c r="CK641" s="1540">
        <v>0</v>
      </c>
      <c r="CL641" s="460">
        <v>0</v>
      </c>
    </row>
    <row r="642" spans="1:90" ht="17.25" hidden="1" customHeight="1">
      <c r="C642" s="1700" t="s">
        <v>1006</v>
      </c>
      <c r="D642" s="134"/>
      <c r="E642" s="134"/>
      <c r="F642" s="134"/>
      <c r="G642" s="134"/>
      <c r="H642" s="134"/>
      <c r="I642" s="134"/>
      <c r="J642" s="134"/>
      <c r="K642" s="134"/>
      <c r="L642" s="134"/>
      <c r="M642" s="134"/>
      <c r="N642" s="134"/>
      <c r="O642" s="134"/>
      <c r="P642" s="134"/>
      <c r="Q642" s="134"/>
      <c r="R642" s="134"/>
      <c r="S642" s="134"/>
      <c r="T642" s="134"/>
      <c r="U642" s="134"/>
      <c r="V642" s="134"/>
      <c r="W642" s="134"/>
      <c r="X642" s="134"/>
      <c r="AE642" s="2564">
        <v>0</v>
      </c>
      <c r="AF642" s="2564"/>
      <c r="AG642" s="2564"/>
      <c r="AH642" s="2564"/>
      <c r="AI642" s="2564"/>
      <c r="AJ642" s="2564"/>
      <c r="AK642" s="2564"/>
      <c r="AL642" s="2564"/>
      <c r="AM642" s="2564"/>
      <c r="AN642" s="1850"/>
      <c r="AO642" s="2619">
        <v>0</v>
      </c>
      <c r="AP642" s="2619"/>
      <c r="AQ642" s="2619"/>
      <c r="AR642" s="2619"/>
      <c r="AS642" s="2619"/>
      <c r="AT642" s="2619"/>
      <c r="AU642" s="2619"/>
      <c r="AV642" s="2619"/>
      <c r="AW642" s="2619"/>
      <c r="BA642" s="1532" t="s">
        <v>439</v>
      </c>
      <c r="BB642" s="459"/>
      <c r="BC642" s="459"/>
      <c r="BD642" s="459"/>
      <c r="BE642" s="459"/>
      <c r="BF642" s="459"/>
      <c r="BG642" s="459"/>
      <c r="BH642" s="459"/>
      <c r="BI642" s="459"/>
      <c r="BJ642" s="459"/>
      <c r="BK642" s="459"/>
      <c r="BL642" s="459"/>
      <c r="BM642" s="459"/>
      <c r="BN642" s="459"/>
      <c r="BO642" s="459"/>
      <c r="BP642" s="459"/>
      <c r="BQ642" s="459"/>
      <c r="BR642" s="459"/>
      <c r="BU642" s="2698"/>
      <c r="BV642" s="2698"/>
      <c r="BW642" s="2698"/>
      <c r="BX642" s="2698"/>
      <c r="BY642" s="2698"/>
      <c r="BZ642" s="2698"/>
      <c r="CB642" s="2698"/>
      <c r="CC642" s="2698"/>
      <c r="CD642" s="2698"/>
      <c r="CE642" s="2698"/>
      <c r="CF642" s="2698"/>
      <c r="CG642" s="2698"/>
      <c r="CH642" s="508"/>
    </row>
    <row r="643" spans="1:90" s="514" customFormat="1" ht="17.25" customHeight="1">
      <c r="A643" s="1489"/>
      <c r="B643" s="134"/>
      <c r="C643" s="1700" t="s">
        <v>367</v>
      </c>
      <c r="AE643" s="2564">
        <v>313711348</v>
      </c>
      <c r="AF643" s="2564"/>
      <c r="AG643" s="2564"/>
      <c r="AH643" s="2564"/>
      <c r="AI643" s="2564"/>
      <c r="AJ643" s="2564"/>
      <c r="AK643" s="2564"/>
      <c r="AL643" s="2564"/>
      <c r="AM643" s="2564"/>
      <c r="AN643" s="1850"/>
      <c r="AO643" s="2619">
        <v>231830334</v>
      </c>
      <c r="AP643" s="2619"/>
      <c r="AQ643" s="2619"/>
      <c r="AR643" s="2619"/>
      <c r="AS643" s="2619"/>
      <c r="AT643" s="2619"/>
      <c r="AU643" s="2619"/>
      <c r="AV643" s="2619"/>
      <c r="AW643" s="2619"/>
      <c r="AY643" s="134"/>
      <c r="AZ643" s="134"/>
      <c r="BA643" s="514" t="s">
        <v>524</v>
      </c>
      <c r="BU643" s="2591"/>
      <c r="BV643" s="2591"/>
      <c r="BW643" s="2591"/>
      <c r="BX643" s="2591"/>
      <c r="BY643" s="2591"/>
      <c r="BZ643" s="2591"/>
      <c r="CB643" s="2591"/>
      <c r="CC643" s="2591"/>
      <c r="CD643" s="2591"/>
      <c r="CE643" s="2591"/>
      <c r="CF643" s="2591"/>
      <c r="CG643" s="2591"/>
      <c r="CH643" s="383"/>
      <c r="CI643" s="496"/>
      <c r="CJ643" s="936"/>
    </row>
    <row r="644" spans="1:90" s="514" customFormat="1" ht="17.25" customHeight="1">
      <c r="A644" s="1489"/>
      <c r="B644" s="134"/>
      <c r="C644" s="1700" t="s">
        <v>1007</v>
      </c>
      <c r="Y644" s="964"/>
      <c r="Z644" s="964"/>
      <c r="AA644" s="964"/>
      <c r="AE644" s="2564">
        <v>981182215</v>
      </c>
      <c r="AF644" s="2564"/>
      <c r="AG644" s="2564"/>
      <c r="AH644" s="2564"/>
      <c r="AI644" s="2564"/>
      <c r="AJ644" s="2564"/>
      <c r="AK644" s="2564"/>
      <c r="AL644" s="2564"/>
      <c r="AM644" s="2564"/>
      <c r="AN644" s="1850"/>
      <c r="AO644" s="2620">
        <v>3408421900</v>
      </c>
      <c r="AP644" s="2620"/>
      <c r="AQ644" s="2620"/>
      <c r="AR644" s="2620"/>
      <c r="AS644" s="2620"/>
      <c r="AT644" s="2620"/>
      <c r="AU644" s="2620"/>
      <c r="AV644" s="2620"/>
      <c r="AW644" s="2620"/>
      <c r="AY644" s="134"/>
      <c r="AZ644" s="134"/>
      <c r="BU644" s="383"/>
      <c r="BV644" s="383"/>
      <c r="BW644" s="383"/>
      <c r="BX644" s="383"/>
      <c r="BY644" s="383"/>
      <c r="BZ644" s="383"/>
      <c r="CB644" s="383"/>
      <c r="CC644" s="383"/>
      <c r="CD644" s="383"/>
      <c r="CE644" s="383"/>
      <c r="CF644" s="383"/>
      <c r="CG644" s="383"/>
      <c r="CH644" s="383"/>
      <c r="CI644" s="496"/>
      <c r="CJ644" s="936"/>
    </row>
    <row r="645" spans="1:90" s="514" customFormat="1" ht="18.75" hidden="1" customHeight="1">
      <c r="A645" s="1489"/>
      <c r="B645" s="134"/>
      <c r="C645" s="1700" t="s">
        <v>1008</v>
      </c>
      <c r="Y645" s="964"/>
      <c r="Z645" s="964"/>
      <c r="AA645" s="964"/>
      <c r="AE645" s="2564">
        <v>724029390</v>
      </c>
      <c r="AF645" s="2564"/>
      <c r="AG645" s="2564"/>
      <c r="AH645" s="2564"/>
      <c r="AI645" s="2564"/>
      <c r="AJ645" s="2564"/>
      <c r="AK645" s="2564"/>
      <c r="AL645" s="2564"/>
      <c r="AM645" s="2564"/>
      <c r="AN645" s="1850"/>
      <c r="AO645" s="2620">
        <v>0</v>
      </c>
      <c r="AP645" s="2620"/>
      <c r="AQ645" s="2620"/>
      <c r="AR645" s="2620"/>
      <c r="AS645" s="2620"/>
      <c r="AT645" s="2620"/>
      <c r="AU645" s="2620"/>
      <c r="AV645" s="2620"/>
      <c r="AW645" s="2620"/>
      <c r="AY645" s="134"/>
      <c r="AZ645" s="134"/>
      <c r="BA645" s="514" t="s">
        <v>525</v>
      </c>
      <c r="BU645" s="383"/>
      <c r="BV645" s="383"/>
      <c r="BW645" s="383"/>
      <c r="BX645" s="383"/>
      <c r="BY645" s="383"/>
      <c r="BZ645" s="383"/>
      <c r="CB645" s="383"/>
      <c r="CC645" s="383"/>
      <c r="CD645" s="383"/>
      <c r="CE645" s="383"/>
      <c r="CF645" s="383"/>
      <c r="CG645" s="383"/>
      <c r="CH645" s="383"/>
      <c r="CI645" s="496"/>
      <c r="CJ645" s="936"/>
    </row>
    <row r="646" spans="1:90" s="514" customFormat="1" ht="18.75" hidden="1" customHeight="1">
      <c r="A646" s="1489"/>
      <c r="B646" s="134"/>
      <c r="C646" s="1700" t="s">
        <v>1009</v>
      </c>
      <c r="Y646" s="964"/>
      <c r="Z646" s="964"/>
      <c r="AA646" s="964"/>
      <c r="AE646" s="2564">
        <v>0</v>
      </c>
      <c r="AF646" s="2564"/>
      <c r="AG646" s="2564"/>
      <c r="AH646" s="2564"/>
      <c r="AI646" s="2564"/>
      <c r="AJ646" s="2564"/>
      <c r="AK646" s="2564"/>
      <c r="AL646" s="2564"/>
      <c r="AM646" s="2564"/>
      <c r="AN646" s="1850"/>
      <c r="AO646" s="2620">
        <v>0</v>
      </c>
      <c r="AP646" s="2620"/>
      <c r="AQ646" s="2620"/>
      <c r="AR646" s="2620"/>
      <c r="AS646" s="2620"/>
      <c r="AT646" s="2620"/>
      <c r="AU646" s="2620"/>
      <c r="AV646" s="2620"/>
      <c r="AW646" s="2620"/>
      <c r="AY646" s="134"/>
      <c r="AZ646" s="134"/>
      <c r="BU646" s="383"/>
      <c r="BV646" s="383"/>
      <c r="BW646" s="383"/>
      <c r="BX646" s="383"/>
      <c r="BY646" s="383"/>
      <c r="BZ646" s="383"/>
      <c r="CB646" s="383"/>
      <c r="CC646" s="383"/>
      <c r="CD646" s="383"/>
      <c r="CE646" s="383"/>
      <c r="CF646" s="383"/>
      <c r="CG646" s="383"/>
      <c r="CH646" s="383"/>
      <c r="CI646" s="496"/>
      <c r="CJ646" s="936"/>
    </row>
    <row r="647" spans="1:90" s="514" customFormat="1" ht="18.75" hidden="1" customHeight="1">
      <c r="A647" s="1489"/>
      <c r="B647" s="134"/>
      <c r="C647" s="1700" t="s">
        <v>1010</v>
      </c>
      <c r="Y647" s="964"/>
      <c r="Z647" s="964"/>
      <c r="AA647" s="964"/>
      <c r="AE647" s="2564">
        <v>0</v>
      </c>
      <c r="AF647" s="2564"/>
      <c r="AG647" s="2564"/>
      <c r="AH647" s="2564"/>
      <c r="AI647" s="2564"/>
      <c r="AJ647" s="2564"/>
      <c r="AK647" s="2564"/>
      <c r="AL647" s="2564"/>
      <c r="AM647" s="2564"/>
      <c r="AN647" s="1850"/>
      <c r="AO647" s="2620">
        <v>0</v>
      </c>
      <c r="AP647" s="2620"/>
      <c r="AQ647" s="2620"/>
      <c r="AR647" s="2620"/>
      <c r="AS647" s="2620"/>
      <c r="AT647" s="2620"/>
      <c r="AU647" s="2620"/>
      <c r="AV647" s="2620"/>
      <c r="AW647" s="2620"/>
      <c r="AY647" s="134"/>
      <c r="AZ647" s="134"/>
      <c r="BA647" s="514" t="s">
        <v>447</v>
      </c>
      <c r="BU647" s="383"/>
      <c r="BV647" s="383"/>
      <c r="BW647" s="383"/>
      <c r="BX647" s="383"/>
      <c r="BY647" s="383"/>
      <c r="BZ647" s="383"/>
      <c r="CB647" s="383"/>
      <c r="CC647" s="383"/>
      <c r="CD647" s="383"/>
      <c r="CE647" s="383"/>
      <c r="CF647" s="383"/>
      <c r="CG647" s="383"/>
      <c r="CH647" s="383"/>
      <c r="CI647" s="496"/>
      <c r="CJ647" s="936"/>
    </row>
    <row r="648" spans="1:90" s="514" customFormat="1" ht="17.25" customHeight="1">
      <c r="A648" s="1489"/>
      <c r="B648" s="134"/>
      <c r="C648" s="1700" t="s">
        <v>2081</v>
      </c>
      <c r="Y648" s="964"/>
      <c r="Z648" s="964"/>
      <c r="AA648" s="964"/>
      <c r="AE648" s="2564">
        <v>82902947395</v>
      </c>
      <c r="AF648" s="2564"/>
      <c r="AG648" s="2564"/>
      <c r="AH648" s="2564"/>
      <c r="AI648" s="2564"/>
      <c r="AJ648" s="2564"/>
      <c r="AK648" s="2564"/>
      <c r="AL648" s="2564"/>
      <c r="AM648" s="2564"/>
      <c r="AN648" s="1850"/>
      <c r="AO648" s="2620">
        <v>11008867695</v>
      </c>
      <c r="AP648" s="2620"/>
      <c r="AQ648" s="2620"/>
      <c r="AR648" s="2620"/>
      <c r="AS648" s="2620"/>
      <c r="AT648" s="2620"/>
      <c r="AU648" s="2620"/>
      <c r="AV648" s="2620"/>
      <c r="AW648" s="2620"/>
      <c r="AY648" s="134"/>
      <c r="AZ648" s="134"/>
      <c r="BU648" s="383"/>
      <c r="BV648" s="383"/>
      <c r="BW648" s="383"/>
      <c r="BX648" s="383"/>
      <c r="BY648" s="383"/>
      <c r="BZ648" s="383"/>
      <c r="CB648" s="383"/>
      <c r="CC648" s="383"/>
      <c r="CD648" s="383"/>
      <c r="CE648" s="383"/>
      <c r="CF648" s="383"/>
      <c r="CG648" s="383"/>
      <c r="CH648" s="383"/>
      <c r="CI648" s="496"/>
      <c r="CJ648" s="936"/>
    </row>
    <row r="649" spans="1:90" s="514" customFormat="1" ht="18.75" hidden="1" customHeight="1">
      <c r="A649" s="1489"/>
      <c r="B649" s="134"/>
      <c r="C649" s="1700" t="s">
        <v>1011</v>
      </c>
      <c r="Y649" s="964"/>
      <c r="Z649" s="964"/>
      <c r="AA649" s="964"/>
      <c r="AE649" s="2564">
        <v>0</v>
      </c>
      <c r="AF649" s="2564"/>
      <c r="AG649" s="2564"/>
      <c r="AH649" s="2564"/>
      <c r="AI649" s="2564"/>
      <c r="AJ649" s="2564"/>
      <c r="AK649" s="2564"/>
      <c r="AL649" s="2564"/>
      <c r="AM649" s="2564"/>
      <c r="AN649" s="1850"/>
      <c r="AO649" s="2620">
        <v>0</v>
      </c>
      <c r="AP649" s="2620"/>
      <c r="AQ649" s="2620"/>
      <c r="AR649" s="2620"/>
      <c r="AS649" s="2620"/>
      <c r="AT649" s="2620"/>
      <c r="AU649" s="2620"/>
      <c r="AV649" s="2620"/>
      <c r="AW649" s="2620"/>
      <c r="AY649" s="134"/>
      <c r="AZ649" s="134"/>
      <c r="BU649" s="383"/>
      <c r="BV649" s="383"/>
      <c r="BW649" s="383"/>
      <c r="BX649" s="383"/>
      <c r="BY649" s="383"/>
      <c r="BZ649" s="383"/>
      <c r="CB649" s="383"/>
      <c r="CC649" s="383"/>
      <c r="CD649" s="383"/>
      <c r="CE649" s="383"/>
      <c r="CF649" s="383"/>
      <c r="CG649" s="383"/>
      <c r="CH649" s="383"/>
      <c r="CI649" s="496"/>
      <c r="CJ649" s="936"/>
    </row>
    <row r="650" spans="1:90" s="514" customFormat="1" ht="18.75" hidden="1" customHeight="1">
      <c r="A650" s="1489"/>
      <c r="B650" s="134"/>
      <c r="C650" s="1700" t="s">
        <v>1421</v>
      </c>
      <c r="Y650" s="964"/>
      <c r="Z650" s="964"/>
      <c r="AA650" s="964"/>
      <c r="AE650" s="2564">
        <v>0</v>
      </c>
      <c r="AF650" s="2564"/>
      <c r="AG650" s="2564"/>
      <c r="AH650" s="2564"/>
      <c r="AI650" s="2564"/>
      <c r="AJ650" s="2564"/>
      <c r="AK650" s="2564"/>
      <c r="AL650" s="2564"/>
      <c r="AM650" s="2564"/>
      <c r="AN650" s="1850"/>
      <c r="AO650" s="2620">
        <v>0</v>
      </c>
      <c r="AP650" s="2620"/>
      <c r="AQ650" s="2620"/>
      <c r="AR650" s="2620"/>
      <c r="AS650" s="2620"/>
      <c r="AT650" s="2620"/>
      <c r="AU650" s="2620"/>
      <c r="AV650" s="2620"/>
      <c r="AW650" s="2620"/>
      <c r="AY650" s="134"/>
      <c r="AZ650" s="134"/>
      <c r="BU650" s="383"/>
      <c r="BV650" s="383"/>
      <c r="BW650" s="383"/>
      <c r="BX650" s="383"/>
      <c r="BY650" s="383"/>
      <c r="BZ650" s="383"/>
      <c r="CB650" s="383"/>
      <c r="CC650" s="383"/>
      <c r="CD650" s="383"/>
      <c r="CE650" s="383"/>
      <c r="CF650" s="383"/>
      <c r="CG650" s="383"/>
      <c r="CH650" s="383"/>
      <c r="CI650" s="496"/>
      <c r="CJ650" s="936"/>
    </row>
    <row r="651" spans="1:90" ht="15" customHeight="1">
      <c r="C651" s="1700"/>
      <c r="Y651" s="964"/>
      <c r="Z651" s="964"/>
      <c r="AA651" s="964"/>
      <c r="AE651" s="2564"/>
      <c r="AF651" s="2564"/>
      <c r="AG651" s="2564"/>
      <c r="AH651" s="2564"/>
      <c r="AI651" s="2564"/>
      <c r="AJ651" s="2564"/>
      <c r="AK651" s="2564"/>
      <c r="AL651" s="2564"/>
      <c r="AM651" s="2564"/>
      <c r="AN651" s="1850"/>
      <c r="AO651" s="2620"/>
      <c r="AP651" s="2620"/>
      <c r="AQ651" s="2620"/>
      <c r="AR651" s="2620"/>
      <c r="AS651" s="2620"/>
      <c r="AT651" s="2620"/>
      <c r="AU651" s="2620"/>
      <c r="AV651" s="2620"/>
      <c r="AW651" s="2620"/>
      <c r="BU651" s="923"/>
      <c r="BV651" s="923"/>
      <c r="BW651" s="923"/>
      <c r="BX651" s="923"/>
      <c r="BY651" s="923"/>
      <c r="BZ651" s="923"/>
      <c r="CB651" s="923"/>
      <c r="CC651" s="923"/>
      <c r="CD651" s="923"/>
      <c r="CE651" s="923"/>
      <c r="CF651" s="923"/>
      <c r="CG651" s="923"/>
      <c r="CH651" s="923"/>
    </row>
    <row r="652" spans="1:90" ht="17.25" customHeight="1">
      <c r="C652" s="285" t="s">
        <v>968</v>
      </c>
      <c r="AE652" s="2592">
        <v>1894313891</v>
      </c>
      <c r="AF652" s="2592"/>
      <c r="AG652" s="2592"/>
      <c r="AH652" s="2592"/>
      <c r="AI652" s="2592"/>
      <c r="AJ652" s="2592"/>
      <c r="AK652" s="2592"/>
      <c r="AL652" s="2592"/>
      <c r="AM652" s="2592"/>
      <c r="AN652" s="1850"/>
      <c r="AO652" s="2592">
        <v>2113737891</v>
      </c>
      <c r="AP652" s="2592"/>
      <c r="AQ652" s="2592"/>
      <c r="AR652" s="2592"/>
      <c r="AS652" s="2592"/>
      <c r="AT652" s="2592"/>
      <c r="AU652" s="2592"/>
      <c r="AV652" s="2592"/>
      <c r="AW652" s="2592"/>
      <c r="BU652" s="2624"/>
      <c r="BV652" s="2624"/>
      <c r="BW652" s="2624"/>
      <c r="BX652" s="2624"/>
      <c r="BY652" s="2624"/>
      <c r="BZ652" s="2624"/>
      <c r="CB652" s="2624"/>
      <c r="CC652" s="2624"/>
      <c r="CD652" s="2624"/>
      <c r="CE652" s="2624"/>
      <c r="CF652" s="2624"/>
      <c r="CG652" s="2624"/>
      <c r="CH652" s="923"/>
      <c r="CI652" s="1081">
        <v>1894313891</v>
      </c>
      <c r="CJ652" s="1082">
        <v>2113737891</v>
      </c>
      <c r="CK652" s="1540">
        <v>0</v>
      </c>
      <c r="CL652" s="460">
        <v>0</v>
      </c>
    </row>
    <row r="653" spans="1:90" ht="17.25" customHeight="1">
      <c r="C653" s="1700" t="s">
        <v>1012</v>
      </c>
      <c r="D653" s="134"/>
      <c r="E653" s="134"/>
      <c r="F653" s="134"/>
      <c r="G653" s="134"/>
      <c r="H653" s="134"/>
      <c r="I653" s="134"/>
      <c r="J653" s="134"/>
      <c r="K653" s="134"/>
      <c r="L653" s="134"/>
      <c r="M653" s="134"/>
      <c r="N653" s="134"/>
      <c r="O653" s="134"/>
      <c r="P653" s="134"/>
      <c r="Q653" s="134"/>
      <c r="R653" s="134"/>
      <c r="S653" s="134"/>
      <c r="T653" s="134"/>
      <c r="U653" s="134"/>
      <c r="V653" s="134"/>
      <c r="W653" s="134"/>
      <c r="X653" s="134"/>
      <c r="AE653" s="2620">
        <v>1894313891</v>
      </c>
      <c r="AF653" s="2620"/>
      <c r="AG653" s="2620"/>
      <c r="AH653" s="2620"/>
      <c r="AI653" s="2620"/>
      <c r="AJ653" s="2620"/>
      <c r="AK653" s="2620"/>
      <c r="AL653" s="2620"/>
      <c r="AM653" s="2620"/>
      <c r="AN653" s="1850"/>
      <c r="AO653" s="2620">
        <v>2113737891</v>
      </c>
      <c r="AP653" s="2620"/>
      <c r="AQ653" s="2620"/>
      <c r="AR653" s="2620"/>
      <c r="AS653" s="2620"/>
      <c r="AT653" s="2620"/>
      <c r="AU653" s="2620"/>
      <c r="AV653" s="2620"/>
      <c r="AW653" s="2620"/>
      <c r="BA653" s="1532" t="s">
        <v>439</v>
      </c>
      <c r="BB653" s="459"/>
      <c r="BC653" s="459"/>
      <c r="BD653" s="459"/>
      <c r="BE653" s="459"/>
      <c r="BF653" s="459"/>
      <c r="BG653" s="459"/>
      <c r="BH653" s="459"/>
      <c r="BI653" s="459"/>
      <c r="BJ653" s="459"/>
      <c r="BK653" s="459"/>
      <c r="BL653" s="459"/>
      <c r="BM653" s="459"/>
      <c r="BN653" s="459"/>
      <c r="BO653" s="459"/>
      <c r="BP653" s="459"/>
      <c r="BQ653" s="459"/>
      <c r="BR653" s="459"/>
      <c r="BU653" s="2698"/>
      <c r="BV653" s="2698"/>
      <c r="BW653" s="2698"/>
      <c r="BX653" s="2698"/>
      <c r="BY653" s="2698"/>
      <c r="BZ653" s="2698"/>
      <c r="CB653" s="2698"/>
      <c r="CC653" s="2698"/>
      <c r="CD653" s="2698"/>
      <c r="CE653" s="2698"/>
      <c r="CF653" s="2698"/>
      <c r="CG653" s="2698"/>
      <c r="CH653" s="508"/>
    </row>
    <row r="654" spans="1:90" ht="17.25" customHeight="1">
      <c r="C654" s="1700" t="s">
        <v>1013</v>
      </c>
      <c r="AE654" s="2620">
        <v>0</v>
      </c>
      <c r="AF654" s="2620"/>
      <c r="AG654" s="2620"/>
      <c r="AH654" s="2620"/>
      <c r="AI654" s="2620"/>
      <c r="AJ654" s="2620"/>
      <c r="AK654" s="2620"/>
      <c r="AL654" s="2620"/>
      <c r="AM654" s="2620"/>
      <c r="AN654" s="1850"/>
      <c r="AO654" s="2620">
        <v>0</v>
      </c>
      <c r="AP654" s="2620"/>
      <c r="AQ654" s="2620"/>
      <c r="AR654" s="2620"/>
      <c r="AS654" s="2620"/>
      <c r="AT654" s="2620"/>
      <c r="AU654" s="2620"/>
      <c r="AV654" s="2620"/>
      <c r="AW654" s="2620"/>
      <c r="BA654" s="458" t="s">
        <v>524</v>
      </c>
      <c r="BU654" s="2624"/>
      <c r="BV654" s="2624"/>
      <c r="BW654" s="2624"/>
      <c r="BX654" s="2624"/>
      <c r="BY654" s="2624"/>
      <c r="BZ654" s="2624"/>
      <c r="CB654" s="2624"/>
      <c r="CC654" s="2624"/>
      <c r="CD654" s="2624"/>
      <c r="CE654" s="2624"/>
      <c r="CF654" s="2624"/>
      <c r="CG654" s="2624"/>
      <c r="CH654" s="923"/>
    </row>
    <row r="655" spans="1:90" s="514" customFormat="1" hidden="1">
      <c r="A655" s="1489"/>
      <c r="B655" s="134"/>
      <c r="C655" s="285" t="s">
        <v>1014</v>
      </c>
      <c r="D655" s="457"/>
      <c r="E655" s="457"/>
      <c r="F655" s="457"/>
      <c r="G655" s="457"/>
      <c r="H655" s="457"/>
      <c r="I655" s="457"/>
      <c r="J655" s="457"/>
      <c r="K655" s="457"/>
      <c r="L655" s="457"/>
      <c r="M655" s="457"/>
      <c r="N655" s="457"/>
      <c r="O655" s="457"/>
      <c r="P655" s="457"/>
      <c r="Q655" s="457"/>
      <c r="R655" s="457"/>
      <c r="S655" s="457"/>
      <c r="T655" s="457"/>
      <c r="U655" s="457"/>
      <c r="V655" s="457"/>
      <c r="W655" s="457"/>
      <c r="X655" s="457"/>
      <c r="Y655" s="457"/>
      <c r="Z655" s="457"/>
      <c r="AA655" s="134"/>
      <c r="AE655" s="2943"/>
      <c r="AF655" s="2943"/>
      <c r="AG655" s="2943"/>
      <c r="AH655" s="2943"/>
      <c r="AI655" s="2943"/>
      <c r="AJ655" s="2943"/>
      <c r="AK655" s="2943"/>
      <c r="AL655" s="2943"/>
      <c r="AM655" s="2943"/>
      <c r="AN655" s="1850"/>
      <c r="AO655" s="2943"/>
      <c r="AP655" s="2943"/>
      <c r="AQ655" s="2943"/>
      <c r="AR655" s="2943"/>
      <c r="AS655" s="2943"/>
      <c r="AT655" s="2943"/>
      <c r="AU655" s="2943"/>
      <c r="AV655" s="2943"/>
      <c r="AW655" s="2943"/>
      <c r="AY655" s="134"/>
      <c r="AZ655" s="134"/>
      <c r="BA655" s="134"/>
      <c r="BB655" s="134"/>
      <c r="BC655" s="134"/>
      <c r="BD655" s="134"/>
      <c r="BE655" s="134"/>
      <c r="BF655" s="134"/>
      <c r="BG655" s="134"/>
      <c r="BH655" s="134"/>
      <c r="BI655" s="134"/>
      <c r="BJ655" s="134"/>
      <c r="BK655" s="134"/>
      <c r="BL655" s="134"/>
      <c r="BM655" s="134"/>
      <c r="BN655" s="134"/>
      <c r="BO655" s="134"/>
      <c r="BP655" s="134"/>
      <c r="BQ655" s="134"/>
      <c r="BR655" s="134"/>
      <c r="BU655" s="284"/>
      <c r="BV655" s="284"/>
      <c r="BW655" s="284"/>
      <c r="BX655" s="284"/>
      <c r="BY655" s="284"/>
      <c r="BZ655" s="284"/>
      <c r="CB655" s="284"/>
      <c r="CC655" s="284"/>
      <c r="CD655" s="284"/>
      <c r="CE655" s="284"/>
      <c r="CF655" s="284"/>
      <c r="CG655" s="284"/>
      <c r="CH655" s="284"/>
      <c r="CI655" s="496"/>
      <c r="CJ655" s="936"/>
      <c r="CK655" s="384"/>
      <c r="CL655" s="384"/>
    </row>
    <row r="656" spans="1:90" s="514" customFormat="1" ht="17.25" customHeight="1" thickBot="1">
      <c r="A656" s="1489"/>
      <c r="B656" s="134"/>
      <c r="C656" s="2662" t="s">
        <v>580</v>
      </c>
      <c r="D656" s="2662"/>
      <c r="E656" s="2662"/>
      <c r="F656" s="2662"/>
      <c r="G656" s="2662"/>
      <c r="H656" s="2662"/>
      <c r="I656" s="2662"/>
      <c r="J656" s="2662"/>
      <c r="K656" s="2662"/>
      <c r="L656" s="2662"/>
      <c r="M656" s="2662"/>
      <c r="N656" s="2662"/>
      <c r="O656" s="2662"/>
      <c r="P656" s="2662"/>
      <c r="Q656" s="2662"/>
      <c r="R656" s="2662"/>
      <c r="S656" s="2662"/>
      <c r="T656" s="2662"/>
      <c r="U656" s="2662"/>
      <c r="V656" s="2662"/>
      <c r="W656" s="2662"/>
      <c r="X656" s="2662"/>
      <c r="Y656" s="2662"/>
      <c r="Z656" s="457"/>
      <c r="AA656" s="134"/>
      <c r="AE656" s="2625">
        <v>86816184239</v>
      </c>
      <c r="AF656" s="2625"/>
      <c r="AG656" s="2625"/>
      <c r="AH656" s="2580"/>
      <c r="AI656" s="2580"/>
      <c r="AJ656" s="2625"/>
      <c r="AK656" s="2580"/>
      <c r="AL656" s="2625"/>
      <c r="AM656" s="2625"/>
      <c r="AN656" s="1850"/>
      <c r="AO656" s="2625">
        <v>16762857820</v>
      </c>
      <c r="AP656" s="2625"/>
      <c r="AQ656" s="2625"/>
      <c r="AR656" s="2580"/>
      <c r="AS656" s="2580"/>
      <c r="AT656" s="2626"/>
      <c r="AU656" s="2625"/>
      <c r="AV656" s="2625"/>
      <c r="AW656" s="2625"/>
      <c r="AY656" s="134"/>
      <c r="AZ656" s="134"/>
      <c r="BA656" s="134" t="s">
        <v>580</v>
      </c>
      <c r="BB656" s="134"/>
      <c r="BC656" s="134"/>
      <c r="BD656" s="134"/>
      <c r="BE656" s="134"/>
      <c r="BF656" s="134"/>
      <c r="BG656" s="134"/>
      <c r="BH656" s="134"/>
      <c r="BI656" s="134"/>
      <c r="BJ656" s="134"/>
      <c r="BK656" s="134"/>
      <c r="BL656" s="134"/>
      <c r="BM656" s="134"/>
      <c r="BN656" s="134"/>
      <c r="BO656" s="134"/>
      <c r="BP656" s="134"/>
      <c r="BQ656" s="134"/>
      <c r="BR656" s="134"/>
      <c r="BU656" s="2614">
        <v>0</v>
      </c>
      <c r="BV656" s="2614"/>
      <c r="BW656" s="2614"/>
      <c r="BX656" s="2614"/>
      <c r="BY656" s="2614"/>
      <c r="BZ656" s="2614"/>
      <c r="CB656" s="2614">
        <v>0</v>
      </c>
      <c r="CC656" s="2614"/>
      <c r="CD656" s="2614"/>
      <c r="CE656" s="2614"/>
      <c r="CF656" s="2614"/>
      <c r="CG656" s="2614"/>
      <c r="CH656" s="284"/>
      <c r="CI656" s="496"/>
      <c r="CJ656" s="936"/>
      <c r="CK656" s="384"/>
      <c r="CL656" s="384"/>
    </row>
    <row r="657" spans="1:90" s="514" customFormat="1" ht="17.25" customHeight="1" thickTop="1">
      <c r="A657" s="1489"/>
      <c r="B657" s="134"/>
      <c r="C657" s="457"/>
      <c r="D657" s="457"/>
      <c r="E657" s="457"/>
      <c r="F657" s="457"/>
      <c r="G657" s="457"/>
      <c r="H657" s="457"/>
      <c r="I657" s="457"/>
      <c r="J657" s="457"/>
      <c r="K657" s="457"/>
      <c r="L657" s="457"/>
      <c r="M657" s="457"/>
      <c r="N657" s="457"/>
      <c r="O657" s="457"/>
      <c r="P657" s="457"/>
      <c r="Q657" s="457"/>
      <c r="R657" s="457"/>
      <c r="S657" s="457"/>
      <c r="T657" s="457"/>
      <c r="U657" s="457"/>
      <c r="V657" s="457"/>
      <c r="W657" s="457"/>
      <c r="X657" s="457"/>
      <c r="Y657" s="457"/>
      <c r="Z657" s="457"/>
      <c r="AA657" s="134"/>
      <c r="AE657" s="386"/>
      <c r="AF657" s="386"/>
      <c r="AG657" s="386"/>
      <c r="AH657" s="386"/>
      <c r="AI657" s="386"/>
      <c r="AJ657" s="386"/>
      <c r="AK657" s="386"/>
      <c r="AL657" s="386"/>
      <c r="AM657" s="386"/>
      <c r="AN657" s="936"/>
      <c r="AO657" s="386"/>
      <c r="AP657" s="386"/>
      <c r="AQ657" s="386"/>
      <c r="AR657" s="386"/>
      <c r="AS657" s="386"/>
      <c r="AT657" s="386"/>
      <c r="AU657" s="386"/>
      <c r="AV657" s="386"/>
      <c r="AW657" s="386"/>
      <c r="AY657" s="134"/>
      <c r="AZ657" s="134"/>
      <c r="BA657" s="134"/>
      <c r="BB657" s="134"/>
      <c r="BC657" s="134"/>
      <c r="BD657" s="134"/>
      <c r="BE657" s="134"/>
      <c r="BF657" s="134"/>
      <c r="BG657" s="134"/>
      <c r="BH657" s="134"/>
      <c r="BI657" s="134"/>
      <c r="BJ657" s="134"/>
      <c r="BK657" s="134"/>
      <c r="BL657" s="134"/>
      <c r="BM657" s="134"/>
      <c r="BN657" s="134"/>
      <c r="BO657" s="134"/>
      <c r="BP657" s="134"/>
      <c r="BQ657" s="134"/>
      <c r="BR657" s="134"/>
      <c r="BU657" s="284"/>
      <c r="BV657" s="284"/>
      <c r="BW657" s="284"/>
      <c r="BX657" s="284"/>
      <c r="BY657" s="284"/>
      <c r="BZ657" s="284"/>
      <c r="CB657" s="284"/>
      <c r="CC657" s="284"/>
      <c r="CD657" s="284"/>
      <c r="CE657" s="284"/>
      <c r="CF657" s="284"/>
      <c r="CG657" s="284"/>
      <c r="CH657" s="284"/>
      <c r="CI657" s="496"/>
      <c r="CJ657" s="936"/>
      <c r="CK657" s="384"/>
      <c r="CL657" s="384"/>
    </row>
    <row r="658" spans="1:90" s="2160" customFormat="1" ht="17.25" customHeight="1">
      <c r="A658" s="2161"/>
      <c r="B658" s="2159"/>
      <c r="C658" s="2154" t="s">
        <v>2082</v>
      </c>
      <c r="D658" s="2150"/>
      <c r="E658" s="2150"/>
      <c r="F658" s="2150"/>
      <c r="G658" s="2150"/>
      <c r="H658" s="2150"/>
      <c r="I658" s="2150"/>
      <c r="J658" s="2150"/>
      <c r="K658" s="2150"/>
      <c r="L658" s="2150"/>
      <c r="M658" s="2150"/>
      <c r="N658" s="2150"/>
      <c r="O658" s="2150"/>
      <c r="P658" s="2150"/>
      <c r="Q658" s="2150"/>
      <c r="R658" s="2150"/>
      <c r="S658" s="2150"/>
      <c r="T658" s="2150"/>
      <c r="U658" s="2150"/>
      <c r="V658" s="2150"/>
      <c r="W658" s="2150"/>
      <c r="X658" s="2150"/>
      <c r="Y658" s="2150"/>
      <c r="Z658" s="2150"/>
      <c r="AA658" s="2150"/>
      <c r="AB658" s="2150"/>
      <c r="AC658" s="2150"/>
      <c r="AD658" s="2150"/>
      <c r="AE658" s="2592">
        <v>82902947395</v>
      </c>
      <c r="AF658" s="2592"/>
      <c r="AG658" s="2592"/>
      <c r="AH658" s="2592"/>
      <c r="AI658" s="2592"/>
      <c r="AJ658" s="2592"/>
      <c r="AK658" s="2592"/>
      <c r="AL658" s="2592"/>
      <c r="AM658" s="2592"/>
      <c r="AN658" s="2141"/>
      <c r="AO658" s="2592">
        <v>11008867695</v>
      </c>
      <c r="AP658" s="2592"/>
      <c r="AQ658" s="2592"/>
      <c r="AR658" s="2592"/>
      <c r="AS658" s="2592"/>
      <c r="AT658" s="2592"/>
      <c r="AU658" s="2592"/>
      <c r="AV658" s="2592"/>
      <c r="AW658" s="2592"/>
      <c r="AY658" s="459"/>
      <c r="AZ658" s="459"/>
      <c r="BU658" s="2624"/>
      <c r="BV658" s="2624"/>
      <c r="BW658" s="2624"/>
      <c r="BX658" s="2624"/>
      <c r="BY658" s="2624"/>
      <c r="BZ658" s="2624"/>
      <c r="CB658" s="2624"/>
      <c r="CC658" s="2624"/>
      <c r="CD658" s="2624"/>
      <c r="CE658" s="2624"/>
      <c r="CF658" s="2624"/>
      <c r="CG658" s="2624"/>
      <c r="CH658" s="2155"/>
      <c r="CI658" s="1081">
        <v>82902947395</v>
      </c>
      <c r="CJ658" s="1082">
        <v>11008867695</v>
      </c>
      <c r="CK658" s="1540">
        <v>0</v>
      </c>
      <c r="CL658" s="460">
        <v>0</v>
      </c>
    </row>
    <row r="659" spans="1:90" s="2160" customFormat="1" ht="17.25" customHeight="1">
      <c r="A659" s="2161"/>
      <c r="B659" s="2159"/>
      <c r="C659" s="2176" t="s">
        <v>2083</v>
      </c>
      <c r="D659" s="2159"/>
      <c r="E659" s="2159"/>
      <c r="F659" s="2159"/>
      <c r="G659" s="2159"/>
      <c r="H659" s="2159"/>
      <c r="I659" s="2159"/>
      <c r="J659" s="2159"/>
      <c r="K659" s="2159"/>
      <c r="L659" s="2159"/>
      <c r="M659" s="2159"/>
      <c r="N659" s="2159"/>
      <c r="O659" s="2159"/>
      <c r="P659" s="2159"/>
      <c r="Q659" s="2159"/>
      <c r="R659" s="2159"/>
      <c r="S659" s="2159"/>
      <c r="T659" s="2159"/>
      <c r="U659" s="2159"/>
      <c r="V659" s="2159"/>
      <c r="W659" s="2159"/>
      <c r="X659" s="2159"/>
      <c r="Y659" s="2150"/>
      <c r="Z659" s="2150"/>
      <c r="AA659" s="2150"/>
      <c r="AB659" s="2150"/>
      <c r="AC659" s="2150"/>
      <c r="AD659" s="2150"/>
      <c r="AE659" s="2620">
        <v>7684897493</v>
      </c>
      <c r="AF659" s="2620"/>
      <c r="AG659" s="2620"/>
      <c r="AH659" s="2620"/>
      <c r="AI659" s="2620"/>
      <c r="AJ659" s="2620"/>
      <c r="AK659" s="2620"/>
      <c r="AL659" s="2620"/>
      <c r="AM659" s="2620"/>
      <c r="AN659" s="2141"/>
      <c r="AO659" s="2620">
        <v>7684897493</v>
      </c>
      <c r="AP659" s="2620"/>
      <c r="AQ659" s="2620"/>
      <c r="AR659" s="2620"/>
      <c r="AS659" s="2620"/>
      <c r="AT659" s="2620"/>
      <c r="AU659" s="2620"/>
      <c r="AV659" s="2620"/>
      <c r="AW659" s="2620"/>
      <c r="AY659" s="459"/>
      <c r="AZ659" s="459"/>
      <c r="BA659" s="1532" t="s">
        <v>439</v>
      </c>
      <c r="BB659" s="459"/>
      <c r="BC659" s="459"/>
      <c r="BD659" s="459"/>
      <c r="BE659" s="459"/>
      <c r="BF659" s="459"/>
      <c r="BG659" s="459"/>
      <c r="BH659" s="459"/>
      <c r="BI659" s="459"/>
      <c r="BJ659" s="459"/>
      <c r="BK659" s="459"/>
      <c r="BL659" s="459"/>
      <c r="BM659" s="459"/>
      <c r="BN659" s="459"/>
      <c r="BO659" s="459"/>
      <c r="BP659" s="459"/>
      <c r="BQ659" s="459"/>
      <c r="BR659" s="459"/>
      <c r="BU659" s="2698"/>
      <c r="BV659" s="2698"/>
      <c r="BW659" s="2698"/>
      <c r="BX659" s="2698"/>
      <c r="BY659" s="2698"/>
      <c r="BZ659" s="2698"/>
      <c r="CB659" s="2698"/>
      <c r="CC659" s="2698"/>
      <c r="CD659" s="2698"/>
      <c r="CE659" s="2698"/>
      <c r="CF659" s="2698"/>
      <c r="CG659" s="2698"/>
      <c r="CH659" s="508"/>
      <c r="CI659" s="509"/>
      <c r="CJ659" s="460"/>
    </row>
    <row r="660" spans="1:90" s="2160" customFormat="1" ht="17.25" customHeight="1">
      <c r="A660" s="2161"/>
      <c r="B660" s="2159"/>
      <c r="C660" s="2176" t="s">
        <v>2084</v>
      </c>
      <c r="D660" s="2150"/>
      <c r="E660" s="2150"/>
      <c r="F660" s="2150"/>
      <c r="G660" s="2150"/>
      <c r="H660" s="2150"/>
      <c r="I660" s="2150"/>
      <c r="J660" s="2150"/>
      <c r="K660" s="2150"/>
      <c r="L660" s="2150"/>
      <c r="M660" s="2150"/>
      <c r="N660" s="2150"/>
      <c r="O660" s="2150"/>
      <c r="P660" s="2150"/>
      <c r="Q660" s="2150"/>
      <c r="R660" s="2150"/>
      <c r="S660" s="2150"/>
      <c r="T660" s="2150"/>
      <c r="U660" s="2150"/>
      <c r="V660" s="2150"/>
      <c r="W660" s="2150"/>
      <c r="X660" s="2150"/>
      <c r="Y660" s="2150"/>
      <c r="Z660" s="2150"/>
      <c r="AA660" s="2150"/>
      <c r="AB660" s="2150"/>
      <c r="AC660" s="2150"/>
      <c r="AD660" s="2150"/>
      <c r="AE660" s="2620">
        <v>11600000000</v>
      </c>
      <c r="AF660" s="2620"/>
      <c r="AG660" s="2620"/>
      <c r="AH660" s="2620"/>
      <c r="AI660" s="2620"/>
      <c r="AJ660" s="2620"/>
      <c r="AK660" s="2620"/>
      <c r="AL660" s="2620"/>
      <c r="AM660" s="2620"/>
      <c r="AN660" s="2141"/>
      <c r="AO660" s="2620"/>
      <c r="AP660" s="2620"/>
      <c r="AQ660" s="2620"/>
      <c r="AR660" s="2620"/>
      <c r="AS660" s="2620"/>
      <c r="AT660" s="2620"/>
      <c r="AU660" s="2620"/>
      <c r="AV660" s="2620"/>
      <c r="AW660" s="2620"/>
      <c r="AY660" s="459"/>
      <c r="AZ660" s="459"/>
      <c r="BA660" s="2160" t="s">
        <v>524</v>
      </c>
      <c r="BU660" s="2624"/>
      <c r="BV660" s="2624"/>
      <c r="BW660" s="2624"/>
      <c r="BX660" s="2624"/>
      <c r="BY660" s="2624"/>
      <c r="BZ660" s="2624"/>
      <c r="CB660" s="2624"/>
      <c r="CC660" s="2624"/>
      <c r="CD660" s="2624"/>
      <c r="CE660" s="2624"/>
      <c r="CF660" s="2624"/>
      <c r="CG660" s="2624"/>
      <c r="CH660" s="2155"/>
      <c r="CI660" s="509"/>
      <c r="CJ660" s="460"/>
    </row>
    <row r="661" spans="1:90" s="2150" customFormat="1">
      <c r="A661" s="2161"/>
      <c r="B661" s="2159"/>
      <c r="C661" s="2176" t="s">
        <v>2085</v>
      </c>
      <c r="D661" s="2149"/>
      <c r="E661" s="2149"/>
      <c r="F661" s="2149"/>
      <c r="G661" s="2149"/>
      <c r="H661" s="2149"/>
      <c r="I661" s="2149"/>
      <c r="J661" s="2149"/>
      <c r="K661" s="2149"/>
      <c r="L661" s="2149"/>
      <c r="M661" s="2149"/>
      <c r="N661" s="2149"/>
      <c r="O661" s="2149"/>
      <c r="P661" s="2149"/>
      <c r="Q661" s="2149"/>
      <c r="R661" s="2149"/>
      <c r="S661" s="2149"/>
      <c r="T661" s="2149"/>
      <c r="U661" s="2149"/>
      <c r="V661" s="2149"/>
      <c r="W661" s="2149"/>
      <c r="X661" s="2149"/>
      <c r="Y661" s="2149"/>
      <c r="Z661" s="2149"/>
      <c r="AA661" s="2159"/>
      <c r="AE661" s="2620">
        <v>3850000000</v>
      </c>
      <c r="AF661" s="2620"/>
      <c r="AG661" s="2620"/>
      <c r="AH661" s="2620"/>
      <c r="AI661" s="2620"/>
      <c r="AJ661" s="2620"/>
      <c r="AK661" s="2620"/>
      <c r="AL661" s="2620"/>
      <c r="AM661" s="2620"/>
      <c r="AN661" s="2141"/>
      <c r="AO661" s="2943"/>
      <c r="AP661" s="2943"/>
      <c r="AQ661" s="2943"/>
      <c r="AR661" s="2943"/>
      <c r="AS661" s="2943"/>
      <c r="AT661" s="2943"/>
      <c r="AU661" s="2943"/>
      <c r="AV661" s="2943"/>
      <c r="AW661" s="2943"/>
      <c r="AY661" s="2159"/>
      <c r="AZ661" s="2159"/>
      <c r="BA661" s="2159"/>
      <c r="BB661" s="2159"/>
      <c r="BC661" s="2159"/>
      <c r="BD661" s="2159"/>
      <c r="BE661" s="2159"/>
      <c r="BF661" s="2159"/>
      <c r="BG661" s="2159"/>
      <c r="BH661" s="2159"/>
      <c r="BI661" s="2159"/>
      <c r="BJ661" s="2159"/>
      <c r="BK661" s="2159"/>
      <c r="BL661" s="2159"/>
      <c r="BM661" s="2159"/>
      <c r="BN661" s="2159"/>
      <c r="BO661" s="2159"/>
      <c r="BP661" s="2159"/>
      <c r="BQ661" s="2159"/>
      <c r="BR661" s="2159"/>
      <c r="BU661" s="284"/>
      <c r="BV661" s="284"/>
      <c r="BW661" s="284"/>
      <c r="BX661" s="284"/>
      <c r="BY661" s="284"/>
      <c r="BZ661" s="284"/>
      <c r="CB661" s="284"/>
      <c r="CC661" s="284"/>
      <c r="CD661" s="284"/>
      <c r="CE661" s="284"/>
      <c r="CF661" s="284"/>
      <c r="CG661" s="284"/>
      <c r="CH661" s="284"/>
      <c r="CI661" s="2153"/>
      <c r="CJ661" s="2162"/>
      <c r="CK661" s="2151"/>
      <c r="CL661" s="2151"/>
    </row>
    <row r="662" spans="1:90" s="2160" customFormat="1" ht="17.25" customHeight="1">
      <c r="A662" s="2161"/>
      <c r="B662" s="2159"/>
      <c r="C662" s="2176" t="s">
        <v>2086</v>
      </c>
      <c r="D662" s="2159"/>
      <c r="E662" s="2159"/>
      <c r="F662" s="2159"/>
      <c r="G662" s="2159"/>
      <c r="H662" s="2159"/>
      <c r="I662" s="2159"/>
      <c r="J662" s="2159"/>
      <c r="K662" s="2159"/>
      <c r="L662" s="2159"/>
      <c r="M662" s="2159"/>
      <c r="N662" s="2159"/>
      <c r="O662" s="2159"/>
      <c r="P662" s="2159"/>
      <c r="Q662" s="2159"/>
      <c r="R662" s="2159"/>
      <c r="S662" s="2159"/>
      <c r="T662" s="2159"/>
      <c r="U662" s="2159"/>
      <c r="V662" s="2159"/>
      <c r="W662" s="2159"/>
      <c r="X662" s="2159"/>
      <c r="Y662" s="2150"/>
      <c r="Z662" s="2150"/>
      <c r="AA662" s="2150"/>
      <c r="AB662" s="2150"/>
      <c r="AC662" s="2150"/>
      <c r="AD662" s="2150"/>
      <c r="AE662" s="2620">
        <v>12500000000</v>
      </c>
      <c r="AF662" s="2620"/>
      <c r="AG662" s="2620"/>
      <c r="AH662" s="2620"/>
      <c r="AI662" s="2620"/>
      <c r="AJ662" s="2620"/>
      <c r="AK662" s="2620"/>
      <c r="AL662" s="2620"/>
      <c r="AM662" s="2620"/>
      <c r="AN662" s="2141"/>
      <c r="AO662" s="2620"/>
      <c r="AP662" s="2620"/>
      <c r="AQ662" s="2620"/>
      <c r="AR662" s="2620"/>
      <c r="AS662" s="2620"/>
      <c r="AT662" s="2620"/>
      <c r="AU662" s="2620"/>
      <c r="AV662" s="2620"/>
      <c r="AW662" s="2620"/>
      <c r="AY662" s="459"/>
      <c r="AZ662" s="459"/>
      <c r="BA662" s="1532" t="s">
        <v>439</v>
      </c>
      <c r="BB662" s="459"/>
      <c r="BC662" s="459"/>
      <c r="BD662" s="459"/>
      <c r="BE662" s="459"/>
      <c r="BF662" s="459"/>
      <c r="BG662" s="459"/>
      <c r="BH662" s="459"/>
      <c r="BI662" s="459"/>
      <c r="BJ662" s="459"/>
      <c r="BK662" s="459"/>
      <c r="BL662" s="459"/>
      <c r="BM662" s="459"/>
      <c r="BN662" s="459"/>
      <c r="BO662" s="459"/>
      <c r="BP662" s="459"/>
      <c r="BQ662" s="459"/>
      <c r="BR662" s="459"/>
      <c r="BU662" s="2698"/>
      <c r="BV662" s="2698"/>
      <c r="BW662" s="2698"/>
      <c r="BX662" s="2698"/>
      <c r="BY662" s="2698"/>
      <c r="BZ662" s="2698"/>
      <c r="CB662" s="2698"/>
      <c r="CC662" s="2698"/>
      <c r="CD662" s="2698"/>
      <c r="CE662" s="2698"/>
      <c r="CF662" s="2698"/>
      <c r="CG662" s="2698"/>
      <c r="CH662" s="508"/>
      <c r="CI662" s="509"/>
      <c r="CJ662" s="460"/>
    </row>
    <row r="663" spans="1:90" s="2160" customFormat="1" ht="17.25" customHeight="1">
      <c r="A663" s="2161"/>
      <c r="B663" s="2159"/>
      <c r="C663" s="2176" t="s">
        <v>2087</v>
      </c>
      <c r="D663" s="2150"/>
      <c r="E663" s="2150"/>
      <c r="F663" s="2150"/>
      <c r="G663" s="2150"/>
      <c r="H663" s="2150"/>
      <c r="I663" s="2150"/>
      <c r="J663" s="2150"/>
      <c r="K663" s="2150"/>
      <c r="L663" s="2150"/>
      <c r="M663" s="2150"/>
      <c r="N663" s="2150"/>
      <c r="O663" s="2150"/>
      <c r="P663" s="2150"/>
      <c r="Q663" s="2150"/>
      <c r="R663" s="2150"/>
      <c r="S663" s="2150"/>
      <c r="T663" s="2150"/>
      <c r="U663" s="2150"/>
      <c r="V663" s="2150"/>
      <c r="W663" s="2150"/>
      <c r="X663" s="2150"/>
      <c r="Y663" s="2150"/>
      <c r="Z663" s="2150"/>
      <c r="AA663" s="2150"/>
      <c r="AB663" s="2150"/>
      <c r="AC663" s="2150"/>
      <c r="AD663" s="2150"/>
      <c r="AE663" s="2620">
        <v>3696000000</v>
      </c>
      <c r="AF663" s="2620"/>
      <c r="AG663" s="2620"/>
      <c r="AH663" s="2620"/>
      <c r="AI663" s="2620"/>
      <c r="AJ663" s="2620"/>
      <c r="AK663" s="2620"/>
      <c r="AL663" s="2620"/>
      <c r="AM663" s="2620"/>
      <c r="AN663" s="2141"/>
      <c r="AO663" s="2620"/>
      <c r="AP663" s="2620"/>
      <c r="AQ663" s="2620"/>
      <c r="AR663" s="2620"/>
      <c r="AS663" s="2620"/>
      <c r="AT663" s="2620"/>
      <c r="AU663" s="2620"/>
      <c r="AV663" s="2620"/>
      <c r="AW663" s="2620"/>
      <c r="AY663" s="459"/>
      <c r="AZ663" s="459"/>
      <c r="BA663" s="2160" t="s">
        <v>524</v>
      </c>
      <c r="BU663" s="2624"/>
      <c r="BV663" s="2624"/>
      <c r="BW663" s="2624"/>
      <c r="BX663" s="2624"/>
      <c r="BY663" s="2624"/>
      <c r="BZ663" s="2624"/>
      <c r="CB663" s="2624"/>
      <c r="CC663" s="2624"/>
      <c r="CD663" s="2624"/>
      <c r="CE663" s="2624"/>
      <c r="CF663" s="2624"/>
      <c r="CG663" s="2624"/>
      <c r="CH663" s="2155"/>
      <c r="CI663" s="509"/>
      <c r="CJ663" s="460"/>
    </row>
    <row r="664" spans="1:90" s="2150" customFormat="1">
      <c r="A664" s="2161"/>
      <c r="B664" s="2159"/>
      <c r="C664" s="2176" t="s">
        <v>2092</v>
      </c>
      <c r="D664" s="2149"/>
      <c r="E664" s="2149"/>
      <c r="F664" s="2149"/>
      <c r="G664" s="2149"/>
      <c r="H664" s="2149"/>
      <c r="I664" s="2149"/>
      <c r="J664" s="2149"/>
      <c r="K664" s="2149"/>
      <c r="L664" s="2149"/>
      <c r="M664" s="2149"/>
      <c r="N664" s="2149"/>
      <c r="O664" s="2149"/>
      <c r="P664" s="2149"/>
      <c r="Q664" s="2149"/>
      <c r="R664" s="2149"/>
      <c r="S664" s="2149"/>
      <c r="T664" s="2149"/>
      <c r="U664" s="2149"/>
      <c r="V664" s="2149"/>
      <c r="W664" s="2149"/>
      <c r="X664" s="2149"/>
      <c r="Y664" s="2149"/>
      <c r="Z664" s="2149"/>
      <c r="AA664" s="2159"/>
      <c r="AE664" s="2620">
        <v>4000000000</v>
      </c>
      <c r="AF664" s="2620"/>
      <c r="AG664" s="2620"/>
      <c r="AH664" s="2620"/>
      <c r="AI664" s="2620"/>
      <c r="AJ664" s="2620"/>
      <c r="AK664" s="2620"/>
      <c r="AL664" s="2620"/>
      <c r="AM664" s="2620"/>
      <c r="AN664" s="2141"/>
      <c r="AO664" s="2943"/>
      <c r="AP664" s="2943"/>
      <c r="AQ664" s="2943"/>
      <c r="AR664" s="2943"/>
      <c r="AS664" s="2943"/>
      <c r="AT664" s="2943"/>
      <c r="AU664" s="2943"/>
      <c r="AV664" s="2943"/>
      <c r="AW664" s="2943"/>
      <c r="AY664" s="2159"/>
      <c r="AZ664" s="2159"/>
      <c r="BA664" s="2159"/>
      <c r="BB664" s="2159"/>
      <c r="BC664" s="2159"/>
      <c r="BD664" s="2159"/>
      <c r="BE664" s="2159"/>
      <c r="BF664" s="2159"/>
      <c r="BG664" s="2159"/>
      <c r="BH664" s="2159"/>
      <c r="BI664" s="2159"/>
      <c r="BJ664" s="2159"/>
      <c r="BK664" s="2159"/>
      <c r="BL664" s="2159"/>
      <c r="BM664" s="2159"/>
      <c r="BN664" s="2159"/>
      <c r="BO664" s="2159"/>
      <c r="BP664" s="2159"/>
      <c r="BQ664" s="2159"/>
      <c r="BR664" s="2159"/>
      <c r="BU664" s="284"/>
      <c r="BV664" s="284"/>
      <c r="BW664" s="284"/>
      <c r="BX664" s="284"/>
      <c r="BY664" s="284"/>
      <c r="BZ664" s="284"/>
      <c r="CB664" s="284"/>
      <c r="CC664" s="284"/>
      <c r="CD664" s="284"/>
      <c r="CE664" s="284"/>
      <c r="CF664" s="284"/>
      <c r="CG664" s="284"/>
      <c r="CH664" s="284"/>
      <c r="CI664" s="2153"/>
      <c r="CJ664" s="2162"/>
      <c r="CK664" s="2151"/>
      <c r="CL664" s="2151"/>
    </row>
    <row r="665" spans="1:90" s="2150" customFormat="1">
      <c r="A665" s="2161"/>
      <c r="B665" s="2159"/>
      <c r="C665" s="2176" t="s">
        <v>2089</v>
      </c>
      <c r="D665" s="2149"/>
      <c r="E665" s="2149"/>
      <c r="F665" s="2149"/>
      <c r="G665" s="2149"/>
      <c r="H665" s="2149"/>
      <c r="I665" s="2149"/>
      <c r="J665" s="2149"/>
      <c r="K665" s="2149"/>
      <c r="L665" s="2149"/>
      <c r="M665" s="2149"/>
      <c r="N665" s="2149"/>
      <c r="O665" s="2149"/>
      <c r="P665" s="2149"/>
      <c r="Q665" s="2149"/>
      <c r="R665" s="2149"/>
      <c r="S665" s="2149"/>
      <c r="T665" s="2149"/>
      <c r="U665" s="2149"/>
      <c r="V665" s="2149"/>
      <c r="W665" s="2149"/>
      <c r="X665" s="2149"/>
      <c r="Y665" s="2149"/>
      <c r="Z665" s="2149"/>
      <c r="AA665" s="2159"/>
      <c r="AE665" s="2620">
        <v>21000000000</v>
      </c>
      <c r="AF665" s="2620"/>
      <c r="AG665" s="2620"/>
      <c r="AH665" s="2620"/>
      <c r="AI665" s="2620"/>
      <c r="AJ665" s="2620"/>
      <c r="AK665" s="2620"/>
      <c r="AL665" s="2620"/>
      <c r="AM665" s="2620"/>
      <c r="AN665" s="2141"/>
      <c r="AO665" s="2943"/>
      <c r="AP665" s="2943"/>
      <c r="AQ665" s="2943"/>
      <c r="AR665" s="2943"/>
      <c r="AS665" s="2943"/>
      <c r="AT665" s="2943"/>
      <c r="AU665" s="2943"/>
      <c r="AV665" s="2943"/>
      <c r="AW665" s="2943"/>
      <c r="AY665" s="2159"/>
      <c r="AZ665" s="2159"/>
      <c r="BA665" s="2159"/>
      <c r="BB665" s="2159"/>
      <c r="BC665" s="2159"/>
      <c r="BD665" s="2159"/>
      <c r="BE665" s="2159"/>
      <c r="BF665" s="2159"/>
      <c r="BG665" s="2159"/>
      <c r="BH665" s="2159"/>
      <c r="BI665" s="2159"/>
      <c r="BJ665" s="2159"/>
      <c r="BK665" s="2159"/>
      <c r="BL665" s="2159"/>
      <c r="BM665" s="2159"/>
      <c r="BN665" s="2159"/>
      <c r="BO665" s="2159"/>
      <c r="BP665" s="2159"/>
      <c r="BQ665" s="2159"/>
      <c r="BR665" s="2159"/>
      <c r="BU665" s="284"/>
      <c r="BV665" s="284"/>
      <c r="BW665" s="284"/>
      <c r="BX665" s="284"/>
      <c r="BY665" s="284"/>
      <c r="BZ665" s="284"/>
      <c r="CB665" s="284"/>
      <c r="CC665" s="284"/>
      <c r="CD665" s="284"/>
      <c r="CE665" s="284"/>
      <c r="CF665" s="284"/>
      <c r="CG665" s="284"/>
      <c r="CH665" s="284"/>
      <c r="CI665" s="2153"/>
      <c r="CJ665" s="2162"/>
      <c r="CK665" s="2151"/>
      <c r="CL665" s="2151"/>
    </row>
    <row r="666" spans="1:90" s="2150" customFormat="1">
      <c r="A666" s="2161"/>
      <c r="B666" s="2159"/>
      <c r="C666" s="1544" t="s">
        <v>2088</v>
      </c>
      <c r="D666" s="2149"/>
      <c r="E666" s="2149"/>
      <c r="F666" s="2149"/>
      <c r="G666" s="2149"/>
      <c r="H666" s="2149"/>
      <c r="I666" s="2149"/>
      <c r="J666" s="2149"/>
      <c r="K666" s="2149"/>
      <c r="L666" s="2149"/>
      <c r="M666" s="2149"/>
      <c r="N666" s="2149"/>
      <c r="O666" s="2149"/>
      <c r="P666" s="2149"/>
      <c r="Q666" s="2149"/>
      <c r="R666" s="2149"/>
      <c r="S666" s="2149"/>
      <c r="T666" s="2149"/>
      <c r="U666" s="2149"/>
      <c r="V666" s="2149"/>
      <c r="W666" s="2149"/>
      <c r="X666" s="2149"/>
      <c r="Y666" s="2149"/>
      <c r="Z666" s="2149"/>
      <c r="AA666" s="2159"/>
      <c r="AE666" s="2620">
        <v>18572049902</v>
      </c>
      <c r="AF666" s="2620"/>
      <c r="AG666" s="2620"/>
      <c r="AH666" s="2620"/>
      <c r="AI666" s="2620"/>
      <c r="AJ666" s="2620"/>
      <c r="AK666" s="2620"/>
      <c r="AL666" s="2620"/>
      <c r="AM666" s="2620"/>
      <c r="AN666" s="2141"/>
      <c r="AO666" s="2620">
        <v>3323970202</v>
      </c>
      <c r="AP666" s="2620"/>
      <c r="AQ666" s="2620"/>
      <c r="AR666" s="2620"/>
      <c r="AS666" s="2620"/>
      <c r="AT666" s="2620"/>
      <c r="AU666" s="2620"/>
      <c r="AV666" s="2620"/>
      <c r="AW666" s="2620"/>
      <c r="AY666" s="2159"/>
      <c r="AZ666" s="2159"/>
      <c r="BA666" s="2159"/>
      <c r="BB666" s="2159"/>
      <c r="BC666" s="2159"/>
      <c r="BD666" s="2159"/>
      <c r="BE666" s="2159"/>
      <c r="BF666" s="2159"/>
      <c r="BG666" s="2159"/>
      <c r="BH666" s="2159"/>
      <c r="BI666" s="2159"/>
      <c r="BJ666" s="2159"/>
      <c r="BK666" s="2159"/>
      <c r="BL666" s="2159"/>
      <c r="BM666" s="2159"/>
      <c r="BN666" s="2159"/>
      <c r="BO666" s="2159"/>
      <c r="BP666" s="2159"/>
      <c r="BQ666" s="2159"/>
      <c r="BR666" s="2159"/>
      <c r="BU666" s="284"/>
      <c r="BV666" s="284"/>
      <c r="BW666" s="284"/>
      <c r="BX666" s="284"/>
      <c r="BY666" s="284"/>
      <c r="BZ666" s="284"/>
      <c r="CB666" s="284"/>
      <c r="CC666" s="284"/>
      <c r="CD666" s="284"/>
      <c r="CE666" s="284"/>
      <c r="CF666" s="284"/>
      <c r="CG666" s="284"/>
      <c r="CH666" s="284"/>
      <c r="CI666" s="2153"/>
      <c r="CJ666" s="2162"/>
      <c r="CK666" s="2151"/>
      <c r="CL666" s="2151"/>
    </row>
    <row r="667" spans="1:90" s="2150" customFormat="1" ht="17.25" customHeight="1" thickBot="1">
      <c r="A667" s="2161"/>
      <c r="B667" s="2159"/>
      <c r="C667" s="2662" t="s">
        <v>580</v>
      </c>
      <c r="D667" s="2662"/>
      <c r="E667" s="2662"/>
      <c r="F667" s="2662"/>
      <c r="G667" s="2662"/>
      <c r="H667" s="2662"/>
      <c r="I667" s="2662"/>
      <c r="J667" s="2662"/>
      <c r="K667" s="2662"/>
      <c r="L667" s="2662"/>
      <c r="M667" s="2662"/>
      <c r="N667" s="2662"/>
      <c r="O667" s="2662"/>
      <c r="P667" s="2662"/>
      <c r="Q667" s="2662"/>
      <c r="R667" s="2662"/>
      <c r="S667" s="2662"/>
      <c r="T667" s="2662"/>
      <c r="U667" s="2662"/>
      <c r="V667" s="2662"/>
      <c r="W667" s="2662"/>
      <c r="X667" s="2662"/>
      <c r="Y667" s="2662"/>
      <c r="Z667" s="2149"/>
      <c r="AA667" s="2159"/>
      <c r="AE667" s="2625">
        <v>82902947395</v>
      </c>
      <c r="AF667" s="2625"/>
      <c r="AG667" s="2625"/>
      <c r="AH667" s="2580"/>
      <c r="AI667" s="2580"/>
      <c r="AJ667" s="2625"/>
      <c r="AK667" s="2580"/>
      <c r="AL667" s="2625"/>
      <c r="AM667" s="2625"/>
      <c r="AN667" s="2141"/>
      <c r="AO667" s="2625">
        <v>11008867695</v>
      </c>
      <c r="AP667" s="2625"/>
      <c r="AQ667" s="2625"/>
      <c r="AR667" s="2580"/>
      <c r="AS667" s="2580"/>
      <c r="AT667" s="2625"/>
      <c r="AU667" s="2580"/>
      <c r="AV667" s="2625"/>
      <c r="AW667" s="2625"/>
      <c r="AY667" s="2159"/>
      <c r="AZ667" s="2159"/>
      <c r="BA667" s="2159" t="s">
        <v>580</v>
      </c>
      <c r="BB667" s="2159"/>
      <c r="BC667" s="2159"/>
      <c r="BD667" s="2159"/>
      <c r="BE667" s="2159"/>
      <c r="BF667" s="2159"/>
      <c r="BG667" s="2159"/>
      <c r="BH667" s="2159"/>
      <c r="BI667" s="2159"/>
      <c r="BJ667" s="2159"/>
      <c r="BK667" s="2159"/>
      <c r="BL667" s="2159"/>
      <c r="BM667" s="2159"/>
      <c r="BN667" s="2159"/>
      <c r="BO667" s="2159"/>
      <c r="BP667" s="2159"/>
      <c r="BQ667" s="2159"/>
      <c r="BR667" s="2159"/>
      <c r="BU667" s="2614">
        <v>0</v>
      </c>
      <c r="BV667" s="2614"/>
      <c r="BW667" s="2614"/>
      <c r="BX667" s="2614"/>
      <c r="BY667" s="2614"/>
      <c r="BZ667" s="2614"/>
      <c r="CB667" s="2614">
        <v>0</v>
      </c>
      <c r="CC667" s="2614"/>
      <c r="CD667" s="2614"/>
      <c r="CE667" s="2614"/>
      <c r="CF667" s="2614"/>
      <c r="CG667" s="2614"/>
      <c r="CH667" s="284"/>
      <c r="CI667" s="2153"/>
      <c r="CJ667" s="2162"/>
      <c r="CK667" s="2151"/>
      <c r="CL667" s="2151"/>
    </row>
    <row r="668" spans="1:90" s="2150" customFormat="1" ht="17.25" customHeight="1" thickTop="1">
      <c r="A668" s="2161"/>
      <c r="B668" s="2159"/>
      <c r="C668" s="2149"/>
      <c r="D668" s="2149"/>
      <c r="E668" s="2149"/>
      <c r="F668" s="2149"/>
      <c r="G668" s="2149"/>
      <c r="H668" s="2149"/>
      <c r="I668" s="2149"/>
      <c r="J668" s="2149"/>
      <c r="K668" s="2149"/>
      <c r="L668" s="2149"/>
      <c r="M668" s="2149"/>
      <c r="N668" s="2149"/>
      <c r="O668" s="2149"/>
      <c r="P668" s="2149"/>
      <c r="Q668" s="2149"/>
      <c r="R668" s="2149"/>
      <c r="S668" s="2149"/>
      <c r="T668" s="2149"/>
      <c r="U668" s="2149"/>
      <c r="V668" s="2149"/>
      <c r="W668" s="2149"/>
      <c r="X668" s="2149"/>
      <c r="Y668" s="2149"/>
      <c r="Z668" s="2149"/>
      <c r="AA668" s="2159"/>
      <c r="AE668" s="2144"/>
      <c r="AF668" s="2144"/>
      <c r="AG668" s="2144"/>
      <c r="AH668" s="2144"/>
      <c r="AI668" s="2144"/>
      <c r="AJ668" s="2144"/>
      <c r="AK668" s="2144"/>
      <c r="AL668" s="2144"/>
      <c r="AM668" s="2144"/>
      <c r="AN668" s="2141"/>
      <c r="AO668" s="2144"/>
      <c r="AP668" s="2144"/>
      <c r="AQ668" s="2144"/>
      <c r="AR668" s="2144"/>
      <c r="AS668" s="2144"/>
      <c r="AT668" s="2144"/>
      <c r="AU668" s="2144"/>
      <c r="AV668" s="2144"/>
      <c r="AW668" s="2144"/>
      <c r="AY668" s="2159"/>
      <c r="AZ668" s="2159"/>
      <c r="BA668" s="2159"/>
      <c r="BB668" s="2159"/>
      <c r="BC668" s="2159"/>
      <c r="BD668" s="2159"/>
      <c r="BE668" s="2159"/>
      <c r="BF668" s="2159"/>
      <c r="BG668" s="2159"/>
      <c r="BH668" s="2159"/>
      <c r="BI668" s="2159"/>
      <c r="BJ668" s="2159"/>
      <c r="BK668" s="2159"/>
      <c r="BL668" s="2159"/>
      <c r="BM668" s="2159"/>
      <c r="BN668" s="2159"/>
      <c r="BO668" s="2159"/>
      <c r="BP668" s="2159"/>
      <c r="BQ668" s="2159"/>
      <c r="BR668" s="2159"/>
      <c r="BU668" s="284"/>
      <c r="BV668" s="284"/>
      <c r="BW668" s="284"/>
      <c r="BX668" s="284"/>
      <c r="BY668" s="284"/>
      <c r="BZ668" s="284"/>
      <c r="CB668" s="284"/>
      <c r="CC668" s="284"/>
      <c r="CD668" s="284"/>
      <c r="CE668" s="284"/>
      <c r="CF668" s="284"/>
      <c r="CG668" s="284"/>
      <c r="CH668" s="284"/>
      <c r="CI668" s="2153"/>
      <c r="CJ668" s="2162"/>
      <c r="CK668" s="2151"/>
      <c r="CL668" s="2151"/>
    </row>
    <row r="669" spans="1:90" s="2150" customFormat="1" ht="18.75" customHeight="1">
      <c r="A669" s="2161"/>
      <c r="B669" s="2159"/>
      <c r="C669" s="2154" t="s">
        <v>2090</v>
      </c>
      <c r="W669" s="2910" t="s">
        <v>396</v>
      </c>
      <c r="X669" s="2910"/>
      <c r="Y669" s="2910"/>
      <c r="Z669" s="2910"/>
      <c r="AA669" s="2910"/>
      <c r="AB669" s="2910"/>
      <c r="AC669" s="2910"/>
      <c r="AD669" s="2910"/>
      <c r="AE669" s="2592" t="s">
        <v>512</v>
      </c>
      <c r="AF669" s="2592"/>
      <c r="AG669" s="2592"/>
      <c r="AH669" s="2592"/>
      <c r="AI669" s="2592"/>
      <c r="AJ669" s="2592"/>
      <c r="AK669" s="2592"/>
      <c r="AL669" s="2592"/>
      <c r="AM669" s="2592"/>
      <c r="AN669" s="2144"/>
      <c r="AO669" s="2592" t="s">
        <v>513</v>
      </c>
      <c r="AP669" s="2592"/>
      <c r="AQ669" s="2592"/>
      <c r="AR669" s="2592"/>
      <c r="AS669" s="2592"/>
      <c r="AT669" s="2592"/>
      <c r="AU669" s="2592"/>
      <c r="AV669" s="2592"/>
      <c r="AW669" s="2592"/>
      <c r="AY669" s="2159"/>
      <c r="AZ669" s="2159"/>
      <c r="BA669" s="2150" t="s">
        <v>197</v>
      </c>
      <c r="BU669" s="2591"/>
      <c r="BV669" s="2591"/>
      <c r="BW669" s="2591"/>
      <c r="BX669" s="2591"/>
      <c r="BY669" s="2591"/>
      <c r="BZ669" s="2591"/>
      <c r="CB669" s="2591"/>
      <c r="CC669" s="2591"/>
      <c r="CD669" s="2591"/>
      <c r="CE669" s="2591"/>
      <c r="CF669" s="2591"/>
      <c r="CG669" s="2591"/>
      <c r="CH669" s="2148"/>
      <c r="CI669" s="2153"/>
      <c r="CJ669" s="2162"/>
    </row>
    <row r="670" spans="1:90" s="2150" customFormat="1" ht="16.5" customHeight="1">
      <c r="A670" s="2161"/>
      <c r="B670" s="2159"/>
      <c r="C670" s="2154"/>
      <c r="W670" s="2159"/>
      <c r="X670" s="2159"/>
      <c r="Y670" s="2159"/>
      <c r="Z670" s="2159"/>
      <c r="AA670" s="2159"/>
      <c r="AB670" s="2159"/>
      <c r="AC670" s="2159"/>
      <c r="AD670" s="2159"/>
      <c r="AE670" s="2748" t="s">
        <v>574</v>
      </c>
      <c r="AF670" s="2748"/>
      <c r="AG670" s="2748"/>
      <c r="AH670" s="2748"/>
      <c r="AI670" s="2748"/>
      <c r="AJ670" s="2748"/>
      <c r="AK670" s="2748"/>
      <c r="AL670" s="2748"/>
      <c r="AM670" s="2748"/>
      <c r="AN670" s="2144"/>
      <c r="AO670" s="2748" t="s">
        <v>574</v>
      </c>
      <c r="AP670" s="2748"/>
      <c r="AQ670" s="2748"/>
      <c r="AR670" s="2748"/>
      <c r="AS670" s="2748"/>
      <c r="AT670" s="2748"/>
      <c r="AU670" s="2748"/>
      <c r="AV670" s="2748"/>
      <c r="AW670" s="2748"/>
      <c r="AY670" s="2159"/>
      <c r="AZ670" s="2159"/>
      <c r="BU670" s="2148"/>
      <c r="BV670" s="2148"/>
      <c r="BW670" s="2148"/>
      <c r="BX670" s="2148"/>
      <c r="BY670" s="2148"/>
      <c r="BZ670" s="2148"/>
      <c r="CB670" s="2148"/>
      <c r="CC670" s="2148"/>
      <c r="CD670" s="2148"/>
      <c r="CE670" s="2148"/>
      <c r="CF670" s="2148"/>
      <c r="CG670" s="2148"/>
      <c r="CH670" s="2148"/>
      <c r="CI670" s="2153"/>
      <c r="CJ670" s="2162"/>
    </row>
    <row r="671" spans="1:90" s="2150" customFormat="1" ht="18" customHeight="1">
      <c r="A671" s="2161"/>
      <c r="B671" s="2159"/>
      <c r="C671" s="2708" t="s">
        <v>1529</v>
      </c>
      <c r="D671" s="2708"/>
      <c r="E671" s="2708"/>
      <c r="F671" s="2708"/>
      <c r="G671" s="2708"/>
      <c r="H671" s="2708"/>
      <c r="I671" s="2708"/>
      <c r="J671" s="2708"/>
      <c r="K671" s="2708"/>
      <c r="L671" s="2708"/>
      <c r="M671" s="2708"/>
      <c r="N671" s="2708"/>
      <c r="O671" s="2708"/>
      <c r="P671" s="2708"/>
      <c r="Q671" s="2708"/>
      <c r="R671" s="2708"/>
      <c r="S671" s="2708"/>
      <c r="T671" s="2708"/>
      <c r="U671" s="2708"/>
      <c r="V671" s="2708"/>
      <c r="W671" s="2584" t="s">
        <v>1407</v>
      </c>
      <c r="X671" s="2584"/>
      <c r="Y671" s="2584"/>
      <c r="Z671" s="2584"/>
      <c r="AA671" s="2584"/>
      <c r="AB671" s="2584"/>
      <c r="AC671" s="2584"/>
      <c r="AD671" s="2584"/>
      <c r="AE671" s="2564">
        <v>21000000000</v>
      </c>
      <c r="AF671" s="2564"/>
      <c r="AG671" s="2564"/>
      <c r="AH671" s="2564"/>
      <c r="AI671" s="2564"/>
      <c r="AJ671" s="2564"/>
      <c r="AK671" s="2564"/>
      <c r="AL671" s="2564"/>
      <c r="AM671" s="2564"/>
      <c r="AN671" s="2142"/>
      <c r="AO671" s="2564">
        <v>0</v>
      </c>
      <c r="AP671" s="2564"/>
      <c r="AQ671" s="2564"/>
      <c r="AR671" s="2564"/>
      <c r="AS671" s="2564"/>
      <c r="AT671" s="2564"/>
      <c r="AU671" s="2564"/>
      <c r="AV671" s="2564"/>
      <c r="AW671" s="2564"/>
      <c r="AY671" s="2159"/>
      <c r="AZ671" s="2159"/>
      <c r="BU671" s="2148"/>
      <c r="BV671" s="2148"/>
      <c r="BW671" s="2148"/>
      <c r="BX671" s="2148"/>
      <c r="BY671" s="2148"/>
      <c r="BZ671" s="2148"/>
      <c r="CB671" s="2148"/>
      <c r="CC671" s="2148"/>
      <c r="CD671" s="2148"/>
      <c r="CE671" s="2148"/>
      <c r="CF671" s="2148"/>
      <c r="CG671" s="2148"/>
      <c r="CH671" s="2148"/>
      <c r="CI671" s="2153"/>
      <c r="CJ671" s="2162"/>
    </row>
    <row r="672" spans="1:90" s="2150" customFormat="1" ht="17.25" customHeight="1" thickBot="1">
      <c r="A672" s="2161"/>
      <c r="B672" s="2159"/>
      <c r="C672" s="2662" t="s">
        <v>580</v>
      </c>
      <c r="D672" s="2662"/>
      <c r="E672" s="2662"/>
      <c r="F672" s="2662"/>
      <c r="G672" s="2662"/>
      <c r="H672" s="2662"/>
      <c r="I672" s="2662"/>
      <c r="J672" s="2662"/>
      <c r="K672" s="2662"/>
      <c r="L672" s="2662"/>
      <c r="M672" s="2662"/>
      <c r="N672" s="2662"/>
      <c r="O672" s="2662"/>
      <c r="P672" s="2662"/>
      <c r="Q672" s="2662"/>
      <c r="R672" s="2662"/>
      <c r="S672" s="2662"/>
      <c r="T672" s="2662"/>
      <c r="U672" s="2662"/>
      <c r="V672" s="2662"/>
      <c r="W672" s="2154"/>
      <c r="X672" s="2154"/>
      <c r="Y672" s="2154"/>
      <c r="Z672" s="2154"/>
      <c r="AA672" s="2158"/>
      <c r="AB672" s="2147"/>
      <c r="AE672" s="2580">
        <v>21000000000</v>
      </c>
      <c r="AF672" s="2580"/>
      <c r="AG672" s="2580"/>
      <c r="AH672" s="2580"/>
      <c r="AI672" s="2580"/>
      <c r="AJ672" s="2580"/>
      <c r="AK672" s="2580"/>
      <c r="AL672" s="2580"/>
      <c r="AM672" s="2580"/>
      <c r="AN672" s="2141"/>
      <c r="AO672" s="2580">
        <v>0</v>
      </c>
      <c r="AP672" s="2580"/>
      <c r="AQ672" s="2580"/>
      <c r="AR672" s="2580"/>
      <c r="AS672" s="2580"/>
      <c r="AT672" s="2580"/>
      <c r="AU672" s="2580"/>
      <c r="AV672" s="2580"/>
      <c r="AW672" s="2580"/>
      <c r="AY672" s="2159"/>
      <c r="AZ672" s="2159"/>
      <c r="BA672" s="2159" t="s">
        <v>198</v>
      </c>
      <c r="BB672" s="2159"/>
      <c r="BC672" s="2159"/>
      <c r="BD672" s="2159"/>
      <c r="BE672" s="2159"/>
      <c r="BF672" s="2159"/>
      <c r="BG672" s="2159"/>
      <c r="BH672" s="2159"/>
      <c r="BI672" s="2159"/>
      <c r="BJ672" s="2159"/>
      <c r="BK672" s="2159"/>
      <c r="BL672" s="2159"/>
      <c r="BM672" s="2159"/>
      <c r="BN672" s="2159"/>
      <c r="BO672" s="2159"/>
      <c r="BP672" s="2159"/>
      <c r="BQ672" s="2159"/>
      <c r="BR672" s="2159"/>
      <c r="BU672" s="2614">
        <v>0</v>
      </c>
      <c r="BV672" s="2614"/>
      <c r="BW672" s="2614"/>
      <c r="BX672" s="2614"/>
      <c r="BY672" s="2614"/>
      <c r="BZ672" s="2614"/>
      <c r="CB672" s="2614">
        <v>0</v>
      </c>
      <c r="CC672" s="2614"/>
      <c r="CD672" s="2614"/>
      <c r="CE672" s="2614"/>
      <c r="CF672" s="2614"/>
      <c r="CG672" s="2614"/>
      <c r="CH672" s="284"/>
      <c r="CI672" s="2153"/>
      <c r="CJ672" s="2162"/>
      <c r="CK672" s="2162"/>
      <c r="CL672" s="2162"/>
    </row>
    <row r="673" spans="1:90" s="2150" customFormat="1" ht="17.25" customHeight="1" thickTop="1">
      <c r="A673" s="2161"/>
      <c r="B673" s="2159"/>
      <c r="C673" s="2149"/>
      <c r="D673" s="2149"/>
      <c r="E673" s="2149"/>
      <c r="F673" s="2149"/>
      <c r="G673" s="2149"/>
      <c r="H673" s="2149"/>
      <c r="I673" s="2149"/>
      <c r="J673" s="2149"/>
      <c r="K673" s="2149"/>
      <c r="L673" s="2149"/>
      <c r="M673" s="2149"/>
      <c r="N673" s="2149"/>
      <c r="O673" s="2149"/>
      <c r="P673" s="2149"/>
      <c r="Q673" s="2149"/>
      <c r="R673" s="2149"/>
      <c r="S673" s="2149"/>
      <c r="T673" s="2149"/>
      <c r="U673" s="2149"/>
      <c r="V673" s="2149"/>
      <c r="W673" s="2154"/>
      <c r="X673" s="2154"/>
      <c r="Y673" s="2154"/>
      <c r="Z673" s="2154"/>
      <c r="AA673" s="2158"/>
      <c r="AB673" s="2147"/>
      <c r="AE673" s="2144"/>
      <c r="AF673" s="2144"/>
      <c r="AG673" s="2144"/>
      <c r="AH673" s="2144"/>
      <c r="AI673" s="2144"/>
      <c r="AJ673" s="2144"/>
      <c r="AK673" s="2144"/>
      <c r="AL673" s="2144"/>
      <c r="AM673" s="2144"/>
      <c r="AN673" s="2141"/>
      <c r="AO673" s="2144"/>
      <c r="AP673" s="2144"/>
      <c r="AQ673" s="2144"/>
      <c r="AR673" s="2144"/>
      <c r="AS673" s="2144"/>
      <c r="AT673" s="2144"/>
      <c r="AU673" s="2144"/>
      <c r="AV673" s="2144"/>
      <c r="AW673" s="2144"/>
      <c r="AY673" s="2159"/>
      <c r="AZ673" s="2159"/>
      <c r="BA673" s="2159"/>
      <c r="BB673" s="2159"/>
      <c r="BC673" s="2159"/>
      <c r="BD673" s="2159"/>
      <c r="BE673" s="2159"/>
      <c r="BF673" s="2159"/>
      <c r="BG673" s="2159"/>
      <c r="BH673" s="2159"/>
      <c r="BI673" s="2159"/>
      <c r="BJ673" s="2159"/>
      <c r="BK673" s="2159"/>
      <c r="BL673" s="2159"/>
      <c r="BM673" s="2159"/>
      <c r="BN673" s="2159"/>
      <c r="BO673" s="2159"/>
      <c r="BP673" s="2159"/>
      <c r="BQ673" s="2159"/>
      <c r="BR673" s="2159"/>
      <c r="BU673" s="284"/>
      <c r="BV673" s="284"/>
      <c r="BW673" s="284"/>
      <c r="BX673" s="284"/>
      <c r="BY673" s="284"/>
      <c r="BZ673" s="284"/>
      <c r="CB673" s="284"/>
      <c r="CC673" s="284"/>
      <c r="CD673" s="284"/>
      <c r="CE673" s="284"/>
      <c r="CF673" s="284"/>
      <c r="CG673" s="284"/>
      <c r="CH673" s="284"/>
      <c r="CI673" s="2153"/>
      <c r="CJ673" s="2162"/>
      <c r="CK673" s="2162"/>
      <c r="CL673" s="2162"/>
    </row>
    <row r="674" spans="1:90" ht="17.25" customHeight="1">
      <c r="A674" s="1017">
        <v>19</v>
      </c>
      <c r="B674" s="1062" t="s">
        <v>537</v>
      </c>
      <c r="C674" s="1585" t="s">
        <v>1015</v>
      </c>
      <c r="D674" s="377"/>
      <c r="E674" s="377"/>
      <c r="F674" s="377"/>
      <c r="G674" s="377"/>
      <c r="H674" s="377"/>
      <c r="I674" s="377"/>
      <c r="J674" s="377"/>
      <c r="K674" s="377"/>
      <c r="L674" s="377"/>
      <c r="M674" s="377"/>
      <c r="N674" s="377"/>
      <c r="O674" s="377"/>
      <c r="P674" s="377"/>
      <c r="Q674" s="377"/>
      <c r="R674" s="377"/>
      <c r="S674" s="377"/>
      <c r="T674" s="377"/>
      <c r="U674" s="377"/>
      <c r="V674" s="377"/>
      <c r="W674" s="377"/>
      <c r="X674" s="377"/>
      <c r="Y674" s="409"/>
      <c r="Z674" s="409"/>
      <c r="AA674" s="409"/>
      <c r="AB674" s="377"/>
      <c r="AC674" s="377"/>
      <c r="AD674" s="377"/>
      <c r="AE674" s="2601" t="s">
        <v>512</v>
      </c>
      <c r="AF674" s="2601"/>
      <c r="AG674" s="2601"/>
      <c r="AH674" s="2601"/>
      <c r="AI674" s="2601"/>
      <c r="AJ674" s="2601"/>
      <c r="AK674" s="2601"/>
      <c r="AL674" s="2601"/>
      <c r="AM674" s="2601"/>
      <c r="AO674" s="2601" t="s">
        <v>513</v>
      </c>
      <c r="AP674" s="2601"/>
      <c r="AQ674" s="2601"/>
      <c r="AR674" s="2601"/>
      <c r="AS674" s="2601"/>
      <c r="AT674" s="2601"/>
      <c r="AU674" s="2601"/>
      <c r="AV674" s="2601"/>
      <c r="AW674" s="2601"/>
      <c r="BA674" s="1577"/>
      <c r="BB674" s="1577"/>
      <c r="BC674" s="1577"/>
      <c r="BD674" s="1577"/>
      <c r="BE674" s="1577"/>
      <c r="BF674" s="1577"/>
      <c r="BG674" s="1577"/>
      <c r="BH674" s="1577"/>
      <c r="BI674" s="1577"/>
      <c r="BJ674" s="1577"/>
      <c r="BK674" s="1577"/>
      <c r="BL674" s="1577"/>
      <c r="BM674" s="1577"/>
      <c r="BN674" s="1577"/>
      <c r="BO674" s="1577"/>
      <c r="BP674" s="1577"/>
      <c r="BQ674" s="1577"/>
      <c r="BR674" s="1577"/>
      <c r="BS674" s="1577"/>
      <c r="BT674" s="1577"/>
      <c r="BU674" s="2613" t="s">
        <v>64</v>
      </c>
      <c r="BV674" s="2613"/>
      <c r="BW674" s="2613"/>
      <c r="BX674" s="2613"/>
      <c r="BY674" s="2613"/>
      <c r="BZ674" s="2613"/>
      <c r="CB674" s="2613" t="s">
        <v>65</v>
      </c>
      <c r="CC674" s="2613"/>
      <c r="CD674" s="2613"/>
      <c r="CE674" s="2613"/>
      <c r="CF674" s="2613"/>
      <c r="CG674" s="2613"/>
      <c r="CH674" s="1531"/>
    </row>
    <row r="675" spans="1:90" ht="17.25" customHeight="1">
      <c r="C675" s="377"/>
      <c r="D675" s="377"/>
      <c r="E675" s="377"/>
      <c r="F675" s="377"/>
      <c r="G675" s="377"/>
      <c r="H675" s="377"/>
      <c r="I675" s="377"/>
      <c r="J675" s="377"/>
      <c r="K675" s="377"/>
      <c r="L675" s="377"/>
      <c r="M675" s="377"/>
      <c r="N675" s="377"/>
      <c r="O675" s="377"/>
      <c r="P675" s="377"/>
      <c r="Q675" s="377"/>
      <c r="R675" s="377"/>
      <c r="S675" s="377"/>
      <c r="T675" s="377"/>
      <c r="U675" s="377"/>
      <c r="V675" s="377"/>
      <c r="W675" s="377"/>
      <c r="X675" s="377"/>
      <c r="Y675" s="1444"/>
      <c r="Z675" s="1444"/>
      <c r="AA675" s="1444"/>
      <c r="AB675" s="377"/>
      <c r="AC675" s="377"/>
      <c r="AD675" s="377"/>
      <c r="AE675" s="2600" t="s">
        <v>574</v>
      </c>
      <c r="AF675" s="2538"/>
      <c r="AG675" s="2538"/>
      <c r="AH675" s="2539"/>
      <c r="AI675" s="2539"/>
      <c r="AJ675" s="2538"/>
      <c r="AK675" s="2539"/>
      <c r="AL675" s="2538"/>
      <c r="AM675" s="2538"/>
      <c r="AN675" s="503"/>
      <c r="AO675" s="2537" t="s">
        <v>574</v>
      </c>
      <c r="AP675" s="2538"/>
      <c r="AQ675" s="2538"/>
      <c r="AR675" s="2539"/>
      <c r="AS675" s="2539"/>
      <c r="AT675" s="2539"/>
      <c r="AU675" s="2538"/>
      <c r="AV675" s="2538"/>
      <c r="AW675" s="2538"/>
      <c r="BA675" s="1577"/>
      <c r="BB675" s="1577"/>
      <c r="BC675" s="1577"/>
      <c r="BD675" s="1577"/>
      <c r="BE675" s="1577"/>
      <c r="BF675" s="1577"/>
      <c r="BG675" s="1577"/>
      <c r="BH675" s="1577"/>
      <c r="BI675" s="1577"/>
      <c r="BJ675" s="1577"/>
      <c r="BK675" s="1577"/>
      <c r="BL675" s="1577"/>
      <c r="BM675" s="1577"/>
      <c r="BN675" s="1577"/>
      <c r="BO675" s="1577"/>
      <c r="BP675" s="1577"/>
      <c r="BQ675" s="1577"/>
      <c r="BR675" s="1577"/>
      <c r="BS675" s="1577"/>
      <c r="BT675" s="1577"/>
      <c r="BU675" s="1531"/>
      <c r="BV675" s="1531"/>
      <c r="BW675" s="1531"/>
      <c r="BX675" s="1531"/>
      <c r="BY675" s="1531"/>
      <c r="BZ675" s="1531"/>
      <c r="CB675" s="1531"/>
      <c r="CC675" s="1531"/>
      <c r="CD675" s="1531"/>
      <c r="CE675" s="1531"/>
      <c r="CF675" s="1531"/>
      <c r="CG675" s="1531"/>
      <c r="CH675" s="1531"/>
    </row>
    <row r="676" spans="1:90" ht="17.25" customHeight="1">
      <c r="C676" s="285" t="s">
        <v>967</v>
      </c>
      <c r="Y676" s="2530"/>
      <c r="Z676" s="2530"/>
      <c r="AA676" s="2530"/>
      <c r="AE676" s="2592">
        <v>1208233043</v>
      </c>
      <c r="AF676" s="2592"/>
      <c r="AG676" s="2592"/>
      <c r="AH676" s="2592"/>
      <c r="AI676" s="2592"/>
      <c r="AJ676" s="2592"/>
      <c r="AK676" s="2592"/>
      <c r="AL676" s="2592"/>
      <c r="AM676" s="2592"/>
      <c r="AN676" s="1899"/>
      <c r="AO676" s="2592">
        <v>1885538873</v>
      </c>
      <c r="AP676" s="2592"/>
      <c r="AQ676" s="2592"/>
      <c r="AR676" s="2592"/>
      <c r="AS676" s="2592"/>
      <c r="AT676" s="2592"/>
      <c r="AU676" s="2592"/>
      <c r="AV676" s="2592"/>
      <c r="AW676" s="2592"/>
      <c r="BU676" s="2624"/>
      <c r="BV676" s="2624"/>
      <c r="BW676" s="2624"/>
      <c r="BX676" s="2624"/>
      <c r="BY676" s="2624"/>
      <c r="BZ676" s="2624"/>
      <c r="CB676" s="2624"/>
      <c r="CC676" s="2624"/>
      <c r="CD676" s="2624"/>
      <c r="CE676" s="2624"/>
      <c r="CF676" s="2624"/>
      <c r="CG676" s="2624"/>
      <c r="CH676" s="923"/>
      <c r="CI676" s="1081">
        <v>1208233043</v>
      </c>
      <c r="CJ676" s="1082">
        <v>1885538873</v>
      </c>
      <c r="CK676" s="1540">
        <v>0</v>
      </c>
      <c r="CL676" s="460">
        <v>0</v>
      </c>
    </row>
    <row r="677" spans="1:90" s="514" customFormat="1" ht="21.75" hidden="1" customHeight="1">
      <c r="A677" s="1489"/>
      <c r="B677" s="134"/>
      <c r="C677" s="1538" t="s">
        <v>1464</v>
      </c>
      <c r="E677" s="457"/>
      <c r="F677" s="457"/>
      <c r="G677" s="457"/>
      <c r="H677" s="457"/>
      <c r="I677" s="457"/>
      <c r="J677" s="457"/>
      <c r="K677" s="457"/>
      <c r="L677" s="457"/>
      <c r="M677" s="457"/>
      <c r="N677" s="457"/>
      <c r="O677" s="457"/>
      <c r="P677" s="457"/>
      <c r="Q677" s="457"/>
      <c r="R677" s="457"/>
      <c r="S677" s="457"/>
      <c r="T677" s="457"/>
      <c r="U677" s="457"/>
      <c r="V677" s="457"/>
      <c r="W677" s="457"/>
      <c r="X677" s="457"/>
      <c r="Y677" s="457"/>
      <c r="Z677" s="457"/>
      <c r="AA677" s="134"/>
      <c r="AE677" s="2564">
        <v>0</v>
      </c>
      <c r="AF677" s="2564"/>
      <c r="AG677" s="2564"/>
      <c r="AH677" s="2564"/>
      <c r="AI677" s="2564"/>
      <c r="AJ677" s="2564"/>
      <c r="AK677" s="2564"/>
      <c r="AL677" s="2564"/>
      <c r="AM677" s="2564"/>
      <c r="AN677" s="1850"/>
      <c r="AO677" s="2564"/>
      <c r="AP677" s="2564"/>
      <c r="AQ677" s="2564"/>
      <c r="AR677" s="2564"/>
      <c r="AS677" s="2564"/>
      <c r="AT677" s="2564"/>
      <c r="AU677" s="2564"/>
      <c r="AV677" s="2564"/>
      <c r="AW677" s="2564"/>
      <c r="AY677" s="134"/>
      <c r="AZ677" s="134"/>
      <c r="BA677" s="134"/>
      <c r="BB677" s="134"/>
      <c r="BC677" s="134"/>
      <c r="BD677" s="134"/>
      <c r="BE677" s="134"/>
      <c r="BF677" s="134"/>
      <c r="BG677" s="134"/>
      <c r="BH677" s="134"/>
      <c r="BI677" s="134"/>
      <c r="BJ677" s="134"/>
      <c r="BK677" s="134"/>
      <c r="BL677" s="134"/>
      <c r="BM677" s="134"/>
      <c r="BN677" s="134"/>
      <c r="BO677" s="134"/>
      <c r="BP677" s="134"/>
      <c r="BQ677" s="134"/>
      <c r="BR677" s="134"/>
      <c r="BU677" s="284"/>
      <c r="BV677" s="284"/>
      <c r="BW677" s="284"/>
      <c r="BX677" s="284"/>
      <c r="BY677" s="284"/>
      <c r="BZ677" s="284"/>
      <c r="CB677" s="284"/>
      <c r="CC677" s="284"/>
      <c r="CD677" s="284"/>
      <c r="CE677" s="284"/>
      <c r="CF677" s="284"/>
      <c r="CG677" s="284"/>
      <c r="CH677" s="284"/>
      <c r="CI677" s="496"/>
      <c r="CJ677" s="936"/>
      <c r="CK677" s="384"/>
      <c r="CL677" s="384"/>
    </row>
    <row r="678" spans="1:90" s="514" customFormat="1" ht="17.25" customHeight="1">
      <c r="A678" s="1489"/>
      <c r="B678" s="134"/>
      <c r="C678" s="1538" t="s">
        <v>1697</v>
      </c>
      <c r="E678" s="457"/>
      <c r="F678" s="457"/>
      <c r="G678" s="457"/>
      <c r="H678" s="457"/>
      <c r="I678" s="457"/>
      <c r="J678" s="457"/>
      <c r="K678" s="457"/>
      <c r="L678" s="457"/>
      <c r="M678" s="457"/>
      <c r="N678" s="457"/>
      <c r="O678" s="457"/>
      <c r="P678" s="457"/>
      <c r="Q678" s="457"/>
      <c r="R678" s="457"/>
      <c r="S678" s="457"/>
      <c r="T678" s="457"/>
      <c r="U678" s="457"/>
      <c r="V678" s="457"/>
      <c r="W678" s="457"/>
      <c r="X678" s="457"/>
      <c r="Y678" s="457"/>
      <c r="Z678" s="457"/>
      <c r="AA678" s="134"/>
      <c r="AE678" s="2564">
        <v>336207934</v>
      </c>
      <c r="AF678" s="2564"/>
      <c r="AG678" s="2564"/>
      <c r="AH678" s="2564"/>
      <c r="AI678" s="2564"/>
      <c r="AJ678" s="2564"/>
      <c r="AK678" s="2564"/>
      <c r="AL678" s="2564"/>
      <c r="AM678" s="2564"/>
      <c r="AN678" s="1850"/>
      <c r="AO678" s="2564">
        <v>394266472</v>
      </c>
      <c r="AP678" s="2564"/>
      <c r="AQ678" s="2564"/>
      <c r="AR678" s="2564"/>
      <c r="AS678" s="2564"/>
      <c r="AT678" s="2564"/>
      <c r="AU678" s="2564"/>
      <c r="AV678" s="2564"/>
      <c r="AW678" s="2564"/>
      <c r="AY678" s="134"/>
      <c r="AZ678" s="134"/>
      <c r="BA678" s="134"/>
      <c r="BB678" s="134"/>
      <c r="BC678" s="134"/>
      <c r="BD678" s="134"/>
      <c r="BE678" s="134"/>
      <c r="BF678" s="134"/>
      <c r="BG678" s="134"/>
      <c r="BH678" s="134"/>
      <c r="BI678" s="134"/>
      <c r="BJ678" s="134"/>
      <c r="BK678" s="134"/>
      <c r="BL678" s="134"/>
      <c r="BM678" s="134"/>
      <c r="BN678" s="134"/>
      <c r="BO678" s="134"/>
      <c r="BP678" s="134"/>
      <c r="BQ678" s="134"/>
      <c r="BR678" s="134"/>
      <c r="BU678" s="284"/>
      <c r="BV678" s="284"/>
      <c r="BW678" s="284"/>
      <c r="BX678" s="284"/>
      <c r="BY678" s="284"/>
      <c r="BZ678" s="284"/>
      <c r="CB678" s="284"/>
      <c r="CC678" s="284"/>
      <c r="CD678" s="284"/>
      <c r="CE678" s="284"/>
      <c r="CF678" s="284"/>
      <c r="CG678" s="284"/>
      <c r="CH678" s="284"/>
      <c r="CI678" s="496"/>
      <c r="CJ678" s="936"/>
      <c r="CK678" s="384"/>
      <c r="CL678" s="384"/>
    </row>
    <row r="679" spans="1:90" s="514" customFormat="1" ht="17.25" customHeight="1">
      <c r="A679" s="1489"/>
      <c r="B679" s="134"/>
      <c r="C679" s="1538" t="s">
        <v>1466</v>
      </c>
      <c r="E679" s="457"/>
      <c r="F679" s="457"/>
      <c r="G679" s="457"/>
      <c r="H679" s="457"/>
      <c r="I679" s="457"/>
      <c r="J679" s="457"/>
      <c r="K679" s="457"/>
      <c r="L679" s="457"/>
      <c r="M679" s="457"/>
      <c r="N679" s="457"/>
      <c r="O679" s="457"/>
      <c r="P679" s="457"/>
      <c r="Q679" s="457"/>
      <c r="R679" s="457"/>
      <c r="S679" s="457"/>
      <c r="T679" s="457"/>
      <c r="U679" s="457"/>
      <c r="V679" s="457"/>
      <c r="W679" s="457"/>
      <c r="X679" s="457"/>
      <c r="Y679" s="457"/>
      <c r="Z679" s="457"/>
      <c r="AA679" s="134"/>
      <c r="AE679" s="2564">
        <v>65729089</v>
      </c>
      <c r="AF679" s="2564"/>
      <c r="AG679" s="2564"/>
      <c r="AH679" s="2564"/>
      <c r="AI679" s="2564"/>
      <c r="AJ679" s="2564"/>
      <c r="AK679" s="2564"/>
      <c r="AL679" s="2564"/>
      <c r="AM679" s="2564"/>
      <c r="AN679" s="1850"/>
      <c r="AO679" s="2564">
        <v>204593221</v>
      </c>
      <c r="AP679" s="2564"/>
      <c r="AQ679" s="2564"/>
      <c r="AR679" s="2564"/>
      <c r="AS679" s="2564"/>
      <c r="AT679" s="2564"/>
      <c r="AU679" s="2564"/>
      <c r="AV679" s="2564"/>
      <c r="AW679" s="2564"/>
      <c r="AY679" s="134"/>
      <c r="AZ679" s="134"/>
      <c r="BA679" s="134"/>
      <c r="BB679" s="134"/>
      <c r="BC679" s="134"/>
      <c r="BD679" s="134"/>
      <c r="BE679" s="134"/>
      <c r="BF679" s="134"/>
      <c r="BG679" s="134"/>
      <c r="BH679" s="134"/>
      <c r="BI679" s="134"/>
      <c r="BJ679" s="134"/>
      <c r="BK679" s="134"/>
      <c r="BL679" s="134"/>
      <c r="BM679" s="134"/>
      <c r="BN679" s="134"/>
      <c r="BO679" s="134"/>
      <c r="BP679" s="134"/>
      <c r="BQ679" s="134"/>
      <c r="BR679" s="134"/>
      <c r="BU679" s="284"/>
      <c r="BV679" s="284"/>
      <c r="BW679" s="284"/>
      <c r="BX679" s="284"/>
      <c r="BY679" s="284"/>
      <c r="BZ679" s="284"/>
      <c r="CB679" s="284"/>
      <c r="CC679" s="284"/>
      <c r="CD679" s="284"/>
      <c r="CE679" s="284"/>
      <c r="CF679" s="284"/>
      <c r="CG679" s="284"/>
      <c r="CH679" s="284"/>
      <c r="CI679" s="496"/>
      <c r="CJ679" s="936"/>
      <c r="CK679" s="384"/>
      <c r="CL679" s="384"/>
    </row>
    <row r="680" spans="1:90" s="514" customFormat="1" ht="17.25" customHeight="1">
      <c r="A680" s="1489"/>
      <c r="B680" s="134"/>
      <c r="C680" s="1538" t="s">
        <v>1467</v>
      </c>
      <c r="E680" s="457"/>
      <c r="F680" s="457"/>
      <c r="G680" s="457"/>
      <c r="H680" s="457"/>
      <c r="I680" s="457"/>
      <c r="J680" s="457"/>
      <c r="K680" s="457"/>
      <c r="L680" s="457"/>
      <c r="M680" s="457"/>
      <c r="N680" s="457"/>
      <c r="O680" s="457"/>
      <c r="P680" s="457"/>
      <c r="Q680" s="457"/>
      <c r="R680" s="457"/>
      <c r="S680" s="457"/>
      <c r="T680" s="457"/>
      <c r="U680" s="457"/>
      <c r="V680" s="457"/>
      <c r="W680" s="457"/>
      <c r="X680" s="457"/>
      <c r="Y680" s="457"/>
      <c r="Z680" s="457"/>
      <c r="AA680" s="134"/>
      <c r="AE680" s="2564">
        <v>11363637</v>
      </c>
      <c r="AF680" s="2564"/>
      <c r="AG680" s="2564"/>
      <c r="AH680" s="2564"/>
      <c r="AI680" s="2564"/>
      <c r="AJ680" s="2564"/>
      <c r="AK680" s="2564"/>
      <c r="AL680" s="2564"/>
      <c r="AM680" s="2564"/>
      <c r="AN680" s="1850"/>
      <c r="AO680" s="2564">
        <v>11363635</v>
      </c>
      <c r="AP680" s="2564"/>
      <c r="AQ680" s="2564"/>
      <c r="AR680" s="2564"/>
      <c r="AS680" s="2564"/>
      <c r="AT680" s="2564"/>
      <c r="AU680" s="2564"/>
      <c r="AV680" s="2564"/>
      <c r="AW680" s="2564"/>
      <c r="AY680" s="134"/>
      <c r="AZ680" s="134"/>
      <c r="BA680" s="134"/>
      <c r="BB680" s="134"/>
      <c r="BC680" s="134"/>
      <c r="BD680" s="134"/>
      <c r="BE680" s="134"/>
      <c r="BF680" s="134"/>
      <c r="BG680" s="134"/>
      <c r="BH680" s="134"/>
      <c r="BI680" s="134"/>
      <c r="BJ680" s="134"/>
      <c r="BK680" s="134"/>
      <c r="BL680" s="134"/>
      <c r="BM680" s="134"/>
      <c r="BN680" s="134"/>
      <c r="BO680" s="134"/>
      <c r="BP680" s="134"/>
      <c r="BQ680" s="134"/>
      <c r="BR680" s="134"/>
      <c r="BU680" s="284"/>
      <c r="BV680" s="284"/>
      <c r="BW680" s="284"/>
      <c r="BX680" s="284"/>
      <c r="BY680" s="284"/>
      <c r="BZ680" s="284"/>
      <c r="CB680" s="284"/>
      <c r="CC680" s="284"/>
      <c r="CD680" s="284"/>
      <c r="CE680" s="284"/>
      <c r="CF680" s="284"/>
      <c r="CG680" s="284"/>
      <c r="CH680" s="284"/>
      <c r="CI680" s="496"/>
      <c r="CJ680" s="936"/>
      <c r="CK680" s="384"/>
      <c r="CL680" s="384"/>
    </row>
    <row r="681" spans="1:90" s="514" customFormat="1" ht="17.25" customHeight="1">
      <c r="A681" s="1489"/>
      <c r="B681" s="134"/>
      <c r="C681" s="1538" t="s">
        <v>1468</v>
      </c>
      <c r="E681" s="457"/>
      <c r="F681" s="457"/>
      <c r="G681" s="457"/>
      <c r="H681" s="457"/>
      <c r="I681" s="457"/>
      <c r="J681" s="457"/>
      <c r="K681" s="457"/>
      <c r="L681" s="457"/>
      <c r="M681" s="457"/>
      <c r="N681" s="457"/>
      <c r="O681" s="457"/>
      <c r="P681" s="457"/>
      <c r="Q681" s="457"/>
      <c r="R681" s="457"/>
      <c r="S681" s="457"/>
      <c r="T681" s="457"/>
      <c r="U681" s="457"/>
      <c r="V681" s="457"/>
      <c r="W681" s="457"/>
      <c r="X681" s="457"/>
      <c r="Y681" s="457"/>
      <c r="Z681" s="457"/>
      <c r="AA681" s="134"/>
      <c r="AE681" s="2564">
        <v>637068745</v>
      </c>
      <c r="AF681" s="2564"/>
      <c r="AG681" s="2564"/>
      <c r="AH681" s="2564"/>
      <c r="AI681" s="2564"/>
      <c r="AJ681" s="2564"/>
      <c r="AK681" s="2564"/>
      <c r="AL681" s="2564"/>
      <c r="AM681" s="2564"/>
      <c r="AN681" s="1850"/>
      <c r="AO681" s="2564">
        <v>1139327427</v>
      </c>
      <c r="AP681" s="2564"/>
      <c r="AQ681" s="2564"/>
      <c r="AR681" s="2564"/>
      <c r="AS681" s="2564"/>
      <c r="AT681" s="2564"/>
      <c r="AU681" s="2564"/>
      <c r="AV681" s="2564"/>
      <c r="AW681" s="2564"/>
      <c r="AY681" s="134"/>
      <c r="AZ681" s="134"/>
      <c r="BA681" s="134"/>
      <c r="BB681" s="134"/>
      <c r="BC681" s="134"/>
      <c r="BD681" s="134"/>
      <c r="BE681" s="134"/>
      <c r="BF681" s="134"/>
      <c r="BG681" s="134"/>
      <c r="BH681" s="134"/>
      <c r="BI681" s="134"/>
      <c r="BJ681" s="134"/>
      <c r="BK681" s="134"/>
      <c r="BL681" s="134"/>
      <c r="BM681" s="134"/>
      <c r="BN681" s="134"/>
      <c r="BO681" s="134"/>
      <c r="BP681" s="134"/>
      <c r="BQ681" s="134"/>
      <c r="BR681" s="134"/>
      <c r="BU681" s="284"/>
      <c r="BV681" s="284"/>
      <c r="BW681" s="284"/>
      <c r="BX681" s="284"/>
      <c r="BY681" s="284"/>
      <c r="BZ681" s="284"/>
      <c r="CB681" s="284"/>
      <c r="CC681" s="284"/>
      <c r="CD681" s="284"/>
      <c r="CE681" s="284"/>
      <c r="CF681" s="284"/>
      <c r="CG681" s="284"/>
      <c r="CH681" s="284"/>
      <c r="CI681" s="496"/>
      <c r="CJ681" s="936"/>
      <c r="CK681" s="384"/>
      <c r="CL681" s="384"/>
    </row>
    <row r="682" spans="1:90" s="514" customFormat="1" ht="17.25" customHeight="1">
      <c r="A682" s="1489"/>
      <c r="B682" s="134"/>
      <c r="C682" s="1538" t="s">
        <v>1608</v>
      </c>
      <c r="E682" s="457"/>
      <c r="F682" s="457"/>
      <c r="G682" s="457"/>
      <c r="H682" s="457"/>
      <c r="I682" s="457"/>
      <c r="J682" s="457"/>
      <c r="K682" s="457"/>
      <c r="L682" s="457"/>
      <c r="M682" s="457"/>
      <c r="N682" s="457"/>
      <c r="O682" s="457"/>
      <c r="P682" s="457"/>
      <c r="Q682" s="457"/>
      <c r="R682" s="457"/>
      <c r="S682" s="457"/>
      <c r="T682" s="457"/>
      <c r="U682" s="457"/>
      <c r="V682" s="457"/>
      <c r="W682" s="457"/>
      <c r="X682" s="457"/>
      <c r="Y682" s="457"/>
      <c r="Z682" s="457"/>
      <c r="AA682" s="134"/>
      <c r="AE682" s="2564">
        <v>157863638</v>
      </c>
      <c r="AF682" s="2564"/>
      <c r="AG682" s="2564"/>
      <c r="AH682" s="2564"/>
      <c r="AI682" s="2564"/>
      <c r="AJ682" s="2564"/>
      <c r="AK682" s="2564"/>
      <c r="AL682" s="2564"/>
      <c r="AM682" s="2564"/>
      <c r="AN682" s="1850"/>
      <c r="AO682" s="2564">
        <v>135988118</v>
      </c>
      <c r="AP682" s="2564"/>
      <c r="AQ682" s="2564"/>
      <c r="AR682" s="2564"/>
      <c r="AS682" s="2564"/>
      <c r="AT682" s="2564"/>
      <c r="AU682" s="2564"/>
      <c r="AV682" s="2564"/>
      <c r="AW682" s="2564"/>
      <c r="AY682" s="134"/>
      <c r="AZ682" s="134"/>
      <c r="BA682" s="134"/>
      <c r="BB682" s="134"/>
      <c r="BC682" s="134"/>
      <c r="BD682" s="134"/>
      <c r="BE682" s="134"/>
      <c r="BF682" s="134"/>
      <c r="BG682" s="134"/>
      <c r="BH682" s="134"/>
      <c r="BI682" s="134"/>
      <c r="BJ682" s="134"/>
      <c r="BK682" s="134"/>
      <c r="BL682" s="134"/>
      <c r="BM682" s="134"/>
      <c r="BN682" s="134"/>
      <c r="BO682" s="134"/>
      <c r="BP682" s="134"/>
      <c r="BQ682" s="134"/>
      <c r="BR682" s="134"/>
      <c r="BU682" s="284"/>
      <c r="BV682" s="284"/>
      <c r="BW682" s="284"/>
      <c r="BX682" s="284"/>
      <c r="BY682" s="284"/>
      <c r="BZ682" s="284"/>
      <c r="CB682" s="284"/>
      <c r="CC682" s="284"/>
      <c r="CD682" s="284"/>
      <c r="CE682" s="284"/>
      <c r="CF682" s="284"/>
      <c r="CG682" s="284"/>
      <c r="CH682" s="284"/>
      <c r="CI682" s="496"/>
      <c r="CJ682" s="936"/>
      <c r="CK682" s="384"/>
      <c r="CL682" s="384"/>
    </row>
    <row r="683" spans="1:90" s="514" customFormat="1" ht="17.25" customHeight="1">
      <c r="A683" s="1489"/>
      <c r="B683" s="134"/>
      <c r="C683" s="134" t="s">
        <v>935</v>
      </c>
      <c r="D683" s="964"/>
      <c r="E683" s="457"/>
      <c r="F683" s="457"/>
      <c r="G683" s="457"/>
      <c r="H683" s="457"/>
      <c r="I683" s="457"/>
      <c r="J683" s="457"/>
      <c r="K683" s="457"/>
      <c r="L683" s="457"/>
      <c r="M683" s="457"/>
      <c r="N683" s="457"/>
      <c r="O683" s="457"/>
      <c r="P683" s="457"/>
      <c r="Q683" s="457"/>
      <c r="R683" s="457"/>
      <c r="S683" s="457"/>
      <c r="T683" s="457"/>
      <c r="U683" s="457"/>
      <c r="V683" s="457"/>
      <c r="W683" s="457"/>
      <c r="X683" s="457"/>
      <c r="Y683" s="457"/>
      <c r="Z683" s="457"/>
      <c r="AA683" s="134"/>
      <c r="AE683" s="2592">
        <v>0</v>
      </c>
      <c r="AF683" s="2592"/>
      <c r="AG683" s="2592"/>
      <c r="AH683" s="2592"/>
      <c r="AI683" s="2592"/>
      <c r="AJ683" s="2592"/>
      <c r="AK683" s="2592"/>
      <c r="AL683" s="2592"/>
      <c r="AM683" s="2592"/>
      <c r="AN683" s="1850"/>
      <c r="AO683" s="2592">
        <v>0</v>
      </c>
      <c r="AP683" s="2592"/>
      <c r="AQ683" s="2592"/>
      <c r="AR683" s="2592"/>
      <c r="AS683" s="2592"/>
      <c r="AT683" s="2592"/>
      <c r="AU683" s="2592"/>
      <c r="AV683" s="2592"/>
      <c r="AW683" s="2592"/>
      <c r="AY683" s="134"/>
      <c r="AZ683" s="134"/>
      <c r="BA683" s="134"/>
      <c r="BB683" s="134"/>
      <c r="BC683" s="134"/>
      <c r="BD683" s="134"/>
      <c r="BE683" s="134"/>
      <c r="BF683" s="134"/>
      <c r="BG683" s="134"/>
      <c r="BH683" s="134"/>
      <c r="BI683" s="134"/>
      <c r="BJ683" s="134"/>
      <c r="BK683" s="134"/>
      <c r="BL683" s="134"/>
      <c r="BM683" s="134"/>
      <c r="BN683" s="134"/>
      <c r="BO683" s="134"/>
      <c r="BP683" s="134"/>
      <c r="BQ683" s="134"/>
      <c r="BR683" s="134"/>
      <c r="BU683" s="284"/>
      <c r="BV683" s="284"/>
      <c r="BW683" s="284"/>
      <c r="BX683" s="284"/>
      <c r="BY683" s="284"/>
      <c r="BZ683" s="284"/>
      <c r="CB683" s="284"/>
      <c r="CC683" s="284"/>
      <c r="CD683" s="284"/>
      <c r="CE683" s="284"/>
      <c r="CF683" s="284"/>
      <c r="CG683" s="284"/>
      <c r="CH683" s="284"/>
      <c r="CI683" s="496">
        <v>0</v>
      </c>
      <c r="CJ683" s="936">
        <v>0</v>
      </c>
      <c r="CK683" s="1540">
        <v>0</v>
      </c>
      <c r="CL683" s="460">
        <v>0</v>
      </c>
    </row>
    <row r="684" spans="1:90" s="514" customFormat="1" ht="21.75" hidden="1" customHeight="1">
      <c r="A684" s="1489"/>
      <c r="B684" s="134"/>
      <c r="C684" s="1538" t="s">
        <v>1464</v>
      </c>
      <c r="D684" s="964"/>
      <c r="E684" s="457"/>
      <c r="F684" s="457"/>
      <c r="G684" s="457"/>
      <c r="H684" s="457"/>
      <c r="I684" s="457"/>
      <c r="J684" s="457"/>
      <c r="K684" s="457"/>
      <c r="L684" s="457"/>
      <c r="M684" s="457"/>
      <c r="N684" s="457"/>
      <c r="O684" s="457"/>
      <c r="P684" s="457"/>
      <c r="Q684" s="457"/>
      <c r="R684" s="457"/>
      <c r="S684" s="457"/>
      <c r="T684" s="457"/>
      <c r="U684" s="457"/>
      <c r="V684" s="457"/>
      <c r="W684" s="457"/>
      <c r="X684" s="457"/>
      <c r="Y684" s="457"/>
      <c r="Z684" s="457"/>
      <c r="AA684" s="134"/>
      <c r="AE684" s="2564"/>
      <c r="AF684" s="2564"/>
      <c r="AG684" s="2564"/>
      <c r="AH684" s="2564"/>
      <c r="AI684" s="2564"/>
      <c r="AJ684" s="2564"/>
      <c r="AK684" s="2564"/>
      <c r="AL684" s="2564"/>
      <c r="AM684" s="2564"/>
      <c r="AN684" s="1850"/>
      <c r="AO684" s="2564"/>
      <c r="AP684" s="2564"/>
      <c r="AQ684" s="2564"/>
      <c r="AR684" s="2564"/>
      <c r="AS684" s="2564"/>
      <c r="AT684" s="2564"/>
      <c r="AU684" s="2564"/>
      <c r="AV684" s="2564"/>
      <c r="AW684" s="2564"/>
      <c r="AY684" s="134"/>
      <c r="AZ684" s="134"/>
      <c r="BA684" s="134"/>
      <c r="BB684" s="134"/>
      <c r="BC684" s="134"/>
      <c r="BD684" s="134"/>
      <c r="BE684" s="134"/>
      <c r="BF684" s="134"/>
      <c r="BG684" s="134"/>
      <c r="BH684" s="134"/>
      <c r="BI684" s="134"/>
      <c r="BJ684" s="134"/>
      <c r="BK684" s="134"/>
      <c r="BL684" s="134"/>
      <c r="BM684" s="134"/>
      <c r="BN684" s="134"/>
      <c r="BO684" s="134"/>
      <c r="BP684" s="134"/>
      <c r="BQ684" s="134"/>
      <c r="BR684" s="134"/>
      <c r="BU684" s="284"/>
      <c r="BV684" s="284"/>
      <c r="BW684" s="284"/>
      <c r="BX684" s="284"/>
      <c r="BY684" s="284"/>
      <c r="BZ684" s="284"/>
      <c r="CB684" s="284"/>
      <c r="CC684" s="284"/>
      <c r="CD684" s="284"/>
      <c r="CE684" s="284"/>
      <c r="CF684" s="284"/>
      <c r="CG684" s="284"/>
      <c r="CH684" s="284"/>
      <c r="CI684" s="1701"/>
      <c r="CJ684" s="936"/>
      <c r="CK684" s="384"/>
      <c r="CL684" s="384"/>
    </row>
    <row r="685" spans="1:90" s="514" customFormat="1" ht="21.75" hidden="1" customHeight="1">
      <c r="A685" s="1489"/>
      <c r="B685" s="134"/>
      <c r="C685" s="1538" t="s">
        <v>1465</v>
      </c>
      <c r="D685" s="964"/>
      <c r="E685" s="457"/>
      <c r="F685" s="457"/>
      <c r="G685" s="457"/>
      <c r="H685" s="457"/>
      <c r="I685" s="457"/>
      <c r="J685" s="457"/>
      <c r="K685" s="457"/>
      <c r="L685" s="457"/>
      <c r="M685" s="457"/>
      <c r="N685" s="457"/>
      <c r="O685" s="457"/>
      <c r="P685" s="457"/>
      <c r="Q685" s="457"/>
      <c r="R685" s="457"/>
      <c r="S685" s="457"/>
      <c r="T685" s="457"/>
      <c r="U685" s="457"/>
      <c r="V685" s="457"/>
      <c r="W685" s="457"/>
      <c r="X685" s="457"/>
      <c r="Y685" s="457"/>
      <c r="Z685" s="457"/>
      <c r="AA685" s="134"/>
      <c r="AE685" s="2564"/>
      <c r="AF685" s="2564"/>
      <c r="AG685" s="2564"/>
      <c r="AH685" s="2564"/>
      <c r="AI685" s="2564"/>
      <c r="AJ685" s="2564"/>
      <c r="AK685" s="2564"/>
      <c r="AL685" s="2564"/>
      <c r="AM685" s="2564"/>
      <c r="AN685" s="1850"/>
      <c r="AO685" s="2564"/>
      <c r="AP685" s="2564"/>
      <c r="AQ685" s="2564"/>
      <c r="AR685" s="2564"/>
      <c r="AS685" s="2564"/>
      <c r="AT685" s="2564"/>
      <c r="AU685" s="2564"/>
      <c r="AV685" s="2564"/>
      <c r="AW685" s="2564"/>
      <c r="AY685" s="134"/>
      <c r="AZ685" s="134"/>
      <c r="BA685" s="134"/>
      <c r="BB685" s="134"/>
      <c r="BC685" s="134"/>
      <c r="BD685" s="134"/>
      <c r="BE685" s="134"/>
      <c r="BF685" s="134"/>
      <c r="BG685" s="134"/>
      <c r="BH685" s="134"/>
      <c r="BI685" s="134"/>
      <c r="BJ685" s="134"/>
      <c r="BK685" s="134"/>
      <c r="BL685" s="134"/>
      <c r="BM685" s="134"/>
      <c r="BN685" s="134"/>
      <c r="BO685" s="134"/>
      <c r="BP685" s="134"/>
      <c r="BQ685" s="134"/>
      <c r="BR685" s="134"/>
      <c r="BU685" s="284"/>
      <c r="BV685" s="284"/>
      <c r="BW685" s="284"/>
      <c r="BX685" s="284"/>
      <c r="BY685" s="284"/>
      <c r="BZ685" s="284"/>
      <c r="CB685" s="284"/>
      <c r="CC685" s="284"/>
      <c r="CD685" s="284"/>
      <c r="CE685" s="284"/>
      <c r="CF685" s="284"/>
      <c r="CG685" s="284"/>
      <c r="CH685" s="284"/>
      <c r="CI685" s="496"/>
      <c r="CJ685" s="936"/>
      <c r="CK685" s="384"/>
      <c r="CL685" s="384"/>
    </row>
    <row r="686" spans="1:90" s="514" customFormat="1" ht="21.75" hidden="1" customHeight="1">
      <c r="A686" s="1489"/>
      <c r="B686" s="134"/>
      <c r="C686" s="1538" t="s">
        <v>1466</v>
      </c>
      <c r="D686" s="964"/>
      <c r="E686" s="457"/>
      <c r="F686" s="457"/>
      <c r="G686" s="457"/>
      <c r="H686" s="457"/>
      <c r="I686" s="457"/>
      <c r="J686" s="457"/>
      <c r="K686" s="457"/>
      <c r="L686" s="457"/>
      <c r="M686" s="457"/>
      <c r="N686" s="457"/>
      <c r="O686" s="457"/>
      <c r="P686" s="457"/>
      <c r="Q686" s="457"/>
      <c r="R686" s="457"/>
      <c r="S686" s="457"/>
      <c r="T686" s="457"/>
      <c r="U686" s="457"/>
      <c r="V686" s="457"/>
      <c r="W686" s="457"/>
      <c r="X686" s="457"/>
      <c r="Y686" s="457"/>
      <c r="Z686" s="457"/>
      <c r="AA686" s="134"/>
      <c r="AC686" s="1449"/>
      <c r="AD686" s="1449"/>
      <c r="AE686" s="2564"/>
      <c r="AF686" s="2564"/>
      <c r="AG686" s="2564"/>
      <c r="AH686" s="2564"/>
      <c r="AI686" s="2564"/>
      <c r="AJ686" s="2564"/>
      <c r="AK686" s="2564"/>
      <c r="AL686" s="2564"/>
      <c r="AM686" s="2564"/>
      <c r="AN686" s="1850"/>
      <c r="AO686" s="2564"/>
      <c r="AP686" s="2564"/>
      <c r="AQ686" s="2564"/>
      <c r="AR686" s="2564"/>
      <c r="AS686" s="2564"/>
      <c r="AT686" s="2564"/>
      <c r="AU686" s="2564"/>
      <c r="AV686" s="2564"/>
      <c r="AW686" s="2564"/>
      <c r="AY686" s="134"/>
      <c r="AZ686" s="134"/>
      <c r="BA686" s="134"/>
      <c r="BB686" s="134"/>
      <c r="BC686" s="134"/>
      <c r="BD686" s="134"/>
      <c r="BE686" s="134"/>
      <c r="BF686" s="134"/>
      <c r="BG686" s="134"/>
      <c r="BH686" s="134"/>
      <c r="BI686" s="134"/>
      <c r="BJ686" s="134"/>
      <c r="BK686" s="134"/>
      <c r="BL686" s="134"/>
      <c r="BM686" s="134"/>
      <c r="BN686" s="134"/>
      <c r="BO686" s="134"/>
      <c r="BP686" s="134"/>
      <c r="BQ686" s="134"/>
      <c r="BR686" s="134"/>
      <c r="BU686" s="284"/>
      <c r="BV686" s="284"/>
      <c r="BW686" s="284"/>
      <c r="BX686" s="284"/>
      <c r="BY686" s="284"/>
      <c r="BZ686" s="284"/>
      <c r="CB686" s="284"/>
      <c r="CC686" s="284"/>
      <c r="CD686" s="284"/>
      <c r="CE686" s="284"/>
      <c r="CF686" s="284"/>
      <c r="CG686" s="284"/>
      <c r="CH686" s="284"/>
      <c r="CI686" s="496"/>
      <c r="CJ686" s="936"/>
      <c r="CK686" s="384"/>
      <c r="CL686" s="384"/>
    </row>
    <row r="687" spans="1:90" s="514" customFormat="1" ht="21.75" hidden="1" customHeight="1">
      <c r="A687" s="1489"/>
      <c r="B687" s="134"/>
      <c r="C687" s="1538" t="s">
        <v>1467</v>
      </c>
      <c r="D687" s="964"/>
      <c r="E687" s="457"/>
      <c r="F687" s="457"/>
      <c r="G687" s="457"/>
      <c r="H687" s="457"/>
      <c r="I687" s="457"/>
      <c r="J687" s="457"/>
      <c r="K687" s="457"/>
      <c r="L687" s="457"/>
      <c r="M687" s="457"/>
      <c r="N687" s="457"/>
      <c r="O687" s="457"/>
      <c r="P687" s="457"/>
      <c r="Q687" s="457"/>
      <c r="R687" s="457"/>
      <c r="S687" s="457"/>
      <c r="T687" s="457"/>
      <c r="U687" s="457"/>
      <c r="V687" s="457"/>
      <c r="W687" s="457"/>
      <c r="X687" s="457"/>
      <c r="Y687" s="457"/>
      <c r="Z687" s="457"/>
      <c r="AA687" s="134"/>
      <c r="AE687" s="2564"/>
      <c r="AF687" s="2564"/>
      <c r="AG687" s="2564"/>
      <c r="AH687" s="2564"/>
      <c r="AI687" s="2564"/>
      <c r="AJ687" s="2564"/>
      <c r="AK687" s="2564"/>
      <c r="AL687" s="2564"/>
      <c r="AM687" s="2564"/>
      <c r="AN687" s="1850"/>
      <c r="AO687" s="2564"/>
      <c r="AP687" s="2564"/>
      <c r="AQ687" s="2564"/>
      <c r="AR687" s="2564"/>
      <c r="AS687" s="2564"/>
      <c r="AT687" s="2564"/>
      <c r="AU687" s="2564"/>
      <c r="AV687" s="2564"/>
      <c r="AW687" s="2564"/>
      <c r="AY687" s="134"/>
      <c r="AZ687" s="134"/>
      <c r="BA687" s="134"/>
      <c r="BB687" s="134"/>
      <c r="BC687" s="134"/>
      <c r="BD687" s="134"/>
      <c r="BE687" s="134"/>
      <c r="BF687" s="134"/>
      <c r="BG687" s="134"/>
      <c r="BH687" s="134"/>
      <c r="BI687" s="134"/>
      <c r="BJ687" s="134"/>
      <c r="BK687" s="134"/>
      <c r="BL687" s="134"/>
      <c r="BM687" s="134"/>
      <c r="BN687" s="134"/>
      <c r="BO687" s="134"/>
      <c r="BP687" s="134"/>
      <c r="BQ687" s="134"/>
      <c r="BR687" s="134"/>
      <c r="BU687" s="284"/>
      <c r="BV687" s="284"/>
      <c r="BW687" s="284"/>
      <c r="BX687" s="284"/>
      <c r="BY687" s="284"/>
      <c r="BZ687" s="284"/>
      <c r="CB687" s="284"/>
      <c r="CC687" s="284"/>
      <c r="CD687" s="284"/>
      <c r="CE687" s="284"/>
      <c r="CF687" s="284"/>
      <c r="CG687" s="284"/>
      <c r="CH687" s="284"/>
      <c r="CI687" s="496"/>
      <c r="CJ687" s="936"/>
      <c r="CK687" s="384"/>
      <c r="CL687" s="384"/>
    </row>
    <row r="688" spans="1:90" s="514" customFormat="1" ht="21.75" hidden="1" customHeight="1">
      <c r="A688" s="1489"/>
      <c r="B688" s="134"/>
      <c r="C688" s="1538" t="s">
        <v>1468</v>
      </c>
      <c r="D688" s="964"/>
      <c r="E688" s="457"/>
      <c r="F688" s="457"/>
      <c r="G688" s="457"/>
      <c r="H688" s="457"/>
      <c r="I688" s="457"/>
      <c r="J688" s="457"/>
      <c r="K688" s="457"/>
      <c r="L688" s="457"/>
      <c r="M688" s="457"/>
      <c r="N688" s="457"/>
      <c r="O688" s="457"/>
      <c r="P688" s="457"/>
      <c r="Q688" s="457"/>
      <c r="R688" s="457"/>
      <c r="S688" s="457"/>
      <c r="T688" s="457"/>
      <c r="U688" s="457"/>
      <c r="V688" s="457"/>
      <c r="W688" s="457"/>
      <c r="X688" s="457"/>
      <c r="Y688" s="457"/>
      <c r="Z688" s="457"/>
      <c r="AA688" s="134"/>
      <c r="AE688" s="2564"/>
      <c r="AF688" s="2564"/>
      <c r="AG688" s="2564"/>
      <c r="AH688" s="2564"/>
      <c r="AI688" s="2564"/>
      <c r="AJ688" s="2564"/>
      <c r="AK688" s="2564"/>
      <c r="AL688" s="2564"/>
      <c r="AM688" s="2564"/>
      <c r="AN688" s="1850"/>
      <c r="AO688" s="2564"/>
      <c r="AP688" s="2564"/>
      <c r="AQ688" s="2564"/>
      <c r="AR688" s="2564"/>
      <c r="AS688" s="2564"/>
      <c r="AT688" s="2564"/>
      <c r="AU688" s="2564"/>
      <c r="AV688" s="2564"/>
      <c r="AW688" s="2564"/>
      <c r="AY688" s="134"/>
      <c r="AZ688" s="134"/>
      <c r="BA688" s="134"/>
      <c r="BB688" s="134"/>
      <c r="BC688" s="134"/>
      <c r="BD688" s="134"/>
      <c r="BE688" s="134"/>
      <c r="BF688" s="134"/>
      <c r="BG688" s="134"/>
      <c r="BH688" s="134"/>
      <c r="BI688" s="134"/>
      <c r="BJ688" s="134"/>
      <c r="BK688" s="134"/>
      <c r="BL688" s="134"/>
      <c r="BM688" s="134"/>
      <c r="BN688" s="134"/>
      <c r="BO688" s="134"/>
      <c r="BP688" s="134"/>
      <c r="BQ688" s="134"/>
      <c r="BR688" s="134"/>
      <c r="BU688" s="284"/>
      <c r="BV688" s="284"/>
      <c r="BW688" s="284"/>
      <c r="BX688" s="284"/>
      <c r="BY688" s="284"/>
      <c r="BZ688" s="284"/>
      <c r="CB688" s="284"/>
      <c r="CC688" s="284"/>
      <c r="CD688" s="284"/>
      <c r="CE688" s="284"/>
      <c r="CF688" s="284"/>
      <c r="CG688" s="284"/>
      <c r="CH688" s="284"/>
      <c r="CI688" s="496"/>
      <c r="CJ688" s="936"/>
      <c r="CK688" s="384"/>
      <c r="CL688" s="384"/>
    </row>
    <row r="689" spans="1:90" s="514" customFormat="1" ht="21.75" hidden="1" customHeight="1">
      <c r="A689" s="1489"/>
      <c r="B689" s="134"/>
      <c r="C689" s="134" t="s">
        <v>1016</v>
      </c>
      <c r="D689" s="964"/>
      <c r="E689" s="457"/>
      <c r="F689" s="457"/>
      <c r="G689" s="457"/>
      <c r="H689" s="457"/>
      <c r="I689" s="457"/>
      <c r="J689" s="457"/>
      <c r="K689" s="457"/>
      <c r="L689" s="457"/>
      <c r="M689" s="457"/>
      <c r="N689" s="457"/>
      <c r="O689" s="457"/>
      <c r="P689" s="457"/>
      <c r="Q689" s="457"/>
      <c r="R689" s="457"/>
      <c r="S689" s="457"/>
      <c r="T689" s="457"/>
      <c r="U689" s="457"/>
      <c r="V689" s="457"/>
      <c r="W689" s="457"/>
      <c r="X689" s="457"/>
      <c r="Y689" s="457"/>
      <c r="Z689" s="457"/>
      <c r="AA689" s="134"/>
      <c r="AE689" s="2592"/>
      <c r="AF689" s="2592"/>
      <c r="AG689" s="2592"/>
      <c r="AH689" s="2592"/>
      <c r="AI689" s="2592"/>
      <c r="AJ689" s="2592"/>
      <c r="AK689" s="2592"/>
      <c r="AL689" s="2592"/>
      <c r="AM689" s="2592"/>
      <c r="AN689" s="1850"/>
      <c r="AO689" s="2564"/>
      <c r="AP689" s="2564"/>
      <c r="AQ689" s="2564"/>
      <c r="AR689" s="2564"/>
      <c r="AS689" s="2564"/>
      <c r="AT689" s="2564"/>
      <c r="AU689" s="2564"/>
      <c r="AV689" s="2564"/>
      <c r="AW689" s="2564"/>
      <c r="AY689" s="134"/>
      <c r="AZ689" s="134"/>
      <c r="BA689" s="134"/>
      <c r="BB689" s="134"/>
      <c r="BC689" s="134"/>
      <c r="BD689" s="134"/>
      <c r="BE689" s="134"/>
      <c r="BF689" s="134"/>
      <c r="BG689" s="134"/>
      <c r="BH689" s="134"/>
      <c r="BI689" s="134"/>
      <c r="BJ689" s="134"/>
      <c r="BK689" s="134"/>
      <c r="BL689" s="134"/>
      <c r="BM689" s="134"/>
      <c r="BN689" s="134"/>
      <c r="BO689" s="134"/>
      <c r="BP689" s="134"/>
      <c r="BQ689" s="134"/>
      <c r="BR689" s="134"/>
      <c r="BU689" s="284"/>
      <c r="BV689" s="284"/>
      <c r="BW689" s="284"/>
      <c r="BX689" s="284"/>
      <c r="BY689" s="284"/>
      <c r="BZ689" s="284"/>
      <c r="CB689" s="284"/>
      <c r="CC689" s="284"/>
      <c r="CD689" s="284"/>
      <c r="CE689" s="284"/>
      <c r="CF689" s="284"/>
      <c r="CG689" s="284"/>
      <c r="CH689" s="284"/>
      <c r="CI689" s="496"/>
      <c r="CJ689" s="936"/>
      <c r="CK689" s="384"/>
      <c r="CL689" s="384"/>
    </row>
    <row r="690" spans="1:90" s="514" customFormat="1" ht="17.25" customHeight="1" thickBot="1">
      <c r="A690" s="1489"/>
      <c r="B690" s="134"/>
      <c r="C690" s="2662" t="s">
        <v>580</v>
      </c>
      <c r="D690" s="2662"/>
      <c r="E690" s="2662"/>
      <c r="F690" s="2662"/>
      <c r="G690" s="2662"/>
      <c r="H690" s="2662"/>
      <c r="I690" s="2662"/>
      <c r="J690" s="2662"/>
      <c r="K690" s="2662"/>
      <c r="L690" s="2662"/>
      <c r="M690" s="2662"/>
      <c r="N690" s="2662"/>
      <c r="O690" s="2662"/>
      <c r="P690" s="2662"/>
      <c r="Q690" s="2662"/>
      <c r="R690" s="2662"/>
      <c r="S690" s="2662"/>
      <c r="T690" s="2662"/>
      <c r="U690" s="2662"/>
      <c r="V690" s="2662"/>
      <c r="W690" s="2662"/>
      <c r="X690" s="2662"/>
      <c r="Y690" s="2662"/>
      <c r="Z690" s="457"/>
      <c r="AA690" s="134"/>
      <c r="AE690" s="2625">
        <v>1208233043</v>
      </c>
      <c r="AF690" s="2625"/>
      <c r="AG690" s="2625"/>
      <c r="AH690" s="2580"/>
      <c r="AI690" s="2580"/>
      <c r="AJ690" s="2625"/>
      <c r="AK690" s="2580"/>
      <c r="AL690" s="2625"/>
      <c r="AM690" s="2625"/>
      <c r="AN690" s="1850"/>
      <c r="AO690" s="2625">
        <v>1885538873</v>
      </c>
      <c r="AP690" s="2625"/>
      <c r="AQ690" s="2625"/>
      <c r="AR690" s="2580"/>
      <c r="AS690" s="2580"/>
      <c r="AT690" s="2626"/>
      <c r="AU690" s="2625"/>
      <c r="AV690" s="2625"/>
      <c r="AW690" s="2625"/>
      <c r="AY690" s="134"/>
      <c r="AZ690" s="134"/>
      <c r="BA690" s="134" t="s">
        <v>580</v>
      </c>
      <c r="BB690" s="134"/>
      <c r="BC690" s="134"/>
      <c r="BD690" s="134"/>
      <c r="BE690" s="134"/>
      <c r="BF690" s="134"/>
      <c r="BG690" s="134"/>
      <c r="BH690" s="134"/>
      <c r="BI690" s="134"/>
      <c r="BJ690" s="134"/>
      <c r="BK690" s="134"/>
      <c r="BL690" s="134"/>
      <c r="BM690" s="134"/>
      <c r="BN690" s="134"/>
      <c r="BO690" s="134"/>
      <c r="BP690" s="134"/>
      <c r="BQ690" s="134"/>
      <c r="BR690" s="134"/>
      <c r="BU690" s="2614">
        <v>0</v>
      </c>
      <c r="BV690" s="2614"/>
      <c r="BW690" s="2614"/>
      <c r="BX690" s="2614"/>
      <c r="BY690" s="2614"/>
      <c r="BZ690" s="2614"/>
      <c r="CB690" s="2614">
        <v>0</v>
      </c>
      <c r="CC690" s="2614"/>
      <c r="CD690" s="2614"/>
      <c r="CE690" s="2614"/>
      <c r="CF690" s="2614"/>
      <c r="CG690" s="2614"/>
      <c r="CH690" s="284"/>
      <c r="CI690" s="496"/>
      <c r="CJ690" s="936"/>
      <c r="CK690" s="384"/>
      <c r="CL690" s="384"/>
    </row>
    <row r="691" spans="1:90" hidden="1">
      <c r="A691" s="1489">
        <v>23</v>
      </c>
      <c r="B691" s="134" t="s">
        <v>537</v>
      </c>
      <c r="C691" s="1586" t="s">
        <v>1017</v>
      </c>
      <c r="D691" s="377"/>
      <c r="E691" s="377"/>
      <c r="F691" s="377"/>
      <c r="G691" s="377"/>
      <c r="H691" s="377"/>
      <c r="I691" s="377"/>
      <c r="J691" s="377"/>
      <c r="K691" s="377"/>
      <c r="L691" s="377"/>
      <c r="M691" s="377"/>
      <c r="N691" s="377"/>
      <c r="O691" s="377"/>
      <c r="P691" s="377"/>
      <c r="Q691" s="377"/>
      <c r="R691" s="377"/>
      <c r="S691" s="377"/>
      <c r="T691" s="377"/>
      <c r="U691" s="377"/>
      <c r="V691" s="377"/>
      <c r="W691" s="377"/>
      <c r="X691" s="377"/>
      <c r="Y691" s="2639"/>
      <c r="Z691" s="2639"/>
      <c r="AA691" s="2639"/>
      <c r="AB691" s="377"/>
      <c r="AC691" s="377"/>
      <c r="AD691" s="377"/>
      <c r="AE691" s="2601" t="s">
        <v>512</v>
      </c>
      <c r="AF691" s="2601"/>
      <c r="AG691" s="2601"/>
      <c r="AH691" s="2601"/>
      <c r="AI691" s="2601"/>
      <c r="AJ691" s="2601"/>
      <c r="AK691" s="2601"/>
      <c r="AL691" s="2601"/>
      <c r="AM691" s="2601"/>
      <c r="AO691" s="2601" t="s">
        <v>513</v>
      </c>
      <c r="AP691" s="2601"/>
      <c r="AQ691" s="2601"/>
      <c r="AR691" s="2601"/>
      <c r="AS691" s="2601"/>
      <c r="AT691" s="2601"/>
      <c r="AU691" s="2601"/>
      <c r="AV691" s="2601"/>
      <c r="AW691" s="2601"/>
      <c r="BA691" s="1577"/>
      <c r="BB691" s="1577"/>
      <c r="BC691" s="1577"/>
      <c r="BD691" s="1577"/>
      <c r="BE691" s="1577"/>
      <c r="BF691" s="1577"/>
      <c r="BG691" s="1577"/>
      <c r="BH691" s="1577"/>
      <c r="BI691" s="1577"/>
      <c r="BJ691" s="1577"/>
      <c r="BK691" s="1577"/>
      <c r="BL691" s="1577"/>
      <c r="BM691" s="1577"/>
      <c r="BN691" s="1577"/>
      <c r="BO691" s="1577"/>
      <c r="BP691" s="1577"/>
      <c r="BQ691" s="1577"/>
      <c r="BR691" s="1577"/>
      <c r="BS691" s="1577"/>
      <c r="BT691" s="1577"/>
      <c r="BU691" s="2613" t="s">
        <v>64</v>
      </c>
      <c r="BV691" s="2613"/>
      <c r="BW691" s="2613"/>
      <c r="BX691" s="2613"/>
      <c r="BY691" s="2613"/>
      <c r="BZ691" s="2613"/>
      <c r="CB691" s="2613" t="s">
        <v>65</v>
      </c>
      <c r="CC691" s="2613"/>
      <c r="CD691" s="2613"/>
      <c r="CE691" s="2613"/>
      <c r="CF691" s="2613"/>
      <c r="CG691" s="2613"/>
      <c r="CH691" s="1531"/>
    </row>
    <row r="692" spans="1:90" s="514" customFormat="1" ht="15.75" hidden="1" customHeight="1">
      <c r="A692" s="1489"/>
      <c r="B692" s="134"/>
      <c r="C692" s="964"/>
      <c r="D692" s="964"/>
      <c r="E692" s="457"/>
      <c r="F692" s="457"/>
      <c r="G692" s="457"/>
      <c r="H692" s="457"/>
      <c r="I692" s="457"/>
      <c r="J692" s="457"/>
      <c r="K692" s="457"/>
      <c r="L692" s="457"/>
      <c r="M692" s="457"/>
      <c r="N692" s="457"/>
      <c r="O692" s="457"/>
      <c r="P692" s="457"/>
      <c r="Q692" s="457"/>
      <c r="R692" s="457"/>
      <c r="S692" s="457"/>
      <c r="T692" s="457"/>
      <c r="U692" s="457"/>
      <c r="V692" s="457"/>
      <c r="W692" s="457"/>
      <c r="X692" s="457"/>
      <c r="Y692" s="457"/>
      <c r="Z692" s="457"/>
      <c r="AA692" s="134"/>
      <c r="AE692" s="386"/>
      <c r="AF692" s="386"/>
      <c r="AG692" s="386"/>
      <c r="AH692" s="386"/>
      <c r="AI692" s="386"/>
      <c r="AJ692" s="386"/>
      <c r="AK692" s="386"/>
      <c r="AL692" s="386"/>
      <c r="AM692" s="386"/>
      <c r="AN692" s="936"/>
      <c r="AO692" s="386"/>
      <c r="AP692" s="386"/>
      <c r="AQ692" s="386"/>
      <c r="AR692" s="386"/>
      <c r="AS692" s="386"/>
      <c r="AT692" s="386"/>
      <c r="AU692" s="386"/>
      <c r="AV692" s="386"/>
      <c r="AW692" s="386"/>
      <c r="AY692" s="134"/>
      <c r="AZ692" s="134"/>
      <c r="BA692" s="134"/>
      <c r="BB692" s="134"/>
      <c r="BC692" s="134"/>
      <c r="BD692" s="134"/>
      <c r="BE692" s="134"/>
      <c r="BF692" s="134"/>
      <c r="BG692" s="134"/>
      <c r="BH692" s="134"/>
      <c r="BI692" s="134"/>
      <c r="BJ692" s="134"/>
      <c r="BK692" s="134"/>
      <c r="BL692" s="134"/>
      <c r="BM692" s="134"/>
      <c r="BN692" s="134"/>
      <c r="BO692" s="134"/>
      <c r="BP692" s="134"/>
      <c r="BQ692" s="134"/>
      <c r="BR692" s="134"/>
      <c r="BU692" s="284"/>
      <c r="BV692" s="284"/>
      <c r="BW692" s="284"/>
      <c r="BX692" s="284"/>
      <c r="BY692" s="284"/>
      <c r="BZ692" s="284"/>
      <c r="CB692" s="284"/>
      <c r="CC692" s="284"/>
      <c r="CD692" s="284"/>
      <c r="CE692" s="284"/>
      <c r="CF692" s="284"/>
      <c r="CG692" s="284"/>
      <c r="CH692" s="284"/>
      <c r="CI692" s="496"/>
      <c r="CJ692" s="936"/>
      <c r="CK692" s="384"/>
      <c r="CL692" s="384"/>
    </row>
    <row r="693" spans="1:90" hidden="1">
      <c r="A693" s="1489">
        <v>24</v>
      </c>
      <c r="B693" s="134" t="s">
        <v>537</v>
      </c>
      <c r="C693" s="1702" t="s">
        <v>1018</v>
      </c>
      <c r="D693" s="377"/>
      <c r="E693" s="377"/>
      <c r="F693" s="377"/>
      <c r="G693" s="377"/>
      <c r="H693" s="377"/>
      <c r="I693" s="377"/>
      <c r="J693" s="377"/>
      <c r="K693" s="377"/>
      <c r="L693" s="377"/>
      <c r="M693" s="377"/>
      <c r="N693" s="377"/>
      <c r="O693" s="377"/>
      <c r="P693" s="377"/>
      <c r="Q693" s="377"/>
      <c r="R693" s="377"/>
      <c r="S693" s="377"/>
      <c r="T693" s="377"/>
      <c r="U693" s="377"/>
      <c r="V693" s="377"/>
      <c r="W693" s="377"/>
      <c r="X693" s="377"/>
      <c r="Y693" s="409"/>
      <c r="Z693" s="409"/>
      <c r="AA693" s="409"/>
      <c r="AB693" s="377"/>
      <c r="AC693" s="377"/>
      <c r="AD693" s="377"/>
      <c r="AE693" s="2601" t="s">
        <v>512</v>
      </c>
      <c r="AF693" s="2601"/>
      <c r="AG693" s="2601"/>
      <c r="AH693" s="2601"/>
      <c r="AI693" s="2601"/>
      <c r="AJ693" s="2601"/>
      <c r="AK693" s="2601"/>
      <c r="AL693" s="2601"/>
      <c r="AM693" s="2601"/>
      <c r="AO693" s="2601" t="s">
        <v>513</v>
      </c>
      <c r="AP693" s="2601"/>
      <c r="AQ693" s="2601"/>
      <c r="AR693" s="2601"/>
      <c r="AS693" s="2601"/>
      <c r="AT693" s="2601"/>
      <c r="AU693" s="2601"/>
      <c r="AV693" s="2601"/>
      <c r="AW693" s="2601"/>
      <c r="BA693" s="1577"/>
      <c r="BB693" s="1577"/>
      <c r="BC693" s="1577"/>
      <c r="BD693" s="1577"/>
      <c r="BE693" s="1577"/>
      <c r="BF693" s="1577"/>
      <c r="BG693" s="1577"/>
      <c r="BH693" s="1577"/>
      <c r="BI693" s="1577"/>
      <c r="BJ693" s="1577"/>
      <c r="BK693" s="1577"/>
      <c r="BL693" s="1577"/>
      <c r="BM693" s="1577"/>
      <c r="BN693" s="1577"/>
      <c r="BO693" s="1577"/>
      <c r="BP693" s="1577"/>
      <c r="BQ693" s="1577"/>
      <c r="BR693" s="1577"/>
      <c r="BS693" s="1577"/>
      <c r="BT693" s="1577"/>
      <c r="BU693" s="2613" t="s">
        <v>64</v>
      </c>
      <c r="BV693" s="2613"/>
      <c r="BW693" s="2613"/>
      <c r="BX693" s="2613"/>
      <c r="BY693" s="2613"/>
      <c r="BZ693" s="2613"/>
      <c r="CB693" s="2613" t="s">
        <v>65</v>
      </c>
      <c r="CC693" s="2613"/>
      <c r="CD693" s="2613"/>
      <c r="CE693" s="2613"/>
      <c r="CF693" s="2613"/>
      <c r="CG693" s="2613"/>
      <c r="CH693" s="1531"/>
    </row>
    <row r="694" spans="1:90" hidden="1">
      <c r="C694" s="1702"/>
      <c r="D694" s="377"/>
      <c r="E694" s="377"/>
      <c r="F694" s="377"/>
      <c r="G694" s="377"/>
      <c r="H694" s="377"/>
      <c r="I694" s="377"/>
      <c r="J694" s="377"/>
      <c r="K694" s="377"/>
      <c r="L694" s="377"/>
      <c r="M694" s="377"/>
      <c r="N694" s="377"/>
      <c r="O694" s="377"/>
      <c r="P694" s="377"/>
      <c r="Q694" s="377"/>
      <c r="R694" s="377"/>
      <c r="S694" s="377"/>
      <c r="T694" s="377"/>
      <c r="U694" s="377"/>
      <c r="V694" s="377"/>
      <c r="W694" s="377"/>
      <c r="X694" s="377"/>
      <c r="Y694" s="409"/>
      <c r="Z694" s="409"/>
      <c r="AA694" s="409"/>
      <c r="AB694" s="377"/>
      <c r="AC694" s="377"/>
      <c r="AD694" s="377"/>
      <c r="AE694" s="1462"/>
      <c r="AF694" s="1462"/>
      <c r="AG694" s="1462"/>
      <c r="AH694" s="1462"/>
      <c r="AI694" s="1462"/>
      <c r="AJ694" s="1462"/>
      <c r="AK694" s="1462"/>
      <c r="AL694" s="1462"/>
      <c r="AM694" s="1462"/>
      <c r="AO694" s="1462"/>
      <c r="AP694" s="1462"/>
      <c r="AQ694" s="1462"/>
      <c r="AR694" s="1462"/>
      <c r="AS694" s="1462"/>
      <c r="AT694" s="1462"/>
      <c r="AU694" s="1462"/>
      <c r="AV694" s="1462"/>
      <c r="AW694" s="1462"/>
      <c r="BA694" s="1577"/>
      <c r="BB694" s="1577"/>
      <c r="BC694" s="1577"/>
      <c r="BD694" s="1577"/>
      <c r="BE694" s="1577"/>
      <c r="BF694" s="1577"/>
      <c r="BG694" s="1577"/>
      <c r="BH694" s="1577"/>
      <c r="BI694" s="1577"/>
      <c r="BJ694" s="1577"/>
      <c r="BK694" s="1577"/>
      <c r="BL694" s="1577"/>
      <c r="BM694" s="1577"/>
      <c r="BN694" s="1577"/>
      <c r="BO694" s="1577"/>
      <c r="BP694" s="1577"/>
      <c r="BQ694" s="1577"/>
      <c r="BR694" s="1577"/>
      <c r="BS694" s="1577"/>
      <c r="BT694" s="1577"/>
      <c r="BU694" s="1531"/>
      <c r="BV694" s="1531"/>
      <c r="BW694" s="1531"/>
      <c r="BX694" s="1531"/>
      <c r="BY694" s="1531"/>
      <c r="BZ694" s="1531"/>
      <c r="CB694" s="1531"/>
      <c r="CC694" s="1531"/>
      <c r="CD694" s="1531"/>
      <c r="CE694" s="1531"/>
      <c r="CF694" s="1531"/>
      <c r="CG694" s="1531"/>
      <c r="CH694" s="1531"/>
    </row>
    <row r="695" spans="1:90" hidden="1">
      <c r="A695" s="1489">
        <v>25</v>
      </c>
      <c r="B695" s="134" t="s">
        <v>537</v>
      </c>
      <c r="C695" s="1586" t="s">
        <v>1019</v>
      </c>
      <c r="D695" s="377"/>
      <c r="E695" s="377"/>
      <c r="F695" s="377"/>
      <c r="G695" s="377"/>
      <c r="H695" s="377"/>
      <c r="I695" s="377"/>
      <c r="J695" s="377"/>
      <c r="K695" s="377"/>
      <c r="L695" s="377"/>
      <c r="M695" s="377"/>
      <c r="N695" s="377"/>
      <c r="O695" s="377"/>
      <c r="P695" s="377"/>
      <c r="Q695" s="377"/>
      <c r="R695" s="377"/>
      <c r="S695" s="377"/>
      <c r="T695" s="377"/>
      <c r="U695" s="377"/>
      <c r="V695" s="377"/>
      <c r="W695" s="377"/>
      <c r="X695" s="377"/>
      <c r="Y695" s="2639"/>
      <c r="Z695" s="2639"/>
      <c r="AA695" s="2639"/>
      <c r="AB695" s="377"/>
      <c r="AC695" s="377"/>
      <c r="AD695" s="377"/>
      <c r="AE695" s="2601" t="s">
        <v>512</v>
      </c>
      <c r="AF695" s="2601"/>
      <c r="AG695" s="2601"/>
      <c r="AH695" s="2601"/>
      <c r="AI695" s="2601"/>
      <c r="AJ695" s="2601"/>
      <c r="AK695" s="2601"/>
      <c r="AL695" s="2601"/>
      <c r="AM695" s="2601"/>
      <c r="AO695" s="2601" t="s">
        <v>513</v>
      </c>
      <c r="AP695" s="2601"/>
      <c r="AQ695" s="2601"/>
      <c r="AR695" s="2601"/>
      <c r="AS695" s="2601"/>
      <c r="AT695" s="2601"/>
      <c r="AU695" s="2601"/>
      <c r="AV695" s="2601"/>
      <c r="AW695" s="2601"/>
      <c r="BA695" s="1577"/>
      <c r="BB695" s="1577"/>
      <c r="BC695" s="1577"/>
      <c r="BD695" s="1577"/>
      <c r="BE695" s="1577"/>
      <c r="BF695" s="1577"/>
      <c r="BG695" s="1577"/>
      <c r="BH695" s="1577"/>
      <c r="BI695" s="1577"/>
      <c r="BJ695" s="1577"/>
      <c r="BK695" s="1577"/>
      <c r="BL695" s="1577"/>
      <c r="BM695" s="1577"/>
      <c r="BN695" s="1577"/>
      <c r="BO695" s="1577"/>
      <c r="BP695" s="1577"/>
      <c r="BQ695" s="1577"/>
      <c r="BR695" s="1577"/>
      <c r="BS695" s="1577"/>
      <c r="BT695" s="1577"/>
      <c r="BU695" s="2613" t="s">
        <v>64</v>
      </c>
      <c r="BV695" s="2613"/>
      <c r="BW695" s="2613"/>
      <c r="BX695" s="2613"/>
      <c r="BY695" s="2613"/>
      <c r="BZ695" s="2613"/>
      <c r="CB695" s="2613" t="s">
        <v>65</v>
      </c>
      <c r="CC695" s="2613"/>
      <c r="CD695" s="2613"/>
      <c r="CE695" s="2613"/>
      <c r="CF695" s="2613"/>
      <c r="CG695" s="2613"/>
      <c r="CH695" s="1531"/>
    </row>
    <row r="696" spans="1:90" hidden="1">
      <c r="C696" s="377"/>
      <c r="D696" s="377"/>
      <c r="E696" s="377"/>
      <c r="F696" s="377"/>
      <c r="G696" s="377"/>
      <c r="H696" s="377"/>
      <c r="I696" s="377"/>
      <c r="J696" s="377"/>
      <c r="K696" s="377"/>
      <c r="L696" s="377"/>
      <c r="M696" s="377"/>
      <c r="N696" s="377"/>
      <c r="O696" s="377"/>
      <c r="P696" s="377"/>
      <c r="Q696" s="377"/>
      <c r="R696" s="377"/>
      <c r="S696" s="377"/>
      <c r="T696" s="377"/>
      <c r="U696" s="377"/>
      <c r="V696" s="377"/>
      <c r="W696" s="377"/>
      <c r="X696" s="377"/>
      <c r="Y696" s="1444"/>
      <c r="Z696" s="1444"/>
      <c r="AA696" s="1444"/>
      <c r="AB696" s="377"/>
      <c r="AC696" s="377"/>
      <c r="AD696" s="377"/>
      <c r="AE696" s="2600" t="s">
        <v>574</v>
      </c>
      <c r="AF696" s="2538"/>
      <c r="AG696" s="2538"/>
      <c r="AH696" s="2539"/>
      <c r="AI696" s="2539"/>
      <c r="AJ696" s="2538"/>
      <c r="AK696" s="2539"/>
      <c r="AL696" s="2538"/>
      <c r="AM696" s="2538"/>
      <c r="AN696" s="503"/>
      <c r="AO696" s="2537" t="s">
        <v>574</v>
      </c>
      <c r="AP696" s="2538"/>
      <c r="AQ696" s="2538"/>
      <c r="AR696" s="2539"/>
      <c r="AS696" s="2539"/>
      <c r="AT696" s="2539"/>
      <c r="AU696" s="2538"/>
      <c r="AV696" s="2538"/>
      <c r="AW696" s="2538"/>
      <c r="BA696" s="1577"/>
      <c r="BB696" s="1577"/>
      <c r="BC696" s="1577"/>
      <c r="BD696" s="1577"/>
      <c r="BE696" s="1577"/>
      <c r="BF696" s="1577"/>
      <c r="BG696" s="1577"/>
      <c r="BH696" s="1577"/>
      <c r="BI696" s="1577"/>
      <c r="BJ696" s="1577"/>
      <c r="BK696" s="1577"/>
      <c r="BL696" s="1577"/>
      <c r="BM696" s="1577"/>
      <c r="BN696" s="1577"/>
      <c r="BO696" s="1577"/>
      <c r="BP696" s="1577"/>
      <c r="BQ696" s="1577"/>
      <c r="BR696" s="1577"/>
      <c r="BS696" s="1577"/>
      <c r="BT696" s="1577"/>
      <c r="BU696" s="1531"/>
      <c r="BV696" s="1531"/>
      <c r="BW696" s="1531"/>
      <c r="BX696" s="1531"/>
      <c r="BY696" s="1531"/>
      <c r="BZ696" s="1531"/>
      <c r="CB696" s="1531"/>
      <c r="CC696" s="1531"/>
      <c r="CD696" s="1531"/>
      <c r="CE696" s="1531"/>
      <c r="CF696" s="1531"/>
      <c r="CG696" s="1531"/>
      <c r="CH696" s="1531"/>
    </row>
    <row r="697" spans="1:90" hidden="1">
      <c r="C697" s="1702" t="s">
        <v>931</v>
      </c>
      <c r="D697" s="377"/>
      <c r="E697" s="377"/>
      <c r="F697" s="377"/>
      <c r="G697" s="377"/>
      <c r="H697" s="377"/>
      <c r="I697" s="377"/>
      <c r="J697" s="377"/>
      <c r="K697" s="377"/>
      <c r="L697" s="377"/>
      <c r="M697" s="377"/>
      <c r="N697" s="377"/>
      <c r="O697" s="377"/>
      <c r="P697" s="377"/>
      <c r="Q697" s="377"/>
      <c r="R697" s="377"/>
      <c r="S697" s="377"/>
      <c r="T697" s="377"/>
      <c r="U697" s="377"/>
      <c r="V697" s="377"/>
      <c r="W697" s="377"/>
      <c r="X697" s="377"/>
      <c r="Y697" s="409"/>
      <c r="Z697" s="409"/>
      <c r="AA697" s="409"/>
      <c r="AB697" s="377"/>
      <c r="AC697" s="377"/>
      <c r="AD697" s="377"/>
      <c r="AE697" s="3360">
        <v>0</v>
      </c>
      <c r="AF697" s="3360"/>
      <c r="AG697" s="3360"/>
      <c r="AH697" s="3361"/>
      <c r="AI697" s="3361"/>
      <c r="AJ697" s="3360"/>
      <c r="AK697" s="3427"/>
      <c r="AL697" s="3360"/>
      <c r="AM697" s="3360"/>
      <c r="AN697" s="997"/>
      <c r="AO697" s="3360">
        <v>0</v>
      </c>
      <c r="AP697" s="3360"/>
      <c r="AQ697" s="3360"/>
      <c r="AR697" s="3361"/>
      <c r="AS697" s="3361"/>
      <c r="AT697" s="3361"/>
      <c r="AU697" s="3360"/>
      <c r="AV697" s="3360"/>
      <c r="AW697" s="3360"/>
      <c r="BA697" s="1577"/>
      <c r="BB697" s="1577"/>
      <c r="BC697" s="1577"/>
      <c r="BD697" s="1577"/>
      <c r="BE697" s="1577"/>
      <c r="BF697" s="1577"/>
      <c r="BG697" s="1577"/>
      <c r="BH697" s="1577"/>
      <c r="BI697" s="1577"/>
      <c r="BJ697" s="1577"/>
      <c r="BK697" s="1577"/>
      <c r="BL697" s="1577"/>
      <c r="BM697" s="1577"/>
      <c r="BN697" s="1577"/>
      <c r="BO697" s="1577"/>
      <c r="BP697" s="1577"/>
      <c r="BQ697" s="1577"/>
      <c r="BR697" s="1577"/>
      <c r="BS697" s="1577"/>
      <c r="BT697" s="1577"/>
      <c r="BU697" s="1531"/>
      <c r="BV697" s="1531"/>
      <c r="BW697" s="1531"/>
      <c r="BX697" s="1531"/>
      <c r="BY697" s="1531"/>
      <c r="BZ697" s="1531"/>
      <c r="CB697" s="1531"/>
      <c r="CC697" s="1531"/>
      <c r="CD697" s="1531"/>
      <c r="CE697" s="1531"/>
      <c r="CF697" s="1531"/>
      <c r="CG697" s="1531"/>
      <c r="CH697" s="1531"/>
      <c r="CI697" s="509">
        <v>0</v>
      </c>
      <c r="CJ697" s="460">
        <v>0</v>
      </c>
      <c r="CK697" s="1540">
        <v>0</v>
      </c>
      <c r="CL697" s="460">
        <v>0</v>
      </c>
    </row>
    <row r="698" spans="1:90" hidden="1">
      <c r="C698" s="377" t="s">
        <v>1020</v>
      </c>
      <c r="D698" s="458"/>
      <c r="E698" s="377"/>
      <c r="F698" s="377"/>
      <c r="G698" s="377"/>
      <c r="H698" s="377"/>
      <c r="I698" s="377"/>
      <c r="J698" s="377"/>
      <c r="K698" s="377"/>
      <c r="L698" s="377"/>
      <c r="M698" s="377"/>
      <c r="N698" s="377"/>
      <c r="O698" s="377"/>
      <c r="P698" s="377"/>
      <c r="Q698" s="377"/>
      <c r="R698" s="377"/>
      <c r="S698" s="377"/>
      <c r="T698" s="377"/>
      <c r="U698" s="377"/>
      <c r="V698" s="377"/>
      <c r="W698" s="377"/>
      <c r="X698" s="377"/>
      <c r="Y698" s="409"/>
      <c r="Z698" s="409"/>
      <c r="AA698" s="409"/>
      <c r="AB698" s="377"/>
      <c r="AC698" s="377"/>
      <c r="AD698" s="377"/>
      <c r="AE698" s="2644"/>
      <c r="AF698" s="2644"/>
      <c r="AG698" s="2644"/>
      <c r="AH698" s="2644"/>
      <c r="AI698" s="2644"/>
      <c r="AJ698" s="2644"/>
      <c r="AK698" s="2644"/>
      <c r="AL698" s="2644"/>
      <c r="AM698" s="2644"/>
      <c r="AN698" s="997"/>
      <c r="AO698" s="2644"/>
      <c r="AP698" s="2644"/>
      <c r="AQ698" s="2644"/>
      <c r="AR698" s="2644"/>
      <c r="AS698" s="2644"/>
      <c r="AT698" s="2644"/>
      <c r="AU698" s="2644"/>
      <c r="AV698" s="2644"/>
      <c r="AW698" s="2644"/>
      <c r="BA698" s="1577"/>
      <c r="BB698" s="1577"/>
      <c r="BC698" s="1577"/>
      <c r="BD698" s="1577"/>
      <c r="BE698" s="1577"/>
      <c r="BF698" s="1577"/>
      <c r="BG698" s="1577"/>
      <c r="BH698" s="1577"/>
      <c r="BI698" s="1577"/>
      <c r="BJ698" s="1577"/>
      <c r="BK698" s="1577"/>
      <c r="BL698" s="1577"/>
      <c r="BM698" s="1577"/>
      <c r="BN698" s="1577"/>
      <c r="BO698" s="1577"/>
      <c r="BP698" s="1577"/>
      <c r="BQ698" s="1577"/>
      <c r="BR698" s="1577"/>
      <c r="BS698" s="1577"/>
      <c r="BT698" s="1577"/>
      <c r="BU698" s="1531"/>
      <c r="BV698" s="1531"/>
      <c r="BW698" s="1531"/>
      <c r="BX698" s="1531"/>
      <c r="BY698" s="1531"/>
      <c r="BZ698" s="1531"/>
      <c r="CB698" s="1531"/>
      <c r="CC698" s="1531"/>
      <c r="CD698" s="1531"/>
      <c r="CE698" s="1531"/>
      <c r="CF698" s="1531"/>
      <c r="CG698" s="1531"/>
      <c r="CH698" s="1531"/>
    </row>
    <row r="699" spans="1:90" hidden="1">
      <c r="C699" s="377" t="s">
        <v>1022</v>
      </c>
      <c r="D699" s="458"/>
      <c r="E699" s="377"/>
      <c r="F699" s="377"/>
      <c r="G699" s="377"/>
      <c r="H699" s="377"/>
      <c r="I699" s="377"/>
      <c r="J699" s="377"/>
      <c r="K699" s="377"/>
      <c r="L699" s="377"/>
      <c r="M699" s="377"/>
      <c r="N699" s="377"/>
      <c r="O699" s="377"/>
      <c r="P699" s="377"/>
      <c r="Q699" s="377"/>
      <c r="R699" s="377"/>
      <c r="S699" s="377"/>
      <c r="T699" s="377"/>
      <c r="U699" s="377"/>
      <c r="V699" s="377"/>
      <c r="W699" s="377"/>
      <c r="X699" s="377"/>
      <c r="Y699" s="409"/>
      <c r="Z699" s="409"/>
      <c r="AA699" s="409"/>
      <c r="AB699" s="377"/>
      <c r="AC699" s="377"/>
      <c r="AD699" s="377"/>
      <c r="AE699" s="2644"/>
      <c r="AF699" s="2644"/>
      <c r="AG699" s="2644"/>
      <c r="AH699" s="2644"/>
      <c r="AI699" s="2644"/>
      <c r="AJ699" s="2644"/>
      <c r="AK699" s="2644"/>
      <c r="AL699" s="2644"/>
      <c r="AM699" s="2644"/>
      <c r="AN699" s="997"/>
      <c r="AO699" s="2644"/>
      <c r="AP699" s="2644"/>
      <c r="AQ699" s="2644"/>
      <c r="AR699" s="2644"/>
      <c r="AS699" s="2644"/>
      <c r="AT699" s="2644"/>
      <c r="AU699" s="2644"/>
      <c r="AV699" s="2644"/>
      <c r="AW699" s="2644"/>
      <c r="BA699" s="1577"/>
      <c r="BB699" s="1577"/>
      <c r="BC699" s="1577"/>
      <c r="BD699" s="1577"/>
      <c r="BE699" s="1577"/>
      <c r="BF699" s="1577"/>
      <c r="BG699" s="1577"/>
      <c r="BH699" s="1577"/>
      <c r="BI699" s="1577"/>
      <c r="BJ699" s="1577"/>
      <c r="BK699" s="1577"/>
      <c r="BL699" s="1577"/>
      <c r="BM699" s="1577"/>
      <c r="BN699" s="1577"/>
      <c r="BO699" s="1577"/>
      <c r="BP699" s="1577"/>
      <c r="BQ699" s="1577"/>
      <c r="BR699" s="1577"/>
      <c r="BS699" s="1577"/>
      <c r="BT699" s="1577"/>
      <c r="BU699" s="1531"/>
      <c r="BV699" s="1531"/>
      <c r="BW699" s="1531"/>
      <c r="BX699" s="1531"/>
      <c r="BY699" s="1531"/>
      <c r="BZ699" s="1531"/>
      <c r="CB699" s="1531"/>
      <c r="CC699" s="1531"/>
      <c r="CD699" s="1531"/>
      <c r="CE699" s="1531"/>
      <c r="CF699" s="1531"/>
      <c r="CG699" s="1531"/>
      <c r="CH699" s="1531"/>
    </row>
    <row r="700" spans="1:90" hidden="1">
      <c r="C700" s="377" t="s">
        <v>1021</v>
      </c>
      <c r="D700" s="458"/>
      <c r="E700" s="377"/>
      <c r="F700" s="377"/>
      <c r="G700" s="377"/>
      <c r="H700" s="377"/>
      <c r="I700" s="377"/>
      <c r="J700" s="377"/>
      <c r="K700" s="377"/>
      <c r="L700" s="377"/>
      <c r="M700" s="377"/>
      <c r="N700" s="377"/>
      <c r="O700" s="377"/>
      <c r="P700" s="377"/>
      <c r="Q700" s="377"/>
      <c r="R700" s="377"/>
      <c r="S700" s="377"/>
      <c r="T700" s="377"/>
      <c r="U700" s="377"/>
      <c r="V700" s="377"/>
      <c r="W700" s="377"/>
      <c r="X700" s="377"/>
      <c r="Y700" s="409"/>
      <c r="Z700" s="409"/>
      <c r="AA700" s="409"/>
      <c r="AB700" s="377"/>
      <c r="AC700" s="377"/>
      <c r="AD700" s="377"/>
      <c r="AE700" s="2644"/>
      <c r="AF700" s="2644"/>
      <c r="AG700" s="2644"/>
      <c r="AH700" s="2644"/>
      <c r="AI700" s="2644"/>
      <c r="AJ700" s="2644"/>
      <c r="AK700" s="2644"/>
      <c r="AL700" s="2644"/>
      <c r="AM700" s="2644"/>
      <c r="AN700" s="997"/>
      <c r="AO700" s="2644"/>
      <c r="AP700" s="2644"/>
      <c r="AQ700" s="2644"/>
      <c r="AR700" s="2644"/>
      <c r="AS700" s="2644"/>
      <c r="AT700" s="2644"/>
      <c r="AU700" s="2644"/>
      <c r="AV700" s="2644"/>
      <c r="AW700" s="2644"/>
      <c r="BA700" s="1577"/>
      <c r="BB700" s="1577"/>
      <c r="BC700" s="1577"/>
      <c r="BD700" s="1577"/>
      <c r="BE700" s="1577"/>
      <c r="BF700" s="1577"/>
      <c r="BG700" s="1577"/>
      <c r="BH700" s="1577"/>
      <c r="BI700" s="1577"/>
      <c r="BJ700" s="1577"/>
      <c r="BK700" s="1577"/>
      <c r="BL700" s="1577"/>
      <c r="BM700" s="1577"/>
      <c r="BN700" s="1577"/>
      <c r="BO700" s="1577"/>
      <c r="BP700" s="1577"/>
      <c r="BQ700" s="1577"/>
      <c r="BR700" s="1577"/>
      <c r="BS700" s="1577"/>
      <c r="BT700" s="1577"/>
      <c r="BU700" s="1531"/>
      <c r="BV700" s="1531"/>
      <c r="BW700" s="1531"/>
      <c r="BX700" s="1531"/>
      <c r="BY700" s="1531"/>
      <c r="BZ700" s="1531"/>
      <c r="CB700" s="1531"/>
      <c r="CC700" s="1531"/>
      <c r="CD700" s="1531"/>
      <c r="CE700" s="1531"/>
      <c r="CF700" s="1531"/>
      <c r="CG700" s="1531"/>
      <c r="CH700" s="1531"/>
    </row>
    <row r="701" spans="1:90" hidden="1">
      <c r="C701" s="377" t="s">
        <v>1023</v>
      </c>
      <c r="D701" s="458"/>
      <c r="E701" s="377"/>
      <c r="F701" s="377"/>
      <c r="G701" s="377"/>
      <c r="H701" s="377"/>
      <c r="I701" s="377"/>
      <c r="J701" s="377"/>
      <c r="K701" s="377"/>
      <c r="L701" s="377"/>
      <c r="M701" s="377"/>
      <c r="N701" s="377"/>
      <c r="O701" s="377"/>
      <c r="P701" s="377"/>
      <c r="Q701" s="377"/>
      <c r="R701" s="377"/>
      <c r="S701" s="377"/>
      <c r="T701" s="377"/>
      <c r="U701" s="377"/>
      <c r="V701" s="377"/>
      <c r="W701" s="377"/>
      <c r="X701" s="377"/>
      <c r="Y701" s="409"/>
      <c r="Z701" s="409"/>
      <c r="AA701" s="409"/>
      <c r="AB701" s="377"/>
      <c r="AC701" s="377"/>
      <c r="AD701" s="377"/>
      <c r="AE701" s="2644"/>
      <c r="AF701" s="2644"/>
      <c r="AG701" s="2644"/>
      <c r="AH701" s="2644"/>
      <c r="AI701" s="2644"/>
      <c r="AJ701" s="2644"/>
      <c r="AK701" s="2644"/>
      <c r="AL701" s="2644"/>
      <c r="AM701" s="2644"/>
      <c r="AN701" s="997"/>
      <c r="AO701" s="2644"/>
      <c r="AP701" s="2644"/>
      <c r="AQ701" s="2644"/>
      <c r="AR701" s="2644"/>
      <c r="AS701" s="2644"/>
      <c r="AT701" s="2644"/>
      <c r="AU701" s="2644"/>
      <c r="AV701" s="2644"/>
      <c r="AW701" s="2644"/>
      <c r="BA701" s="1577"/>
      <c r="BB701" s="1577"/>
      <c r="BC701" s="1577"/>
      <c r="BD701" s="1577"/>
      <c r="BE701" s="1577"/>
      <c r="BF701" s="1577"/>
      <c r="BG701" s="1577"/>
      <c r="BH701" s="1577"/>
      <c r="BI701" s="1577"/>
      <c r="BJ701" s="1577"/>
      <c r="BK701" s="1577"/>
      <c r="BL701" s="1577"/>
      <c r="BM701" s="1577"/>
      <c r="BN701" s="1577"/>
      <c r="BO701" s="1577"/>
      <c r="BP701" s="1577"/>
      <c r="BQ701" s="1577"/>
      <c r="BR701" s="1577"/>
      <c r="BS701" s="1577"/>
      <c r="BT701" s="1577"/>
      <c r="BU701" s="1531"/>
      <c r="BV701" s="1531"/>
      <c r="BW701" s="1531"/>
      <c r="BX701" s="1531"/>
      <c r="BY701" s="1531"/>
      <c r="BZ701" s="1531"/>
      <c r="CB701" s="1531"/>
      <c r="CC701" s="1531"/>
      <c r="CD701" s="1531"/>
      <c r="CE701" s="1531"/>
      <c r="CF701" s="1531"/>
      <c r="CG701" s="1531"/>
      <c r="CH701" s="1531"/>
    </row>
    <row r="702" spans="1:90" hidden="1">
      <c r="C702" s="1702" t="s">
        <v>935</v>
      </c>
      <c r="D702" s="377"/>
      <c r="E702" s="377"/>
      <c r="F702" s="377"/>
      <c r="G702" s="377"/>
      <c r="H702" s="377"/>
      <c r="I702" s="377"/>
      <c r="J702" s="377"/>
      <c r="K702" s="377"/>
      <c r="L702" s="377"/>
      <c r="M702" s="377"/>
      <c r="N702" s="377"/>
      <c r="O702" s="377"/>
      <c r="P702" s="377"/>
      <c r="Q702" s="377"/>
      <c r="R702" s="377"/>
      <c r="S702" s="377"/>
      <c r="T702" s="377"/>
      <c r="U702" s="377"/>
      <c r="V702" s="377"/>
      <c r="W702" s="377"/>
      <c r="X702" s="377"/>
      <c r="Y702" s="409"/>
      <c r="Z702" s="409"/>
      <c r="AA702" s="409"/>
      <c r="AB702" s="377"/>
      <c r="AC702" s="377"/>
      <c r="AD702" s="377"/>
      <c r="AE702" s="2585">
        <v>0</v>
      </c>
      <c r="AF702" s="2585"/>
      <c r="AG702" s="2585"/>
      <c r="AH702" s="2585"/>
      <c r="AI702" s="2585"/>
      <c r="AJ702" s="2585"/>
      <c r="AK702" s="2585"/>
      <c r="AL702" s="2585"/>
      <c r="AM702" s="2585"/>
      <c r="AO702" s="2585">
        <v>0</v>
      </c>
      <c r="AP702" s="2585"/>
      <c r="AQ702" s="2585"/>
      <c r="AR702" s="2585"/>
      <c r="AS702" s="2585"/>
      <c r="AT702" s="2585"/>
      <c r="AU702" s="2585"/>
      <c r="AV702" s="2585"/>
      <c r="AW702" s="2585"/>
      <c r="BA702" s="1577"/>
      <c r="BB702" s="1577"/>
      <c r="BC702" s="1577"/>
      <c r="BD702" s="1577"/>
      <c r="BE702" s="1577"/>
      <c r="BF702" s="1577"/>
      <c r="BG702" s="1577"/>
      <c r="BH702" s="1577"/>
      <c r="BI702" s="1577"/>
      <c r="BJ702" s="1577"/>
      <c r="BK702" s="1577"/>
      <c r="BL702" s="1577"/>
      <c r="BM702" s="1577"/>
      <c r="BN702" s="1577"/>
      <c r="BO702" s="1577"/>
      <c r="BP702" s="1577"/>
      <c r="BQ702" s="1577"/>
      <c r="BR702" s="1577"/>
      <c r="BS702" s="1577"/>
      <c r="BT702" s="1577"/>
      <c r="BU702" s="1531"/>
      <c r="BV702" s="1531"/>
      <c r="BW702" s="1531"/>
      <c r="BX702" s="1531"/>
      <c r="BY702" s="1531"/>
      <c r="BZ702" s="1531"/>
      <c r="CB702" s="1531"/>
      <c r="CC702" s="1531"/>
      <c r="CD702" s="1531"/>
      <c r="CE702" s="1531"/>
      <c r="CF702" s="1531"/>
      <c r="CG702" s="1531"/>
      <c r="CH702" s="1531"/>
      <c r="CI702" s="509">
        <v>0</v>
      </c>
      <c r="CJ702" s="460">
        <v>0</v>
      </c>
      <c r="CK702" s="1540">
        <v>0</v>
      </c>
      <c r="CL702" s="460">
        <v>0</v>
      </c>
    </row>
    <row r="703" spans="1:90" hidden="1">
      <c r="C703" s="377" t="s">
        <v>1020</v>
      </c>
      <c r="D703" s="458"/>
      <c r="E703" s="377"/>
      <c r="F703" s="377"/>
      <c r="G703" s="377"/>
      <c r="H703" s="377"/>
      <c r="I703" s="377"/>
      <c r="J703" s="377"/>
      <c r="K703" s="377"/>
      <c r="L703" s="377"/>
      <c r="M703" s="377"/>
      <c r="N703" s="377"/>
      <c r="O703" s="377"/>
      <c r="P703" s="377"/>
      <c r="Q703" s="377"/>
      <c r="R703" s="377"/>
      <c r="S703" s="377"/>
      <c r="T703" s="377"/>
      <c r="U703" s="377"/>
      <c r="V703" s="377"/>
      <c r="W703" s="377"/>
      <c r="X703" s="377"/>
      <c r="Y703" s="409"/>
      <c r="Z703" s="409"/>
      <c r="AA703" s="409"/>
      <c r="AB703" s="377"/>
      <c r="AC703" s="377"/>
      <c r="AD703" s="377"/>
      <c r="AE703" s="2601"/>
      <c r="AF703" s="2601"/>
      <c r="AG703" s="2601"/>
      <c r="AH703" s="2601"/>
      <c r="AI703" s="2601"/>
      <c r="AJ703" s="2601"/>
      <c r="AK703" s="2601"/>
      <c r="AL703" s="2601"/>
      <c r="AM703" s="2601"/>
      <c r="AO703" s="2601"/>
      <c r="AP703" s="2601"/>
      <c r="AQ703" s="2601"/>
      <c r="AR703" s="2601"/>
      <c r="AS703" s="2601"/>
      <c r="AT703" s="2601"/>
      <c r="AU703" s="2601"/>
      <c r="AV703" s="2601"/>
      <c r="AW703" s="2601"/>
      <c r="BA703" s="1577"/>
      <c r="BB703" s="1577"/>
      <c r="BC703" s="1577"/>
      <c r="BD703" s="1577"/>
      <c r="BE703" s="1577"/>
      <c r="BF703" s="1577"/>
      <c r="BG703" s="1577"/>
      <c r="BH703" s="1577"/>
      <c r="BI703" s="1577"/>
      <c r="BJ703" s="1577"/>
      <c r="BK703" s="1577"/>
      <c r="BL703" s="1577"/>
      <c r="BM703" s="1577"/>
      <c r="BN703" s="1577"/>
      <c r="BO703" s="1577"/>
      <c r="BP703" s="1577"/>
      <c r="BQ703" s="1577"/>
      <c r="BR703" s="1577"/>
      <c r="BS703" s="1577"/>
      <c r="BT703" s="1577"/>
      <c r="BU703" s="1531"/>
      <c r="BV703" s="1531"/>
      <c r="BW703" s="1531"/>
      <c r="BX703" s="1531"/>
      <c r="BY703" s="1531"/>
      <c r="BZ703" s="1531"/>
      <c r="CB703" s="1531"/>
      <c r="CC703" s="1531"/>
      <c r="CD703" s="1531"/>
      <c r="CE703" s="1531"/>
      <c r="CF703" s="1531"/>
      <c r="CG703" s="1531"/>
      <c r="CH703" s="1531"/>
    </row>
    <row r="704" spans="1:90" hidden="1">
      <c r="C704" s="377" t="s">
        <v>1022</v>
      </c>
      <c r="D704" s="458"/>
      <c r="E704" s="377"/>
      <c r="F704" s="377"/>
      <c r="G704" s="377"/>
      <c r="H704" s="377"/>
      <c r="I704" s="377"/>
      <c r="J704" s="377"/>
      <c r="K704" s="377"/>
      <c r="L704" s="377"/>
      <c r="M704" s="377"/>
      <c r="N704" s="377"/>
      <c r="O704" s="377"/>
      <c r="P704" s="377"/>
      <c r="Q704" s="377"/>
      <c r="R704" s="377"/>
      <c r="S704" s="377"/>
      <c r="T704" s="377"/>
      <c r="U704" s="377"/>
      <c r="V704" s="377"/>
      <c r="W704" s="377"/>
      <c r="X704" s="377"/>
      <c r="Y704" s="409"/>
      <c r="Z704" s="409"/>
      <c r="AA704" s="409"/>
      <c r="AB704" s="377"/>
      <c r="AC704" s="377"/>
      <c r="AD704" s="377"/>
      <c r="AE704" s="2601"/>
      <c r="AF704" s="2601"/>
      <c r="AG704" s="2601"/>
      <c r="AH704" s="2601"/>
      <c r="AI704" s="2601"/>
      <c r="AJ704" s="2601"/>
      <c r="AK704" s="2601"/>
      <c r="AL704" s="2601"/>
      <c r="AM704" s="2601"/>
      <c r="AO704" s="2601"/>
      <c r="AP704" s="2601"/>
      <c r="AQ704" s="2601"/>
      <c r="AR704" s="2601"/>
      <c r="AS704" s="2601"/>
      <c r="AT704" s="2601"/>
      <c r="AU704" s="2601"/>
      <c r="AV704" s="2601"/>
      <c r="AW704" s="2601"/>
      <c r="BA704" s="1577"/>
      <c r="BB704" s="1577"/>
      <c r="BC704" s="1577"/>
      <c r="BD704" s="1577"/>
      <c r="BE704" s="1577"/>
      <c r="BF704" s="1577"/>
      <c r="BG704" s="1577"/>
      <c r="BH704" s="1577"/>
      <c r="BI704" s="1577"/>
      <c r="BJ704" s="1577"/>
      <c r="BK704" s="1577"/>
      <c r="BL704" s="1577"/>
      <c r="BM704" s="1577"/>
      <c r="BN704" s="1577"/>
      <c r="BO704" s="1577"/>
      <c r="BP704" s="1577"/>
      <c r="BQ704" s="1577"/>
      <c r="BR704" s="1577"/>
      <c r="BS704" s="1577"/>
      <c r="BT704" s="1577"/>
      <c r="BU704" s="1531"/>
      <c r="BV704" s="1531"/>
      <c r="BW704" s="1531"/>
      <c r="BX704" s="1531"/>
      <c r="BY704" s="1531"/>
      <c r="BZ704" s="1531"/>
      <c r="CB704" s="1531"/>
      <c r="CC704" s="1531"/>
      <c r="CD704" s="1531"/>
      <c r="CE704" s="1531"/>
      <c r="CF704" s="1531"/>
      <c r="CG704" s="1531"/>
      <c r="CH704" s="1531"/>
    </row>
    <row r="705" spans="1:94" hidden="1">
      <c r="C705" s="377" t="s">
        <v>1021</v>
      </c>
      <c r="D705" s="458"/>
      <c r="E705" s="377"/>
      <c r="F705" s="377"/>
      <c r="G705" s="377"/>
      <c r="H705" s="377"/>
      <c r="I705" s="377"/>
      <c r="J705" s="377"/>
      <c r="K705" s="377"/>
      <c r="L705" s="377"/>
      <c r="M705" s="377"/>
      <c r="N705" s="377"/>
      <c r="O705" s="377"/>
      <c r="P705" s="377"/>
      <c r="Q705" s="377"/>
      <c r="R705" s="377"/>
      <c r="S705" s="377"/>
      <c r="T705" s="377"/>
      <c r="U705" s="377"/>
      <c r="V705" s="377"/>
      <c r="W705" s="377"/>
      <c r="X705" s="377"/>
      <c r="Y705" s="409"/>
      <c r="Z705" s="409"/>
      <c r="AA705" s="409"/>
      <c r="AB705" s="377"/>
      <c r="AC705" s="377"/>
      <c r="AD705" s="377"/>
      <c r="AE705" s="2601"/>
      <c r="AF705" s="2601"/>
      <c r="AG705" s="2601"/>
      <c r="AH705" s="2601"/>
      <c r="AI705" s="2601"/>
      <c r="AJ705" s="2601"/>
      <c r="AK705" s="2601"/>
      <c r="AL705" s="2601"/>
      <c r="AM705" s="2601"/>
      <c r="AO705" s="2601"/>
      <c r="AP705" s="2601"/>
      <c r="AQ705" s="2601"/>
      <c r="AR705" s="2601"/>
      <c r="AS705" s="2601"/>
      <c r="AT705" s="2601"/>
      <c r="AU705" s="2601"/>
      <c r="AV705" s="2601"/>
      <c r="AW705" s="2601"/>
      <c r="BA705" s="1577"/>
      <c r="BB705" s="1577"/>
      <c r="BC705" s="1577"/>
      <c r="BD705" s="1577"/>
      <c r="BE705" s="1577"/>
      <c r="BF705" s="1577"/>
      <c r="BG705" s="1577"/>
      <c r="BH705" s="1577"/>
      <c r="BI705" s="1577"/>
      <c r="BJ705" s="1577"/>
      <c r="BK705" s="1577"/>
      <c r="BL705" s="1577"/>
      <c r="BM705" s="1577"/>
      <c r="BN705" s="1577"/>
      <c r="BO705" s="1577"/>
      <c r="BP705" s="1577"/>
      <c r="BQ705" s="1577"/>
      <c r="BR705" s="1577"/>
      <c r="BS705" s="1577"/>
      <c r="BT705" s="1577"/>
      <c r="BU705" s="1531"/>
      <c r="BV705" s="1531"/>
      <c r="BW705" s="1531"/>
      <c r="BX705" s="1531"/>
      <c r="BY705" s="1531"/>
      <c r="BZ705" s="1531"/>
      <c r="CB705" s="1531"/>
      <c r="CC705" s="1531"/>
      <c r="CD705" s="1531"/>
      <c r="CE705" s="1531"/>
      <c r="CF705" s="1531"/>
      <c r="CG705" s="1531"/>
      <c r="CH705" s="1531"/>
    </row>
    <row r="706" spans="1:94" hidden="1">
      <c r="C706" s="377" t="s">
        <v>1023</v>
      </c>
      <c r="D706" s="458"/>
      <c r="E706" s="377"/>
      <c r="F706" s="377"/>
      <c r="G706" s="377"/>
      <c r="H706" s="377"/>
      <c r="I706" s="377"/>
      <c r="J706" s="377"/>
      <c r="K706" s="377"/>
      <c r="L706" s="377"/>
      <c r="M706" s="377"/>
      <c r="N706" s="377"/>
      <c r="O706" s="377"/>
      <c r="P706" s="377"/>
      <c r="Q706" s="377"/>
      <c r="R706" s="377"/>
      <c r="S706" s="377"/>
      <c r="T706" s="377"/>
      <c r="U706" s="377"/>
      <c r="V706" s="377"/>
      <c r="W706" s="377"/>
      <c r="X706" s="377"/>
      <c r="Y706" s="409"/>
      <c r="Z706" s="409"/>
      <c r="AA706" s="409"/>
      <c r="AB706" s="377"/>
      <c r="AC706" s="377"/>
      <c r="AD706" s="377"/>
      <c r="AE706" s="2601"/>
      <c r="AF706" s="2601"/>
      <c r="AG706" s="2601"/>
      <c r="AH706" s="2601"/>
      <c r="AI706" s="2601"/>
      <c r="AJ706" s="2601"/>
      <c r="AK706" s="2601"/>
      <c r="AL706" s="2601"/>
      <c r="AM706" s="2601"/>
      <c r="AO706" s="2601"/>
      <c r="AP706" s="2601"/>
      <c r="AQ706" s="2601"/>
      <c r="AR706" s="2601"/>
      <c r="AS706" s="2601"/>
      <c r="AT706" s="2601"/>
      <c r="AU706" s="2601"/>
      <c r="AV706" s="2601"/>
      <c r="AW706" s="2601"/>
      <c r="BA706" s="1577"/>
      <c r="BB706" s="1577"/>
      <c r="BC706" s="1577"/>
      <c r="BD706" s="1577"/>
      <c r="BE706" s="1577"/>
      <c r="BF706" s="1577"/>
      <c r="BG706" s="1577"/>
      <c r="BH706" s="1577"/>
      <c r="BI706" s="1577"/>
      <c r="BJ706" s="1577"/>
      <c r="BK706" s="1577"/>
      <c r="BL706" s="1577"/>
      <c r="BM706" s="1577"/>
      <c r="BN706" s="1577"/>
      <c r="BO706" s="1577"/>
      <c r="BP706" s="1577"/>
      <c r="BQ706" s="1577"/>
      <c r="BR706" s="1577"/>
      <c r="BS706" s="1577"/>
      <c r="BT706" s="1577"/>
      <c r="BU706" s="1531"/>
      <c r="BV706" s="1531"/>
      <c r="BW706" s="1531"/>
      <c r="BX706" s="1531"/>
      <c r="BY706" s="1531"/>
      <c r="BZ706" s="1531"/>
      <c r="CB706" s="1531"/>
      <c r="CC706" s="1531"/>
      <c r="CD706" s="1531"/>
      <c r="CE706" s="1531"/>
      <c r="CF706" s="1531"/>
      <c r="CG706" s="1531"/>
      <c r="CH706" s="1531"/>
    </row>
    <row r="707" spans="1:94" s="514" customFormat="1" ht="15.75" hidden="1" customHeight="1" thickBot="1">
      <c r="A707" s="1489"/>
      <c r="B707" s="134"/>
      <c r="C707" s="2662" t="s">
        <v>580</v>
      </c>
      <c r="D707" s="2662"/>
      <c r="E707" s="2662"/>
      <c r="F707" s="2662"/>
      <c r="G707" s="2662"/>
      <c r="H707" s="2662"/>
      <c r="I707" s="2662"/>
      <c r="J707" s="2662"/>
      <c r="K707" s="2662"/>
      <c r="L707" s="2662"/>
      <c r="M707" s="2662"/>
      <c r="N707" s="2662"/>
      <c r="O707" s="2662"/>
      <c r="P707" s="2662"/>
      <c r="Q707" s="2662"/>
      <c r="R707" s="2662"/>
      <c r="S707" s="2662"/>
      <c r="T707" s="2662"/>
      <c r="U707" s="2662"/>
      <c r="V707" s="2662"/>
      <c r="W707" s="2662"/>
      <c r="X707" s="2662"/>
      <c r="Y707" s="2662"/>
      <c r="Z707" s="457"/>
      <c r="AA707" s="134"/>
      <c r="AE707" s="2573">
        <v>0</v>
      </c>
      <c r="AF707" s="2573"/>
      <c r="AG707" s="2573"/>
      <c r="AH707" s="2574"/>
      <c r="AI707" s="2574"/>
      <c r="AJ707" s="2573"/>
      <c r="AK707" s="2574"/>
      <c r="AL707" s="2573"/>
      <c r="AM707" s="2573"/>
      <c r="AN707" s="936"/>
      <c r="AO707" s="2573">
        <v>0</v>
      </c>
      <c r="AP707" s="2573"/>
      <c r="AQ707" s="2573"/>
      <c r="AR707" s="2574"/>
      <c r="AS707" s="2574"/>
      <c r="AT707" s="2575"/>
      <c r="AU707" s="2573"/>
      <c r="AV707" s="2573"/>
      <c r="AW707" s="2573"/>
      <c r="AY707" s="134"/>
      <c r="AZ707" s="134"/>
      <c r="BA707" s="134" t="s">
        <v>580</v>
      </c>
      <c r="BB707" s="134"/>
      <c r="BC707" s="134"/>
      <c r="BD707" s="134"/>
      <c r="BE707" s="134"/>
      <c r="BF707" s="134"/>
      <c r="BG707" s="134"/>
      <c r="BH707" s="134"/>
      <c r="BI707" s="134"/>
      <c r="BJ707" s="134"/>
      <c r="BK707" s="134"/>
      <c r="BL707" s="134"/>
      <c r="BM707" s="134"/>
      <c r="BN707" s="134"/>
      <c r="BO707" s="134"/>
      <c r="BP707" s="134"/>
      <c r="BQ707" s="134"/>
      <c r="BR707" s="134"/>
      <c r="BU707" s="2614">
        <v>0</v>
      </c>
      <c r="BV707" s="2614"/>
      <c r="BW707" s="2614"/>
      <c r="BX707" s="2614"/>
      <c r="BY707" s="2614"/>
      <c r="BZ707" s="2614"/>
      <c r="CB707" s="2614">
        <v>0</v>
      </c>
      <c r="CC707" s="2614"/>
      <c r="CD707" s="2614"/>
      <c r="CE707" s="2614"/>
      <c r="CF707" s="2614"/>
      <c r="CG707" s="2614"/>
      <c r="CH707" s="284"/>
      <c r="CI707" s="496"/>
      <c r="CJ707" s="936"/>
      <c r="CK707" s="384"/>
      <c r="CL707" s="384"/>
    </row>
    <row r="708" spans="1:94" hidden="1">
      <c r="C708" s="1702"/>
      <c r="D708" s="377"/>
      <c r="E708" s="377"/>
      <c r="F708" s="377"/>
      <c r="G708" s="377"/>
      <c r="H708" s="377"/>
      <c r="I708" s="377"/>
      <c r="J708" s="377"/>
      <c r="K708" s="377"/>
      <c r="L708" s="377"/>
      <c r="M708" s="377"/>
      <c r="N708" s="377"/>
      <c r="O708" s="377"/>
      <c r="P708" s="377"/>
      <c r="Q708" s="377"/>
      <c r="R708" s="377"/>
      <c r="S708" s="377"/>
      <c r="T708" s="377"/>
      <c r="U708" s="377"/>
      <c r="V708" s="377"/>
      <c r="W708" s="377"/>
      <c r="X708" s="377"/>
      <c r="Y708" s="409"/>
      <c r="Z708" s="409"/>
      <c r="AA708" s="409"/>
      <c r="AB708" s="377"/>
      <c r="AC708" s="377"/>
      <c r="AD708" s="377"/>
      <c r="AE708" s="2601"/>
      <c r="AF708" s="2601"/>
      <c r="AG708" s="2601"/>
      <c r="AH708" s="2601"/>
      <c r="AI708" s="2601"/>
      <c r="AJ708" s="2601"/>
      <c r="AK708" s="2601"/>
      <c r="AL708" s="2601"/>
      <c r="AM708" s="2601"/>
      <c r="AO708" s="2601"/>
      <c r="AP708" s="2601"/>
      <c r="AQ708" s="2601"/>
      <c r="AR708" s="2601"/>
      <c r="AS708" s="2601"/>
      <c r="AT708" s="2601"/>
      <c r="AU708" s="2601"/>
      <c r="AV708" s="2601"/>
      <c r="AW708" s="2601"/>
      <c r="BA708" s="1577"/>
      <c r="BB708" s="1577"/>
      <c r="BC708" s="1577"/>
      <c r="BD708" s="1577"/>
      <c r="BE708" s="1577"/>
      <c r="BF708" s="1577"/>
      <c r="BG708" s="1577"/>
      <c r="BH708" s="1577"/>
      <c r="BI708" s="1577"/>
      <c r="BJ708" s="1577"/>
      <c r="BK708" s="1577"/>
      <c r="BL708" s="1577"/>
      <c r="BM708" s="1577"/>
      <c r="BN708" s="1577"/>
      <c r="BO708" s="1577"/>
      <c r="BP708" s="1577"/>
      <c r="BQ708" s="1577"/>
      <c r="BR708" s="1577"/>
      <c r="BS708" s="1577"/>
      <c r="BT708" s="1577"/>
      <c r="BU708" s="1531"/>
      <c r="BV708" s="1531"/>
      <c r="BW708" s="1531"/>
      <c r="BX708" s="1531"/>
      <c r="BY708" s="1531"/>
      <c r="BZ708" s="1531"/>
      <c r="CB708" s="1531"/>
      <c r="CC708" s="1531"/>
      <c r="CD708" s="1531"/>
      <c r="CE708" s="1531"/>
      <c r="CF708" s="1531"/>
      <c r="CG708" s="1531"/>
      <c r="CH708" s="1531"/>
    </row>
    <row r="709" spans="1:94" s="1867" customFormat="1" ht="17.25" customHeight="1" thickTop="1">
      <c r="A709" s="1868"/>
      <c r="B709" s="1863"/>
      <c r="C709" s="1702"/>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1856"/>
      <c r="Z709" s="1856"/>
      <c r="AA709" s="1856"/>
      <c r="AB709" s="377"/>
      <c r="AC709" s="377"/>
      <c r="AD709" s="377"/>
      <c r="AE709" s="1853"/>
      <c r="AF709" s="1853"/>
      <c r="AG709" s="1853"/>
      <c r="AH709" s="1853"/>
      <c r="AI709" s="1853"/>
      <c r="AJ709" s="1853"/>
      <c r="AK709" s="1853"/>
      <c r="AL709" s="1853"/>
      <c r="AM709" s="1853"/>
      <c r="AN709" s="1857"/>
      <c r="AO709" s="1853"/>
      <c r="AP709" s="1853"/>
      <c r="AQ709" s="1853"/>
      <c r="AR709" s="1853"/>
      <c r="AS709" s="1853"/>
      <c r="AT709" s="1853"/>
      <c r="AU709" s="1853"/>
      <c r="AV709" s="1853"/>
      <c r="AW709" s="1853"/>
      <c r="AY709" s="459"/>
      <c r="AZ709" s="459"/>
      <c r="BA709" s="1577"/>
      <c r="BB709" s="1577"/>
      <c r="BC709" s="1577"/>
      <c r="BD709" s="1577"/>
      <c r="BE709" s="1577"/>
      <c r="BF709" s="1577"/>
      <c r="BG709" s="1577"/>
      <c r="BH709" s="1577"/>
      <c r="BI709" s="1577"/>
      <c r="BJ709" s="1577"/>
      <c r="BK709" s="1577"/>
      <c r="BL709" s="1577"/>
      <c r="BM709" s="1577"/>
      <c r="BN709" s="1577"/>
      <c r="BO709" s="1577"/>
      <c r="BP709" s="1577"/>
      <c r="BQ709" s="1577"/>
      <c r="BR709" s="1577"/>
      <c r="BS709" s="1577"/>
      <c r="BT709" s="1577"/>
      <c r="BU709" s="1866"/>
      <c r="BV709" s="1866"/>
      <c r="BW709" s="1866"/>
      <c r="BX709" s="1866"/>
      <c r="BY709" s="1866"/>
      <c r="BZ709" s="1866"/>
      <c r="CB709" s="1866"/>
      <c r="CC709" s="1866"/>
      <c r="CD709" s="1866"/>
      <c r="CE709" s="1866"/>
      <c r="CF709" s="1866"/>
      <c r="CG709" s="1866"/>
      <c r="CH709" s="1866"/>
      <c r="CI709" s="509"/>
      <c r="CJ709" s="460"/>
    </row>
    <row r="710" spans="1:94" s="961" customFormat="1" ht="17.25" customHeight="1">
      <c r="A710" s="2163">
        <v>20</v>
      </c>
      <c r="B710" s="2056" t="s">
        <v>537</v>
      </c>
      <c r="C710" s="2051" t="s">
        <v>389</v>
      </c>
      <c r="D710" s="2050"/>
      <c r="E710" s="2050"/>
      <c r="F710" s="2050"/>
      <c r="G710" s="2050"/>
      <c r="H710" s="2050"/>
      <c r="I710" s="2050"/>
      <c r="J710" s="2050"/>
      <c r="K710" s="2050"/>
      <c r="L710" s="2050"/>
      <c r="M710" s="2050"/>
      <c r="N710" s="2050"/>
      <c r="O710" s="2050"/>
      <c r="P710" s="2050"/>
      <c r="Q710" s="2050"/>
      <c r="R710" s="2050"/>
      <c r="S710" s="2050"/>
      <c r="T710" s="2050"/>
      <c r="U710" s="2050"/>
      <c r="V710" s="2050"/>
      <c r="W710" s="2050"/>
      <c r="X710" s="2050"/>
      <c r="Y710" s="2050"/>
      <c r="Z710" s="2050"/>
      <c r="AA710" s="2050"/>
      <c r="AB710" s="2050"/>
      <c r="AC710" s="2050"/>
      <c r="AD710" s="2050"/>
      <c r="AE710" s="2050"/>
      <c r="AF710" s="2050"/>
      <c r="AG710" s="2050"/>
      <c r="AH710" s="2050"/>
      <c r="AI710" s="2050"/>
      <c r="AJ710" s="2050"/>
      <c r="AK710" s="2050"/>
      <c r="AL710" s="2050"/>
      <c r="AM710" s="2050"/>
      <c r="AN710" s="2050"/>
      <c r="AO710" s="2050"/>
      <c r="AP710" s="2050"/>
      <c r="AQ710" s="2050"/>
      <c r="AR710" s="2050"/>
      <c r="AS710" s="2050"/>
      <c r="AT710" s="2050"/>
      <c r="AU710" s="2050"/>
      <c r="AV710" s="2050"/>
      <c r="AW710" s="2050"/>
      <c r="AY710" s="404">
        <v>21</v>
      </c>
      <c r="AZ710" s="404" t="s">
        <v>537</v>
      </c>
      <c r="BA710" s="409" t="s">
        <v>731</v>
      </c>
      <c r="CI710" s="1467"/>
      <c r="CJ710" s="1449"/>
    </row>
    <row r="711" spans="1:94" s="961" customFormat="1" ht="17.25" customHeight="1">
      <c r="A711" s="2045"/>
      <c r="B711" s="2056"/>
      <c r="C711" s="2051" t="s">
        <v>1935</v>
      </c>
      <c r="D711" s="2050"/>
      <c r="E711" s="2050"/>
      <c r="F711" s="2050"/>
      <c r="G711" s="2050"/>
      <c r="H711" s="2050"/>
      <c r="I711" s="2050"/>
      <c r="J711" s="2050"/>
      <c r="K711" s="2050"/>
      <c r="L711" s="2050"/>
      <c r="M711" s="2050"/>
      <c r="N711" s="2050"/>
      <c r="O711" s="2050"/>
      <c r="P711" s="2050"/>
      <c r="Q711" s="2050"/>
      <c r="R711" s="2050"/>
      <c r="S711" s="2050"/>
      <c r="T711" s="2050"/>
      <c r="U711" s="2050"/>
      <c r="V711" s="2050"/>
      <c r="W711" s="2050"/>
      <c r="X711" s="2050"/>
      <c r="Y711" s="2050"/>
      <c r="Z711" s="2050"/>
      <c r="AA711" s="2050"/>
      <c r="AB711" s="2050"/>
      <c r="AC711" s="2050"/>
      <c r="AD711" s="2050"/>
      <c r="AE711" s="2050"/>
      <c r="AF711" s="2050"/>
      <c r="AG711" s="2050"/>
      <c r="AH711" s="2050"/>
      <c r="AI711" s="2050"/>
      <c r="AJ711" s="2050"/>
      <c r="AK711" s="2050"/>
      <c r="AL711" s="2050"/>
      <c r="AM711" s="2050"/>
      <c r="AN711" s="3082"/>
      <c r="AO711" s="3082"/>
      <c r="AP711" s="3082"/>
      <c r="AQ711" s="3082"/>
      <c r="AR711" s="3082"/>
      <c r="AS711" s="3082"/>
      <c r="AT711" s="3082"/>
      <c r="AU711" s="3082"/>
      <c r="AV711" s="3082"/>
      <c r="AW711" s="3082"/>
      <c r="AY711" s="404"/>
      <c r="AZ711" s="404"/>
      <c r="BA711" s="409"/>
      <c r="CI711" s="1467"/>
      <c r="CJ711" s="1449"/>
    </row>
    <row r="712" spans="1:94" s="1634" customFormat="1" ht="42" hidden="1" customHeight="1">
      <c r="A712" s="2057"/>
      <c r="B712" s="2057"/>
      <c r="C712" s="2929" t="s">
        <v>361</v>
      </c>
      <c r="D712" s="2930"/>
      <c r="E712" s="2930"/>
      <c r="F712" s="2930"/>
      <c r="G712" s="2930"/>
      <c r="H712" s="2930"/>
      <c r="I712" s="2931"/>
      <c r="J712" s="2930"/>
      <c r="K712" s="2932"/>
      <c r="L712" s="2645" t="s">
        <v>1024</v>
      </c>
      <c r="M712" s="2645"/>
      <c r="N712" s="2646"/>
      <c r="O712" s="2645"/>
      <c r="P712" s="2645"/>
      <c r="Q712" s="2646"/>
      <c r="R712" s="2646"/>
      <c r="S712" s="2645"/>
      <c r="T712" s="3428" t="s">
        <v>1286</v>
      </c>
      <c r="U712" s="2645"/>
      <c r="V712" s="2646"/>
      <c r="W712" s="2645"/>
      <c r="X712" s="2646"/>
      <c r="Y712" s="3429"/>
      <c r="Z712" s="2085"/>
      <c r="AA712" s="3374" t="s">
        <v>432</v>
      </c>
      <c r="AB712" s="3375"/>
      <c r="AC712" s="3375"/>
      <c r="AD712" s="2646"/>
      <c r="AE712" s="3375"/>
      <c r="AF712" s="3376"/>
      <c r="AG712" s="2760" t="s">
        <v>1025</v>
      </c>
      <c r="AH712" s="2761"/>
      <c r="AI712" s="2761"/>
      <c r="AJ712" s="2760"/>
      <c r="AK712" s="2762"/>
      <c r="AL712" s="2760"/>
      <c r="AM712" s="2760"/>
      <c r="AN712" s="2760"/>
      <c r="AO712" s="2640" t="s">
        <v>167</v>
      </c>
      <c r="AP712" s="2641"/>
      <c r="AQ712" s="2641"/>
      <c r="AR712" s="2642"/>
      <c r="AS712" s="2642"/>
      <c r="AT712" s="2642"/>
      <c r="AU712" s="2641"/>
      <c r="AV712" s="2641"/>
      <c r="AW712" s="2641"/>
      <c r="AX712" s="915"/>
    </row>
    <row r="713" spans="1:94" s="1706" customFormat="1" ht="15.95" hidden="1" customHeight="1" thickBot="1">
      <c r="A713" s="414"/>
      <c r="B713" s="414"/>
      <c r="C713" s="2086" t="s">
        <v>391</v>
      </c>
      <c r="D713" s="2087"/>
      <c r="E713" s="2087"/>
      <c r="F713" s="2087"/>
      <c r="G713" s="2087"/>
      <c r="H713" s="2087"/>
      <c r="I713" s="2088"/>
      <c r="J713" s="2087"/>
      <c r="K713" s="2087"/>
      <c r="L713" s="2925">
        <v>20159850000</v>
      </c>
      <c r="M713" s="2926"/>
      <c r="N713" s="2927"/>
      <c r="O713" s="2926"/>
      <c r="P713" s="2926"/>
      <c r="Q713" s="2927"/>
      <c r="R713" s="2927"/>
      <c r="S713" s="2928"/>
      <c r="T713" s="3368">
        <v>-943752685</v>
      </c>
      <c r="U713" s="3369"/>
      <c r="V713" s="2940"/>
      <c r="W713" s="3369"/>
      <c r="X713" s="3370"/>
      <c r="Y713" s="3371"/>
      <c r="Z713" s="2089"/>
      <c r="AA713" s="2939">
        <v>1497912513</v>
      </c>
      <c r="AB713" s="2940"/>
      <c r="AC713" s="2940"/>
      <c r="AD713" s="2940"/>
      <c r="AE713" s="2940"/>
      <c r="AF713" s="2941"/>
      <c r="AG713" s="2700">
        <v>136121314</v>
      </c>
      <c r="AH713" s="2701"/>
      <c r="AI713" s="2701"/>
      <c r="AJ713" s="2702"/>
      <c r="AK713" s="2701"/>
      <c r="AL713" s="2702"/>
      <c r="AM713" s="2702"/>
      <c r="AN713" s="2702"/>
      <c r="AO713" s="3347">
        <v>20850131142</v>
      </c>
      <c r="AP713" s="3348"/>
      <c r="AQ713" s="3348"/>
      <c r="AR713" s="3349"/>
      <c r="AS713" s="3349"/>
      <c r="AT713" s="3350"/>
      <c r="AU713" s="3348"/>
      <c r="AV713" s="3348"/>
      <c r="AW713" s="3348"/>
      <c r="AX713" s="1704"/>
      <c r="AY713" s="1705" t="e">
        <v>#REF!</v>
      </c>
      <c r="CJ713" s="1705"/>
    </row>
    <row r="714" spans="1:94" s="1707" customFormat="1" ht="15.75" hidden="1" thickTop="1">
      <c r="A714" s="2090"/>
      <c r="B714" s="2050"/>
      <c r="C714" s="1939" t="s">
        <v>1026</v>
      </c>
      <c r="D714" s="1940"/>
      <c r="E714" s="1940"/>
      <c r="F714" s="1940"/>
      <c r="G714" s="1940"/>
      <c r="H714" s="1940"/>
      <c r="I714" s="1940"/>
      <c r="J714" s="1940"/>
      <c r="K714" s="1941"/>
      <c r="L714" s="2862"/>
      <c r="M714" s="2862"/>
      <c r="N714" s="2862"/>
      <c r="O714" s="2862"/>
      <c r="P714" s="2862"/>
      <c r="Q714" s="2862"/>
      <c r="R714" s="2862"/>
      <c r="S714" s="2862"/>
      <c r="T714" s="2630">
        <v>3000000000</v>
      </c>
      <c r="U714" s="2630"/>
      <c r="V714" s="2630"/>
      <c r="W714" s="2630"/>
      <c r="X714" s="2630"/>
      <c r="Y714" s="2630"/>
      <c r="Z714" s="2064"/>
      <c r="AA714" s="2668"/>
      <c r="AB714" s="2669"/>
      <c r="AC714" s="2669"/>
      <c r="AD714" s="2669"/>
      <c r="AE714" s="2669"/>
      <c r="AF714" s="2670"/>
      <c r="AG714" s="2643"/>
      <c r="AH714" s="2643"/>
      <c r="AI714" s="2643"/>
      <c r="AJ714" s="2643"/>
      <c r="AK714" s="2643"/>
      <c r="AL714" s="2643"/>
      <c r="AM714" s="2643"/>
      <c r="AN714" s="2643"/>
      <c r="AO714" s="2643">
        <v>3000000000</v>
      </c>
      <c r="AP714" s="2643"/>
      <c r="AQ714" s="2643"/>
      <c r="AR714" s="2643"/>
      <c r="AS714" s="2643"/>
      <c r="AT714" s="2643"/>
      <c r="AU714" s="2643"/>
      <c r="AV714" s="2643"/>
      <c r="AW714" s="2643"/>
      <c r="AX714" s="1708"/>
      <c r="AY714" s="1708"/>
      <c r="AZ714" s="1708"/>
      <c r="BA714" s="1709"/>
      <c r="BB714" s="1710"/>
      <c r="BC714" s="1710"/>
      <c r="BD714" s="1710"/>
      <c r="BE714" s="1710"/>
      <c r="BF714" s="1710"/>
      <c r="BG714" s="1710"/>
      <c r="BH714" s="1710"/>
      <c r="BI714" s="1711"/>
      <c r="BJ714" s="1711"/>
      <c r="BK714" s="1711"/>
      <c r="BL714" s="1711"/>
      <c r="BM714" s="1711"/>
      <c r="BN714" s="1711"/>
      <c r="BO714" s="1711"/>
      <c r="BP714" s="1711"/>
      <c r="BQ714" s="1711"/>
      <c r="BR714" s="1711"/>
      <c r="BS714" s="1711"/>
      <c r="BT714" s="1711"/>
      <c r="BU714" s="1711"/>
      <c r="BV714" s="1711"/>
      <c r="BW714" s="1711"/>
      <c r="BX714" s="1711"/>
      <c r="BY714" s="1711"/>
      <c r="BZ714" s="1711"/>
      <c r="CA714" s="1711"/>
      <c r="CB714" s="1711"/>
      <c r="CC714" s="1711"/>
      <c r="CD714" s="1711"/>
      <c r="CE714" s="1711"/>
      <c r="CF714" s="1711"/>
      <c r="CG714" s="1711"/>
      <c r="CH714" s="1711"/>
      <c r="CI714" s="1708"/>
      <c r="CJ714" s="1708"/>
      <c r="CK714" s="1708"/>
      <c r="CL714" s="1708"/>
      <c r="CM714" s="1708"/>
      <c r="CN714" s="1708"/>
      <c r="CO714" s="1708"/>
      <c r="CP714" s="1708"/>
    </row>
    <row r="715" spans="1:94" s="1707" customFormat="1" hidden="1">
      <c r="A715" s="2090"/>
      <c r="B715" s="2050"/>
      <c r="C715" s="1942" t="s">
        <v>1027</v>
      </c>
      <c r="D715" s="2050"/>
      <c r="E715" s="2050"/>
      <c r="F715" s="2050"/>
      <c r="G715" s="2050"/>
      <c r="H715" s="2050"/>
      <c r="I715" s="2050"/>
      <c r="J715" s="2050"/>
      <c r="K715" s="1943"/>
      <c r="L715" s="2582"/>
      <c r="M715" s="2582"/>
      <c r="N715" s="2582"/>
      <c r="O715" s="2582"/>
      <c r="P715" s="2582"/>
      <c r="Q715" s="2582"/>
      <c r="R715" s="2582"/>
      <c r="S715" s="2582"/>
      <c r="T715" s="2588"/>
      <c r="U715" s="2588"/>
      <c r="V715" s="2588"/>
      <c r="W715" s="2588"/>
      <c r="X715" s="2588"/>
      <c r="Y715" s="2588"/>
      <c r="Z715" s="2054"/>
      <c r="AA715" s="2933"/>
      <c r="AB715" s="2934"/>
      <c r="AC715" s="2934"/>
      <c r="AD715" s="2934"/>
      <c r="AE715" s="2934"/>
      <c r="AF715" s="2935"/>
      <c r="AG715" s="2633">
        <v>4734036280</v>
      </c>
      <c r="AH715" s="2633"/>
      <c r="AI715" s="2633"/>
      <c r="AJ715" s="2633"/>
      <c r="AK715" s="2633"/>
      <c r="AL715" s="2633"/>
      <c r="AM715" s="2633"/>
      <c r="AN715" s="2633"/>
      <c r="AO715" s="2633">
        <v>4734036280</v>
      </c>
      <c r="AP715" s="2633"/>
      <c r="AQ715" s="2633"/>
      <c r="AR715" s="2633"/>
      <c r="AS715" s="2633"/>
      <c r="AT715" s="2633"/>
      <c r="AU715" s="2633"/>
      <c r="AV715" s="2633"/>
      <c r="AW715" s="2633"/>
      <c r="AX715" s="1708"/>
      <c r="AY715" s="1708"/>
      <c r="AZ715" s="1708"/>
      <c r="BA715" s="1709"/>
      <c r="BB715" s="1710"/>
      <c r="BC715" s="1710"/>
      <c r="BD715" s="1710"/>
      <c r="BE715" s="1710"/>
      <c r="BF715" s="1710"/>
      <c r="BG715" s="1710"/>
      <c r="BH715" s="1710"/>
      <c r="BI715" s="1711"/>
      <c r="BJ715" s="1711"/>
      <c r="BK715" s="1711"/>
      <c r="BL715" s="1711"/>
      <c r="BM715" s="1711"/>
      <c r="BN715" s="1711"/>
      <c r="BO715" s="1711"/>
      <c r="BP715" s="1711"/>
      <c r="BQ715" s="1711"/>
      <c r="BR715" s="1711"/>
      <c r="BS715" s="1711"/>
      <c r="BT715" s="1711"/>
      <c r="BU715" s="1711"/>
      <c r="BV715" s="1711"/>
      <c r="BW715" s="1711"/>
      <c r="BX715" s="1711"/>
      <c r="BY715" s="1711"/>
      <c r="BZ715" s="1711"/>
      <c r="CA715" s="1711"/>
      <c r="CB715" s="1711"/>
      <c r="CC715" s="1711"/>
      <c r="CD715" s="1711"/>
      <c r="CE715" s="1711"/>
      <c r="CF715" s="1711"/>
      <c r="CG715" s="1711"/>
      <c r="CH715" s="1711"/>
      <c r="CI715" s="1708"/>
      <c r="CJ715" s="1708"/>
      <c r="CK715" s="1708"/>
      <c r="CL715" s="1708"/>
      <c r="CM715" s="1708"/>
      <c r="CN715" s="1708"/>
      <c r="CO715" s="1708"/>
      <c r="CP715" s="1708"/>
    </row>
    <row r="716" spans="1:94" s="1712" customFormat="1" hidden="1">
      <c r="A716" s="2091"/>
      <c r="B716" s="2050"/>
      <c r="C716" s="1942" t="s">
        <v>392</v>
      </c>
      <c r="D716" s="2050"/>
      <c r="E716" s="2050"/>
      <c r="F716" s="2050"/>
      <c r="G716" s="2050"/>
      <c r="H716" s="2050"/>
      <c r="I716" s="2050"/>
      <c r="J716" s="2050"/>
      <c r="K716" s="1943"/>
      <c r="L716" s="2582"/>
      <c r="M716" s="2582"/>
      <c r="N716" s="2582"/>
      <c r="O716" s="2582"/>
      <c r="P716" s="2582"/>
      <c r="Q716" s="2582"/>
      <c r="R716" s="2582"/>
      <c r="S716" s="2582"/>
      <c r="T716" s="2588"/>
      <c r="U716" s="2588"/>
      <c r="V716" s="2588"/>
      <c r="W716" s="2588"/>
      <c r="X716" s="2588"/>
      <c r="Y716" s="2588"/>
      <c r="Z716" s="2054"/>
      <c r="AA716" s="2627"/>
      <c r="AB716" s="2628"/>
      <c r="AC716" s="2628"/>
      <c r="AD716" s="2628"/>
      <c r="AE716" s="2628"/>
      <c r="AF716" s="2629"/>
      <c r="AG716" s="2633"/>
      <c r="AH716" s="2633"/>
      <c r="AI716" s="2633"/>
      <c r="AJ716" s="2633"/>
      <c r="AK716" s="2633"/>
      <c r="AL716" s="2633"/>
      <c r="AM716" s="2633"/>
      <c r="AN716" s="2633"/>
      <c r="AO716" s="2633">
        <v>0</v>
      </c>
      <c r="AP716" s="2633"/>
      <c r="AQ716" s="2633"/>
      <c r="AR716" s="2633"/>
      <c r="AS716" s="2633"/>
      <c r="AT716" s="2633"/>
      <c r="AU716" s="2633"/>
      <c r="AV716" s="2633"/>
      <c r="AW716" s="2633"/>
      <c r="AY716" s="1713"/>
      <c r="AZ716" s="1713"/>
      <c r="BA716" s="1714"/>
      <c r="BB716" s="1715"/>
      <c r="BC716" s="1715"/>
      <c r="BD716" s="1715"/>
      <c r="BE716" s="1715"/>
      <c r="BF716" s="1715"/>
      <c r="BG716" s="1715"/>
      <c r="BH716" s="1715"/>
      <c r="BI716" s="2632"/>
      <c r="BJ716" s="2632"/>
      <c r="BK716" s="2632"/>
      <c r="BL716" s="2632"/>
      <c r="BM716" s="2632"/>
      <c r="BN716" s="2632"/>
      <c r="BO716" s="2632"/>
      <c r="BP716" s="2632"/>
      <c r="BQ716" s="2632"/>
      <c r="BR716" s="2632"/>
      <c r="BS716" s="2632"/>
      <c r="BT716" s="2632"/>
      <c r="BU716" s="2632"/>
      <c r="BV716" s="2632"/>
      <c r="BW716" s="2632"/>
      <c r="BX716" s="2632"/>
      <c r="BY716" s="2632"/>
      <c r="BZ716" s="2632"/>
      <c r="CA716" s="2632"/>
      <c r="CB716" s="2632"/>
      <c r="CC716" s="2631"/>
      <c r="CD716" s="2631"/>
      <c r="CE716" s="2631"/>
      <c r="CF716" s="2631"/>
      <c r="CG716" s="2631"/>
      <c r="CH716" s="1716"/>
    </row>
    <row r="717" spans="1:94" s="1707" customFormat="1" hidden="1">
      <c r="A717" s="2090"/>
      <c r="B717" s="2050"/>
      <c r="C717" s="1942" t="s">
        <v>1028</v>
      </c>
      <c r="D717" s="2050"/>
      <c r="E717" s="2050"/>
      <c r="F717" s="2050"/>
      <c r="G717" s="2050"/>
      <c r="H717" s="2050"/>
      <c r="I717" s="2050"/>
      <c r="J717" s="2050"/>
      <c r="K717" s="1943"/>
      <c r="L717" s="2582"/>
      <c r="M717" s="2582"/>
      <c r="N717" s="2582"/>
      <c r="O717" s="2582"/>
      <c r="P717" s="2582"/>
      <c r="Q717" s="2582"/>
      <c r="R717" s="2582"/>
      <c r="S717" s="2582"/>
      <c r="T717" s="2588"/>
      <c r="U717" s="2588"/>
      <c r="V717" s="2588"/>
      <c r="W717" s="2588"/>
      <c r="X717" s="2588"/>
      <c r="Y717" s="2588"/>
      <c r="Z717" s="2054"/>
      <c r="AA717" s="2627"/>
      <c r="AB717" s="2628"/>
      <c r="AC717" s="2628"/>
      <c r="AD717" s="2628"/>
      <c r="AE717" s="2628"/>
      <c r="AF717" s="2629"/>
      <c r="AG717" s="2633"/>
      <c r="AH717" s="2633"/>
      <c r="AI717" s="2633"/>
      <c r="AJ717" s="2633"/>
      <c r="AK717" s="2633"/>
      <c r="AL717" s="2633"/>
      <c r="AM717" s="2633"/>
      <c r="AN717" s="2633"/>
      <c r="AO717" s="2633">
        <v>0</v>
      </c>
      <c r="AP717" s="2633"/>
      <c r="AQ717" s="2633"/>
      <c r="AR717" s="2633"/>
      <c r="AS717" s="2633"/>
      <c r="AT717" s="2633"/>
      <c r="AU717" s="2633"/>
      <c r="AV717" s="2633"/>
      <c r="AW717" s="2633"/>
      <c r="AX717" s="1708"/>
      <c r="AY717" s="1708"/>
      <c r="AZ717" s="1708"/>
      <c r="BA717" s="1709"/>
      <c r="BB717" s="1710"/>
      <c r="BC717" s="1710"/>
      <c r="BD717" s="1710"/>
      <c r="BE717" s="1710"/>
      <c r="BF717" s="1710"/>
      <c r="BG717" s="1710"/>
      <c r="BH717" s="1710"/>
      <c r="BI717" s="2618"/>
      <c r="BJ717" s="2618"/>
      <c r="BK717" s="2618"/>
      <c r="BL717" s="2618"/>
      <c r="BM717" s="2618"/>
      <c r="BN717" s="2618"/>
      <c r="BO717" s="2618"/>
      <c r="BP717" s="2618"/>
      <c r="BQ717" s="2618"/>
      <c r="BR717" s="2618"/>
      <c r="BS717" s="2618"/>
      <c r="BT717" s="2618"/>
      <c r="BU717" s="2618"/>
      <c r="BV717" s="2618"/>
      <c r="BW717" s="2618"/>
      <c r="BX717" s="2618"/>
      <c r="BY717" s="2618"/>
      <c r="BZ717" s="2618"/>
      <c r="CA717" s="2618"/>
      <c r="CB717" s="2618"/>
      <c r="CC717" s="2618"/>
      <c r="CD717" s="2618"/>
      <c r="CE717" s="2618"/>
      <c r="CF717" s="2618"/>
      <c r="CG717" s="2618"/>
      <c r="CH717" s="1711"/>
      <c r="CI717" s="1708"/>
      <c r="CJ717" s="1708"/>
      <c r="CK717" s="1708"/>
      <c r="CL717" s="1708"/>
      <c r="CM717" s="1708"/>
      <c r="CN717" s="1708"/>
      <c r="CO717" s="1708"/>
      <c r="CP717" s="1708"/>
    </row>
    <row r="718" spans="1:94" s="1707" customFormat="1" hidden="1">
      <c r="A718" s="2090"/>
      <c r="B718" s="2050"/>
      <c r="C718" s="1942" t="s">
        <v>1029</v>
      </c>
      <c r="D718" s="2050"/>
      <c r="E718" s="2050"/>
      <c r="F718" s="2050"/>
      <c r="G718" s="2050"/>
      <c r="H718" s="2050"/>
      <c r="I718" s="2050"/>
      <c r="J718" s="2050"/>
      <c r="K718" s="1943"/>
      <c r="L718" s="2582"/>
      <c r="M718" s="2582"/>
      <c r="N718" s="2582"/>
      <c r="O718" s="2582"/>
      <c r="P718" s="2582"/>
      <c r="Q718" s="2582"/>
      <c r="R718" s="2582"/>
      <c r="S718" s="2582"/>
      <c r="T718" s="2588"/>
      <c r="U718" s="2588"/>
      <c r="V718" s="2588"/>
      <c r="W718" s="2588"/>
      <c r="X718" s="2588"/>
      <c r="Y718" s="2588"/>
      <c r="Z718" s="2054"/>
      <c r="AA718" s="2627"/>
      <c r="AB718" s="2628"/>
      <c r="AC718" s="2628"/>
      <c r="AD718" s="2628"/>
      <c r="AE718" s="2628"/>
      <c r="AF718" s="2629"/>
      <c r="AG718" s="2633"/>
      <c r="AH718" s="2633"/>
      <c r="AI718" s="2633"/>
      <c r="AJ718" s="2633"/>
      <c r="AK718" s="2633"/>
      <c r="AL718" s="2633"/>
      <c r="AM718" s="2633"/>
      <c r="AN718" s="2633"/>
      <c r="AO718" s="2633">
        <v>0</v>
      </c>
      <c r="AP718" s="2633"/>
      <c r="AQ718" s="2633"/>
      <c r="AR718" s="2633"/>
      <c r="AS718" s="2633"/>
      <c r="AT718" s="2633"/>
      <c r="AU718" s="2633"/>
      <c r="AV718" s="2633"/>
      <c r="AW718" s="2633"/>
      <c r="AX718" s="1708"/>
      <c r="AY718" s="1708"/>
      <c r="AZ718" s="1708"/>
      <c r="BA718" s="1709"/>
      <c r="BB718" s="1710"/>
      <c r="BC718" s="1710"/>
      <c r="BD718" s="1710"/>
      <c r="BE718" s="1710"/>
      <c r="BF718" s="1710"/>
      <c r="BG718" s="1710"/>
      <c r="BH718" s="1710"/>
      <c r="BI718" s="1711"/>
      <c r="BJ718" s="1711"/>
      <c r="BK718" s="1711"/>
      <c r="BL718" s="1711"/>
      <c r="BM718" s="1711"/>
      <c r="BN718" s="1711"/>
      <c r="BO718" s="1711"/>
      <c r="BP718" s="1711"/>
      <c r="BQ718" s="1711"/>
      <c r="BR718" s="1711"/>
      <c r="BS718" s="1711"/>
      <c r="BT718" s="1711"/>
      <c r="BU718" s="1711"/>
      <c r="BV718" s="1711"/>
      <c r="BW718" s="1711"/>
      <c r="BX718" s="1711"/>
      <c r="BY718" s="1711"/>
      <c r="BZ718" s="1711"/>
      <c r="CA718" s="1711"/>
      <c r="CB718" s="1711"/>
      <c r="CC718" s="1711"/>
      <c r="CD718" s="1711"/>
      <c r="CE718" s="1711"/>
      <c r="CF718" s="1711"/>
      <c r="CG718" s="1711"/>
      <c r="CH718" s="1711"/>
      <c r="CI718" s="1708"/>
      <c r="CJ718" s="1717"/>
      <c r="CK718" s="1708"/>
      <c r="CL718" s="1708"/>
      <c r="CM718" s="1708"/>
      <c r="CN718" s="1708"/>
      <c r="CO718" s="1708"/>
      <c r="CP718" s="1708"/>
    </row>
    <row r="719" spans="1:94" s="1629" customFormat="1" hidden="1">
      <c r="A719" s="2092"/>
      <c r="B719" s="2051"/>
      <c r="C719" s="1942" t="s">
        <v>393</v>
      </c>
      <c r="D719" s="2051"/>
      <c r="E719" s="2051"/>
      <c r="F719" s="2051"/>
      <c r="G719" s="2051"/>
      <c r="H719" s="2051"/>
      <c r="I719" s="2051"/>
      <c r="J719" s="2051"/>
      <c r="K719" s="1944"/>
      <c r="L719" s="2582"/>
      <c r="M719" s="2582"/>
      <c r="N719" s="2582"/>
      <c r="O719" s="2582"/>
      <c r="P719" s="2582"/>
      <c r="Q719" s="2582"/>
      <c r="R719" s="2582"/>
      <c r="S719" s="2582"/>
      <c r="T719" s="2588"/>
      <c r="U719" s="2588"/>
      <c r="V719" s="2588"/>
      <c r="W719" s="2588"/>
      <c r="X719" s="2588"/>
      <c r="Y719" s="2588"/>
      <c r="Z719" s="2054"/>
      <c r="AA719" s="2851"/>
      <c r="AB719" s="2852"/>
      <c r="AC719" s="2852"/>
      <c r="AD719" s="2852"/>
      <c r="AE719" s="2852"/>
      <c r="AF719" s="2853"/>
      <c r="AG719" s="2633"/>
      <c r="AH719" s="2633"/>
      <c r="AI719" s="2633"/>
      <c r="AJ719" s="2633"/>
      <c r="AK719" s="2633"/>
      <c r="AL719" s="2633"/>
      <c r="AM719" s="2633"/>
      <c r="AN719" s="2633"/>
      <c r="AO719" s="2633">
        <v>0</v>
      </c>
      <c r="AP719" s="2633"/>
      <c r="AQ719" s="2633"/>
      <c r="AR719" s="2633"/>
      <c r="AS719" s="2633"/>
      <c r="AT719" s="2633"/>
      <c r="AU719" s="2633"/>
      <c r="AV719" s="2633"/>
      <c r="AW719" s="2633"/>
      <c r="AX719" s="1718"/>
      <c r="AY719" s="1718"/>
      <c r="AZ719" s="1718"/>
      <c r="BA719" s="1719"/>
      <c r="BB719" s="1720"/>
      <c r="BC719" s="1720"/>
      <c r="BD719" s="1720"/>
      <c r="BE719" s="1720"/>
      <c r="BF719" s="1720"/>
      <c r="BG719" s="1720"/>
      <c r="BH719" s="1720"/>
      <c r="BI719" s="1721"/>
      <c r="BJ719" s="1721"/>
      <c r="BK719" s="1721"/>
      <c r="BL719" s="1721"/>
      <c r="BM719" s="1721"/>
      <c r="BN719" s="1721"/>
      <c r="BO719" s="1721"/>
      <c r="BP719" s="1721"/>
      <c r="BQ719" s="1721"/>
      <c r="BR719" s="1721"/>
      <c r="BS719" s="1721"/>
      <c r="BT719" s="1721"/>
      <c r="BU719" s="1721"/>
      <c r="BV719" s="1721"/>
      <c r="BW719" s="1721"/>
      <c r="BX719" s="1721"/>
      <c r="BY719" s="1721"/>
      <c r="BZ719" s="1721"/>
      <c r="CA719" s="1721"/>
      <c r="CB719" s="1721"/>
      <c r="CC719" s="1721"/>
      <c r="CD719" s="1721"/>
      <c r="CE719" s="1721"/>
      <c r="CF719" s="1721"/>
      <c r="CG719" s="1721"/>
      <c r="CH719" s="1721"/>
      <c r="CI719" s="1718"/>
      <c r="CJ719" s="1722"/>
      <c r="CK719" s="1718"/>
      <c r="CL719" s="1718"/>
      <c r="CM719" s="1718"/>
      <c r="CN719" s="1718"/>
      <c r="CO719" s="1718"/>
      <c r="CP719" s="1718"/>
    </row>
    <row r="720" spans="1:94" s="916" customFormat="1" ht="15.75" hidden="1" thickBot="1">
      <c r="A720" s="2092"/>
      <c r="B720" s="2045"/>
      <c r="C720" s="1945" t="s">
        <v>919</v>
      </c>
      <c r="D720" s="1946"/>
      <c r="E720" s="1946"/>
      <c r="F720" s="1946"/>
      <c r="G720" s="1946"/>
      <c r="H720" s="1946"/>
      <c r="I720" s="2060"/>
      <c r="J720" s="1946"/>
      <c r="K720" s="1947"/>
      <c r="L720" s="2647">
        <v>20159850000</v>
      </c>
      <c r="M720" s="2648"/>
      <c r="N720" s="2649"/>
      <c r="O720" s="2648"/>
      <c r="P720" s="2648"/>
      <c r="Q720" s="2649"/>
      <c r="R720" s="2649"/>
      <c r="S720" s="2648"/>
      <c r="T720" s="2937">
        <v>2056247315</v>
      </c>
      <c r="U720" s="2937"/>
      <c r="V720" s="2938"/>
      <c r="W720" s="2937"/>
      <c r="X720" s="2938"/>
      <c r="Y720" s="2937"/>
      <c r="Z720" s="2093"/>
      <c r="AA720" s="3372">
        <v>1497912513</v>
      </c>
      <c r="AB720" s="2780"/>
      <c r="AC720" s="2780"/>
      <c r="AD720" s="2780"/>
      <c r="AE720" s="2780"/>
      <c r="AF720" s="3373"/>
      <c r="AG720" s="2923">
        <v>4870157594</v>
      </c>
      <c r="AH720" s="2924"/>
      <c r="AI720" s="2924"/>
      <c r="AJ720" s="2923"/>
      <c r="AK720" s="2924"/>
      <c r="AL720" s="2923"/>
      <c r="AM720" s="2923"/>
      <c r="AN720" s="2923"/>
      <c r="AO720" s="2923">
        <v>7734036280</v>
      </c>
      <c r="AP720" s="2923"/>
      <c r="AQ720" s="2923"/>
      <c r="AR720" s="2924"/>
      <c r="AS720" s="2924"/>
      <c r="AT720" s="2924"/>
      <c r="AU720" s="2923"/>
      <c r="AV720" s="2923"/>
      <c r="AW720" s="2923"/>
      <c r="AX720" s="917"/>
      <c r="AY720" s="917"/>
      <c r="AZ720" s="917"/>
      <c r="BA720" s="918"/>
      <c r="BB720" s="919"/>
      <c r="BC720" s="919"/>
      <c r="BD720" s="919"/>
      <c r="BE720" s="919"/>
      <c r="BF720" s="919"/>
      <c r="BG720" s="919"/>
      <c r="BH720" s="919"/>
      <c r="BI720" s="920"/>
      <c r="BJ720" s="920"/>
      <c r="BK720" s="920"/>
      <c r="BL720" s="920"/>
      <c r="BM720" s="920"/>
      <c r="BN720" s="920"/>
      <c r="BO720" s="920"/>
      <c r="BP720" s="920"/>
      <c r="BQ720" s="920"/>
      <c r="BR720" s="920"/>
      <c r="BS720" s="920"/>
      <c r="BT720" s="920"/>
      <c r="BU720" s="920"/>
      <c r="BV720" s="920"/>
      <c r="BW720" s="920"/>
      <c r="BX720" s="920"/>
      <c r="BY720" s="920"/>
      <c r="BZ720" s="920"/>
      <c r="CA720" s="920"/>
      <c r="CB720" s="920"/>
      <c r="CC720" s="920"/>
      <c r="CD720" s="920"/>
      <c r="CE720" s="920"/>
      <c r="CF720" s="920"/>
      <c r="CG720" s="920"/>
      <c r="CH720" s="920"/>
      <c r="CI720" s="1723">
        <v>439275310078</v>
      </c>
      <c r="CJ720" s="921">
        <v>431541273798</v>
      </c>
      <c r="CK720" s="917"/>
      <c r="CL720" s="917"/>
      <c r="CM720" s="917"/>
      <c r="CN720" s="917"/>
      <c r="CO720" s="917"/>
      <c r="CP720" s="917"/>
    </row>
    <row r="721" spans="1:94" s="1707" customFormat="1" ht="15.75" hidden="1" thickTop="1">
      <c r="A721" s="2090"/>
      <c r="B721" s="2050"/>
      <c r="C721" s="1942" t="s">
        <v>1030</v>
      </c>
      <c r="D721" s="2050"/>
      <c r="E721" s="2050"/>
      <c r="F721" s="2050"/>
      <c r="G721" s="2050"/>
      <c r="H721" s="2050"/>
      <c r="I721" s="2050"/>
      <c r="J721" s="2050"/>
      <c r="K721" s="1943"/>
      <c r="L721" s="2582"/>
      <c r="M721" s="2582"/>
      <c r="N721" s="2582"/>
      <c r="O721" s="2582"/>
      <c r="P721" s="2582"/>
      <c r="Q721" s="2582"/>
      <c r="R721" s="2582"/>
      <c r="S721" s="2582"/>
      <c r="T721" s="2588"/>
      <c r="U721" s="2588"/>
      <c r="V721" s="2588"/>
      <c r="W721" s="2588"/>
      <c r="X721" s="2588"/>
      <c r="Y721" s="2588"/>
      <c r="Z721" s="2054"/>
      <c r="AA721" s="3342"/>
      <c r="AB721" s="3343"/>
      <c r="AC721" s="3343"/>
      <c r="AD721" s="3343"/>
      <c r="AE721" s="3343"/>
      <c r="AF721" s="3344"/>
      <c r="AG721" s="2633"/>
      <c r="AH721" s="2633"/>
      <c r="AI721" s="2633"/>
      <c r="AJ721" s="2633"/>
      <c r="AK721" s="2633"/>
      <c r="AL721" s="2633"/>
      <c r="AM721" s="2633"/>
      <c r="AN721" s="2633"/>
      <c r="AO721" s="2633">
        <v>0</v>
      </c>
      <c r="AP721" s="2633"/>
      <c r="AQ721" s="2633"/>
      <c r="AR721" s="2633"/>
      <c r="AS721" s="2633"/>
      <c r="AT721" s="2633"/>
      <c r="AU721" s="2633"/>
      <c r="AV721" s="2633"/>
      <c r="AW721" s="2633"/>
      <c r="AX721" s="1708"/>
      <c r="AY721" s="1708"/>
      <c r="AZ721" s="1708"/>
      <c r="BA721" s="1709"/>
      <c r="BB721" s="1710"/>
      <c r="BC721" s="1710"/>
      <c r="BD721" s="1710"/>
      <c r="BE721" s="1710"/>
      <c r="BF721" s="1710"/>
      <c r="BG721" s="1710"/>
      <c r="BH721" s="1710"/>
      <c r="BI721" s="2612"/>
      <c r="BJ721" s="2612"/>
      <c r="BK721" s="2612"/>
      <c r="BL721" s="2612"/>
      <c r="BM721" s="2612"/>
      <c r="BN721" s="2612"/>
      <c r="BO721" s="2612"/>
      <c r="BP721" s="2612"/>
      <c r="BQ721" s="2612"/>
      <c r="BR721" s="2612"/>
      <c r="BS721" s="2612"/>
      <c r="BT721" s="2612"/>
      <c r="BU721" s="2612"/>
      <c r="BV721" s="2612"/>
      <c r="BW721" s="2612"/>
      <c r="BX721" s="2612"/>
      <c r="BY721" s="2612"/>
      <c r="BZ721" s="2612"/>
      <c r="CA721" s="2612"/>
      <c r="CB721" s="2612"/>
      <c r="CC721" s="2612"/>
      <c r="CD721" s="2612"/>
      <c r="CE721" s="2612"/>
      <c r="CF721" s="2612"/>
      <c r="CG721" s="2612"/>
      <c r="CH721" s="1721"/>
      <c r="CI721" s="1708"/>
      <c r="CJ721" s="1717"/>
      <c r="CK721" s="1708"/>
      <c r="CL721" s="1708"/>
      <c r="CM721" s="1708"/>
      <c r="CN721" s="1708"/>
      <c r="CO721" s="1708"/>
      <c r="CP721" s="1708"/>
    </row>
    <row r="722" spans="1:94" s="1707" customFormat="1" hidden="1">
      <c r="A722" s="2090"/>
      <c r="B722" s="2050"/>
      <c r="C722" s="1942" t="s">
        <v>1031</v>
      </c>
      <c r="D722" s="2050"/>
      <c r="E722" s="2050"/>
      <c r="F722" s="2050"/>
      <c r="G722" s="2050"/>
      <c r="H722" s="2050"/>
      <c r="I722" s="2050"/>
      <c r="J722" s="2050"/>
      <c r="K722" s="1943"/>
      <c r="L722" s="2582"/>
      <c r="M722" s="2582"/>
      <c r="N722" s="2582"/>
      <c r="O722" s="2582"/>
      <c r="P722" s="2582"/>
      <c r="Q722" s="2582"/>
      <c r="R722" s="2582"/>
      <c r="S722" s="2582"/>
      <c r="T722" s="2588"/>
      <c r="U722" s="2588"/>
      <c r="V722" s="2588"/>
      <c r="W722" s="2588"/>
      <c r="X722" s="2588"/>
      <c r="Y722" s="2588"/>
      <c r="Z722" s="2054"/>
      <c r="AA722" s="2627"/>
      <c r="AB722" s="2628"/>
      <c r="AC722" s="2628"/>
      <c r="AD722" s="2628"/>
      <c r="AE722" s="2628"/>
      <c r="AF722" s="2629"/>
      <c r="AG722" s="2633">
        <v>2578181476</v>
      </c>
      <c r="AH722" s="2633"/>
      <c r="AI722" s="2633"/>
      <c r="AJ722" s="2633"/>
      <c r="AK722" s="2633"/>
      <c r="AL722" s="2633"/>
      <c r="AM722" s="2633"/>
      <c r="AN722" s="2633"/>
      <c r="AO722" s="2633">
        <v>2578181476</v>
      </c>
      <c r="AP722" s="2633"/>
      <c r="AQ722" s="2633"/>
      <c r="AR722" s="2633"/>
      <c r="AS722" s="2633"/>
      <c r="AT722" s="2633"/>
      <c r="AU722" s="2633"/>
      <c r="AV722" s="2633"/>
      <c r="AW722" s="2633"/>
      <c r="AX722" s="1708"/>
      <c r="AY722" s="1708"/>
      <c r="AZ722" s="1708"/>
      <c r="BA722" s="1709"/>
      <c r="BB722" s="1710"/>
      <c r="BC722" s="1710"/>
      <c r="BD722" s="1710"/>
      <c r="BE722" s="1710"/>
      <c r="BF722" s="1710"/>
      <c r="BG722" s="1710"/>
      <c r="BH722" s="1710"/>
      <c r="BI722" s="2618"/>
      <c r="BJ722" s="2618"/>
      <c r="BK722" s="2618"/>
      <c r="BL722" s="2618"/>
      <c r="BM722" s="2618"/>
      <c r="BN722" s="2618"/>
      <c r="BO722" s="2618"/>
      <c r="BP722" s="2618"/>
      <c r="BQ722" s="2618"/>
      <c r="BR722" s="2618"/>
      <c r="BS722" s="2618"/>
      <c r="BT722" s="2618"/>
      <c r="BU722" s="2618"/>
      <c r="BV722" s="2618"/>
      <c r="BW722" s="2618"/>
      <c r="BX722" s="2618"/>
      <c r="BY722" s="2618"/>
      <c r="BZ722" s="2618"/>
      <c r="CA722" s="2618"/>
      <c r="CB722" s="2618"/>
      <c r="CC722" s="2618"/>
      <c r="CD722" s="2618"/>
      <c r="CE722" s="2618"/>
      <c r="CF722" s="2618"/>
      <c r="CG722" s="2618"/>
      <c r="CH722" s="1711"/>
      <c r="CI722" s="1708"/>
      <c r="CJ722" s="1708"/>
      <c r="CK722" s="1708"/>
      <c r="CL722" s="1708"/>
      <c r="CM722" s="1708"/>
      <c r="CN722" s="1708"/>
      <c r="CO722" s="1708"/>
      <c r="CP722" s="1708"/>
    </row>
    <row r="723" spans="1:94" s="1707" customFormat="1" hidden="1">
      <c r="A723" s="2090"/>
      <c r="B723" s="2050"/>
      <c r="C723" s="1942" t="s">
        <v>392</v>
      </c>
      <c r="D723" s="2050"/>
      <c r="E723" s="2050"/>
      <c r="F723" s="2050"/>
      <c r="G723" s="2050"/>
      <c r="H723" s="2050"/>
      <c r="I723" s="2050"/>
      <c r="J723" s="2050"/>
      <c r="K723" s="1943"/>
      <c r="L723" s="2582"/>
      <c r="M723" s="2582"/>
      <c r="N723" s="2582"/>
      <c r="O723" s="2582"/>
      <c r="P723" s="2582"/>
      <c r="Q723" s="2582"/>
      <c r="R723" s="2582"/>
      <c r="S723" s="2582"/>
      <c r="T723" s="2588"/>
      <c r="U723" s="2588"/>
      <c r="V723" s="2588"/>
      <c r="W723" s="2588"/>
      <c r="X723" s="2588"/>
      <c r="Y723" s="2588"/>
      <c r="Z723" s="2054"/>
      <c r="AA723" s="2627"/>
      <c r="AB723" s="2628"/>
      <c r="AC723" s="2628"/>
      <c r="AD723" s="2628"/>
      <c r="AE723" s="2628"/>
      <c r="AF723" s="2629"/>
      <c r="AG723" s="2633"/>
      <c r="AH723" s="2633"/>
      <c r="AI723" s="2633"/>
      <c r="AJ723" s="2633"/>
      <c r="AK723" s="2633"/>
      <c r="AL723" s="2633"/>
      <c r="AM723" s="2633"/>
      <c r="AN723" s="2633"/>
      <c r="AO723" s="2633">
        <v>0</v>
      </c>
      <c r="AP723" s="2633"/>
      <c r="AQ723" s="2633"/>
      <c r="AR723" s="2633"/>
      <c r="AS723" s="2633"/>
      <c r="AT723" s="2633"/>
      <c r="AU723" s="2633"/>
      <c r="AV723" s="2633"/>
      <c r="AW723" s="2633"/>
      <c r="AX723" s="1708"/>
      <c r="AY723" s="1708"/>
      <c r="AZ723" s="1708"/>
      <c r="BA723" s="1724"/>
      <c r="BB723" s="1710"/>
      <c r="BC723" s="1710"/>
      <c r="BD723" s="1710"/>
      <c r="BE723" s="1710"/>
      <c r="BF723" s="1710"/>
      <c r="BG723" s="1710"/>
      <c r="BH723" s="1710"/>
      <c r="BI723" s="2623"/>
      <c r="BJ723" s="2623"/>
      <c r="BK723" s="2623"/>
      <c r="BL723" s="2623"/>
      <c r="BM723" s="2623"/>
      <c r="BN723" s="2623"/>
      <c r="BO723" s="2623"/>
      <c r="BP723" s="2623"/>
      <c r="BQ723" s="2623"/>
      <c r="BR723" s="2623"/>
      <c r="BS723" s="2623"/>
      <c r="BT723" s="2623"/>
      <c r="BU723" s="2623"/>
      <c r="BV723" s="2623"/>
      <c r="BW723" s="2623"/>
      <c r="BX723" s="2623"/>
      <c r="BY723" s="2623"/>
      <c r="BZ723" s="2623"/>
      <c r="CA723" s="2623"/>
      <c r="CB723" s="2623"/>
      <c r="CC723" s="2846"/>
      <c r="CD723" s="2846"/>
      <c r="CE723" s="2846"/>
      <c r="CF723" s="2846"/>
      <c r="CG723" s="2846"/>
      <c r="CH723" s="1725"/>
      <c r="CI723" s="1708"/>
      <c r="CJ723" s="1708"/>
      <c r="CK723" s="1708"/>
      <c r="CL723" s="1708"/>
      <c r="CM723" s="1708"/>
      <c r="CN723" s="1708"/>
      <c r="CO723" s="1708"/>
      <c r="CP723" s="1708"/>
    </row>
    <row r="724" spans="1:94" s="1712" customFormat="1" hidden="1">
      <c r="A724" s="2090"/>
      <c r="B724" s="422"/>
      <c r="C724" s="1942" t="s">
        <v>1032</v>
      </c>
      <c r="D724" s="2050"/>
      <c r="E724" s="2050"/>
      <c r="F724" s="2050"/>
      <c r="G724" s="2050"/>
      <c r="H724" s="2050"/>
      <c r="I724" s="2050"/>
      <c r="J724" s="2050"/>
      <c r="K724" s="1943"/>
      <c r="L724" s="2582"/>
      <c r="M724" s="2582"/>
      <c r="N724" s="2582"/>
      <c r="O724" s="2582"/>
      <c r="P724" s="2582"/>
      <c r="Q724" s="2582"/>
      <c r="R724" s="2582"/>
      <c r="S724" s="2582"/>
      <c r="T724" s="2588"/>
      <c r="U724" s="2588"/>
      <c r="V724" s="2588"/>
      <c r="W724" s="2588"/>
      <c r="X724" s="2588"/>
      <c r="Y724" s="2588"/>
      <c r="Z724" s="2054"/>
      <c r="AA724" s="2627"/>
      <c r="AB724" s="2628"/>
      <c r="AC724" s="2628"/>
      <c r="AD724" s="2628"/>
      <c r="AE724" s="2628"/>
      <c r="AF724" s="2629"/>
      <c r="AG724" s="2633"/>
      <c r="AH724" s="2633"/>
      <c r="AI724" s="2633"/>
      <c r="AJ724" s="2633"/>
      <c r="AK724" s="2633"/>
      <c r="AL724" s="2633"/>
      <c r="AM724" s="2633"/>
      <c r="AN724" s="2633"/>
      <c r="AO724" s="2633">
        <v>0</v>
      </c>
      <c r="AP724" s="2633"/>
      <c r="AQ724" s="2633"/>
      <c r="AR724" s="2633"/>
      <c r="AS724" s="2633"/>
      <c r="AT724" s="2633"/>
      <c r="AU724" s="2633"/>
      <c r="AV724" s="2633"/>
      <c r="AW724" s="2633"/>
      <c r="AX724" s="1708"/>
      <c r="AY724" s="1708"/>
      <c r="AZ724" s="1708"/>
      <c r="BA724" s="1724"/>
      <c r="BB724" s="1710"/>
      <c r="BC724" s="1710"/>
      <c r="BD724" s="1710"/>
      <c r="BE724" s="1710"/>
      <c r="BF724" s="1710"/>
      <c r="BG724" s="1710"/>
      <c r="BH724" s="1710"/>
      <c r="BI724" s="1726"/>
      <c r="BJ724" s="1726"/>
      <c r="BK724" s="1726"/>
      <c r="BL724" s="1726"/>
      <c r="BM724" s="1726"/>
      <c r="BN724" s="1726"/>
      <c r="BO724" s="1726"/>
      <c r="BP724" s="1726"/>
      <c r="BQ724" s="1726"/>
      <c r="BR724" s="1726"/>
      <c r="BS724" s="1726"/>
      <c r="BT724" s="1726"/>
      <c r="BU724" s="1726"/>
      <c r="BV724" s="1726"/>
      <c r="BW724" s="1726"/>
      <c r="BX724" s="1726"/>
      <c r="BY724" s="1726"/>
      <c r="BZ724" s="1726"/>
      <c r="CA724" s="1726"/>
      <c r="CB724" s="1726"/>
      <c r="CC724" s="1725"/>
      <c r="CD724" s="1725"/>
      <c r="CE724" s="1725"/>
      <c r="CF724" s="1725"/>
      <c r="CG724" s="1725"/>
      <c r="CH724" s="1725"/>
      <c r="CI724" s="1708"/>
      <c r="CJ724" s="1708"/>
      <c r="CK724" s="1708"/>
      <c r="CL724" s="1708"/>
      <c r="CM724" s="1708"/>
      <c r="CN724" s="1708"/>
      <c r="CO724" s="1708"/>
      <c r="CP724" s="1708"/>
    </row>
    <row r="725" spans="1:94" s="1707" customFormat="1" hidden="1">
      <c r="A725" s="2091"/>
      <c r="B725" s="2050"/>
      <c r="C725" s="1942" t="s">
        <v>1029</v>
      </c>
      <c r="D725" s="2050"/>
      <c r="E725" s="2050"/>
      <c r="F725" s="2050"/>
      <c r="G725" s="2050"/>
      <c r="H725" s="2050"/>
      <c r="I725" s="2050"/>
      <c r="J725" s="2050"/>
      <c r="K725" s="1943"/>
      <c r="L725" s="2582"/>
      <c r="M725" s="2582"/>
      <c r="N725" s="2582"/>
      <c r="O725" s="2582"/>
      <c r="P725" s="2582"/>
      <c r="Q725" s="2582"/>
      <c r="R725" s="2582"/>
      <c r="S725" s="2582"/>
      <c r="T725" s="2588"/>
      <c r="U725" s="2588"/>
      <c r="V725" s="2588"/>
      <c r="W725" s="2588"/>
      <c r="X725" s="2588"/>
      <c r="Y725" s="2588"/>
      <c r="Z725" s="2054"/>
      <c r="AA725" s="2627"/>
      <c r="AB725" s="2628"/>
      <c r="AC725" s="2628"/>
      <c r="AD725" s="2628"/>
      <c r="AE725" s="2628"/>
      <c r="AF725" s="2629"/>
      <c r="AG725" s="2633"/>
      <c r="AH725" s="2633"/>
      <c r="AI725" s="2633"/>
      <c r="AJ725" s="2633"/>
      <c r="AK725" s="2633"/>
      <c r="AL725" s="2633"/>
      <c r="AM725" s="2633"/>
      <c r="AN725" s="2633"/>
      <c r="AO725" s="2633">
        <v>0</v>
      </c>
      <c r="AP725" s="2633"/>
      <c r="AQ725" s="2633"/>
      <c r="AR725" s="2633"/>
      <c r="AS725" s="2633"/>
      <c r="AT725" s="2633"/>
      <c r="AU725" s="2633"/>
      <c r="AV725" s="2633"/>
      <c r="AW725" s="2633"/>
      <c r="AX725" s="1712"/>
      <c r="AY725" s="1713"/>
      <c r="AZ725" s="1713"/>
      <c r="BA725" s="1714"/>
      <c r="BB725" s="1715"/>
      <c r="BC725" s="1715"/>
      <c r="BD725" s="1715"/>
      <c r="BE725" s="1715"/>
      <c r="BF725" s="1715"/>
      <c r="BG725" s="1715"/>
      <c r="BH725" s="1715"/>
      <c r="BI725" s="2632"/>
      <c r="BJ725" s="2632"/>
      <c r="BK725" s="2632"/>
      <c r="BL725" s="2632"/>
      <c r="BM725" s="2632"/>
      <c r="BN725" s="2632"/>
      <c r="BO725" s="2632"/>
      <c r="BP725" s="2632"/>
      <c r="BQ725" s="2632"/>
      <c r="BR725" s="2632"/>
      <c r="BS725" s="2632"/>
      <c r="BT725" s="2632"/>
      <c r="BU725" s="2632"/>
      <c r="BV725" s="2632"/>
      <c r="BW725" s="2632"/>
      <c r="BX725" s="2632"/>
      <c r="BY725" s="2632"/>
      <c r="BZ725" s="2632"/>
      <c r="CA725" s="2632"/>
      <c r="CB725" s="2632"/>
      <c r="CC725" s="2631"/>
      <c r="CD725" s="2631"/>
      <c r="CE725" s="2631"/>
      <c r="CF725" s="2631"/>
      <c r="CG725" s="2631"/>
      <c r="CH725" s="1716"/>
      <c r="CI725" s="1712"/>
      <c r="CJ725" s="1712"/>
      <c r="CK725" s="1712"/>
      <c r="CL725" s="1712"/>
      <c r="CM725" s="1712"/>
      <c r="CN725" s="1712"/>
      <c r="CO725" s="1712"/>
      <c r="CP725" s="1712"/>
    </row>
    <row r="726" spans="1:94" s="1629" customFormat="1" hidden="1">
      <c r="A726" s="2092"/>
      <c r="B726" s="2051"/>
      <c r="C726" s="1942" t="s">
        <v>393</v>
      </c>
      <c r="D726" s="2051"/>
      <c r="E726" s="2051"/>
      <c r="F726" s="2051"/>
      <c r="G726" s="2051"/>
      <c r="H726" s="2051"/>
      <c r="I726" s="2051"/>
      <c r="J726" s="2051"/>
      <c r="K726" s="1944"/>
      <c r="L726" s="2582"/>
      <c r="M726" s="2582"/>
      <c r="N726" s="2582"/>
      <c r="O726" s="2582"/>
      <c r="P726" s="2582"/>
      <c r="Q726" s="2582"/>
      <c r="R726" s="2582"/>
      <c r="S726" s="2582"/>
      <c r="T726" s="2588"/>
      <c r="U726" s="2588"/>
      <c r="V726" s="2588"/>
      <c r="W726" s="2588"/>
      <c r="X726" s="2588"/>
      <c r="Y726" s="2588"/>
      <c r="Z726" s="2054"/>
      <c r="AA726" s="2851"/>
      <c r="AB726" s="2852"/>
      <c r="AC726" s="2852"/>
      <c r="AD726" s="2852"/>
      <c r="AE726" s="2852"/>
      <c r="AF726" s="2853"/>
      <c r="AG726" s="2633"/>
      <c r="AH726" s="2633"/>
      <c r="AI726" s="2633"/>
      <c r="AJ726" s="2633"/>
      <c r="AK726" s="2633"/>
      <c r="AL726" s="2633"/>
      <c r="AM726" s="2633"/>
      <c r="AN726" s="2633"/>
      <c r="AO726" s="2633">
        <v>0</v>
      </c>
      <c r="AP726" s="2633"/>
      <c r="AQ726" s="2633"/>
      <c r="AR726" s="2633"/>
      <c r="AS726" s="2633"/>
      <c r="AT726" s="2633"/>
      <c r="AU726" s="2633"/>
      <c r="AV726" s="2633"/>
      <c r="AW726" s="2633"/>
      <c r="AX726" s="1718"/>
      <c r="AY726" s="1718"/>
      <c r="AZ726" s="1718"/>
      <c r="BA726" s="1719"/>
      <c r="BB726" s="1720"/>
      <c r="BC726" s="1720"/>
      <c r="BD726" s="1720"/>
      <c r="BE726" s="1720"/>
      <c r="BF726" s="1720"/>
      <c r="BG726" s="1720"/>
      <c r="BH726" s="1720"/>
      <c r="BI726" s="1721"/>
      <c r="BJ726" s="1721"/>
      <c r="BK726" s="1721"/>
      <c r="BL726" s="1721"/>
      <c r="BM726" s="1721"/>
      <c r="BN726" s="1721"/>
      <c r="BO726" s="1721"/>
      <c r="BP726" s="1721"/>
      <c r="BQ726" s="1721"/>
      <c r="BR726" s="1721"/>
      <c r="BS726" s="1721"/>
      <c r="BT726" s="1721"/>
      <c r="BU726" s="1721"/>
      <c r="BV726" s="1721"/>
      <c r="BW726" s="1721"/>
      <c r="BX726" s="1721"/>
      <c r="BY726" s="1721"/>
      <c r="BZ726" s="1721"/>
      <c r="CA726" s="1721"/>
      <c r="CB726" s="1721"/>
      <c r="CC726" s="1721"/>
      <c r="CD726" s="1721"/>
      <c r="CE726" s="1721"/>
      <c r="CF726" s="1721"/>
      <c r="CG726" s="1721"/>
      <c r="CH726" s="1721"/>
      <c r="CI726" s="1718"/>
      <c r="CJ726" s="1722"/>
      <c r="CK726" s="1718"/>
      <c r="CL726" s="1718"/>
      <c r="CM726" s="1718"/>
      <c r="CN726" s="1718"/>
      <c r="CO726" s="1718"/>
      <c r="CP726" s="1718"/>
    </row>
    <row r="727" spans="1:94" s="1728" customFormat="1" ht="15.75" hidden="1" thickBot="1">
      <c r="A727" s="2045"/>
      <c r="B727" s="2056"/>
      <c r="C727" s="2086" t="s">
        <v>1033</v>
      </c>
      <c r="D727" s="2094"/>
      <c r="E727" s="2094"/>
      <c r="F727" s="2094"/>
      <c r="G727" s="2094"/>
      <c r="H727" s="2094"/>
      <c r="I727" s="2095"/>
      <c r="J727" s="2096"/>
      <c r="K727" s="2097"/>
      <c r="L727" s="2647">
        <v>20159850000</v>
      </c>
      <c r="M727" s="2648"/>
      <c r="N727" s="2649"/>
      <c r="O727" s="2648"/>
      <c r="P727" s="2648"/>
      <c r="Q727" s="2649"/>
      <c r="R727" s="2649"/>
      <c r="S727" s="2648"/>
      <c r="T727" s="2937">
        <v>2056247315</v>
      </c>
      <c r="U727" s="2937"/>
      <c r="V727" s="2938"/>
      <c r="W727" s="2937"/>
      <c r="X727" s="2938"/>
      <c r="Y727" s="2937"/>
      <c r="Z727" s="2093"/>
      <c r="AA727" s="3345">
        <v>1497912513</v>
      </c>
      <c r="AB727" s="2927"/>
      <c r="AC727" s="2927"/>
      <c r="AD727" s="2927"/>
      <c r="AE727" s="2927"/>
      <c r="AF727" s="3346"/>
      <c r="AG727" s="2923">
        <v>7448339070</v>
      </c>
      <c r="AH727" s="2924"/>
      <c r="AI727" s="2924"/>
      <c r="AJ727" s="2923"/>
      <c r="AK727" s="2924"/>
      <c r="AL727" s="2923"/>
      <c r="AM727" s="2923"/>
      <c r="AN727" s="2923"/>
      <c r="AO727" s="2923">
        <v>10312217756</v>
      </c>
      <c r="AP727" s="2923"/>
      <c r="AQ727" s="2923"/>
      <c r="AR727" s="2924"/>
      <c r="AS727" s="2924"/>
      <c r="AT727" s="2924"/>
      <c r="AU727" s="2923"/>
      <c r="AV727" s="2923"/>
      <c r="AW727" s="2923"/>
      <c r="AY727" s="1727"/>
      <c r="AZ727" s="1727"/>
      <c r="BA727" s="1729"/>
      <c r="BB727" s="1730"/>
      <c r="BC727" s="1730"/>
      <c r="BD727" s="1730"/>
      <c r="BE727" s="1730"/>
      <c r="BF727" s="1730"/>
      <c r="BG727" s="1730"/>
      <c r="BH727" s="1730"/>
      <c r="BI727" s="1731"/>
      <c r="BJ727" s="1731"/>
      <c r="BK727" s="1731"/>
      <c r="BL727" s="1731"/>
      <c r="BM727" s="1731"/>
      <c r="BN727" s="1731"/>
      <c r="BO727" s="1731"/>
      <c r="BP727" s="1731"/>
      <c r="BQ727" s="1731"/>
      <c r="BR727" s="1731"/>
      <c r="BS727" s="1731"/>
      <c r="BT727" s="1731"/>
      <c r="BU727" s="1731"/>
      <c r="BV727" s="1731"/>
      <c r="BW727" s="1731"/>
      <c r="BX727" s="1731"/>
      <c r="BY727" s="1731"/>
      <c r="BZ727" s="1731"/>
      <c r="CA727" s="1731"/>
      <c r="CB727" s="1731"/>
      <c r="CC727" s="1731"/>
      <c r="CD727" s="1731"/>
      <c r="CE727" s="1731"/>
      <c r="CF727" s="1731"/>
      <c r="CG727" s="1731"/>
      <c r="CH727" s="1731"/>
      <c r="CI727" s="1732">
        <v>441534151140</v>
      </c>
      <c r="CJ727" s="1733">
        <v>431221933384</v>
      </c>
    </row>
    <row r="728" spans="1:94" s="1634" customFormat="1" ht="15.75" hidden="1" thickTop="1">
      <c r="A728" s="2049"/>
      <c r="B728" s="2057"/>
      <c r="C728" s="2047"/>
      <c r="D728" s="2047"/>
      <c r="E728" s="2047"/>
      <c r="F728" s="2047"/>
      <c r="G728" s="2047"/>
      <c r="H728" s="2047"/>
      <c r="I728" s="2047"/>
      <c r="J728" s="2047"/>
      <c r="K728" s="2047"/>
      <c r="L728" s="2047"/>
      <c r="M728" s="2047"/>
      <c r="N728" s="2047"/>
      <c r="O728" s="2047"/>
      <c r="P728" s="2047"/>
      <c r="Q728" s="2047"/>
      <c r="R728" s="2047"/>
      <c r="S728" s="2047"/>
      <c r="T728" s="2047"/>
      <c r="U728" s="2047"/>
      <c r="V728" s="2047"/>
      <c r="W728" s="2047"/>
      <c r="X728" s="2047"/>
      <c r="Y728" s="2047"/>
      <c r="Z728" s="2047"/>
      <c r="AA728" s="2047"/>
      <c r="AB728" s="2047"/>
      <c r="AC728" s="2047"/>
      <c r="AD728" s="2047"/>
      <c r="AE728" s="2047"/>
      <c r="AF728" s="2047"/>
      <c r="AG728" s="2047"/>
      <c r="AH728" s="2047"/>
      <c r="AI728" s="2047"/>
      <c r="AJ728" s="2047"/>
      <c r="AK728" s="2047"/>
      <c r="AL728" s="2047"/>
      <c r="AM728" s="2047"/>
      <c r="AN728" s="2047"/>
      <c r="AO728" s="2047"/>
      <c r="AP728" s="2047"/>
      <c r="AQ728" s="2047"/>
      <c r="AR728" s="2047"/>
      <c r="AS728" s="2047"/>
      <c r="AT728" s="2047"/>
      <c r="AU728" s="2047"/>
      <c r="AV728" s="2047"/>
      <c r="AW728" s="2047"/>
      <c r="AY728" s="1627"/>
      <c r="AZ728" s="1627"/>
      <c r="CI728" s="1734"/>
      <c r="CJ728" s="1735"/>
      <c r="CK728" s="1736"/>
    </row>
    <row r="729" spans="1:94" s="1634" customFormat="1" ht="29.25" hidden="1" customHeight="1">
      <c r="A729" s="2049"/>
      <c r="B729" s="2057"/>
      <c r="C729" s="2617" t="s">
        <v>1035</v>
      </c>
      <c r="D729" s="2617"/>
      <c r="E729" s="2617"/>
      <c r="F729" s="2617"/>
      <c r="G729" s="2617"/>
      <c r="H729" s="2617"/>
      <c r="I729" s="2617"/>
      <c r="J729" s="2617"/>
      <c r="K729" s="2617"/>
      <c r="L729" s="2617"/>
      <c r="M729" s="2617"/>
      <c r="N729" s="2617"/>
      <c r="O729" s="2617"/>
      <c r="P729" s="2617"/>
      <c r="Q729" s="2617"/>
      <c r="R729" s="2617"/>
      <c r="S729" s="2617"/>
      <c r="T729" s="2617"/>
      <c r="U729" s="2617"/>
      <c r="V729" s="2617"/>
      <c r="W729" s="2617"/>
      <c r="X729" s="2617"/>
      <c r="Y729" s="2617"/>
      <c r="Z729" s="2617"/>
      <c r="AA729" s="2617"/>
      <c r="AB729" s="2617"/>
      <c r="AC729" s="2617"/>
      <c r="AD729" s="2617"/>
      <c r="AE729" s="2617"/>
      <c r="AF729" s="2617"/>
      <c r="AG729" s="2617"/>
      <c r="AH729" s="2617"/>
      <c r="AI729" s="2617"/>
      <c r="AJ729" s="2617"/>
      <c r="AK729" s="2617"/>
      <c r="AL729" s="2617"/>
      <c r="AM729" s="2617"/>
      <c r="AN729" s="2617"/>
      <c r="AO729" s="2617"/>
      <c r="AP729" s="2617"/>
      <c r="AQ729" s="2617"/>
      <c r="AR729" s="2617"/>
      <c r="AS729" s="2617"/>
      <c r="AT729" s="2617"/>
      <c r="AU729" s="2617"/>
      <c r="AV729" s="2617"/>
      <c r="AW729" s="2617"/>
      <c r="AY729" s="1627"/>
      <c r="AZ729" s="1627"/>
      <c r="CI729" s="1734"/>
      <c r="CJ729" s="1735"/>
      <c r="CK729" s="1736"/>
    </row>
    <row r="730" spans="1:94" s="1634" customFormat="1" hidden="1">
      <c r="A730" s="2049"/>
      <c r="B730" s="2057"/>
      <c r="C730" s="2047"/>
      <c r="D730" s="2047"/>
      <c r="E730" s="2047"/>
      <c r="F730" s="2047"/>
      <c r="G730" s="2047"/>
      <c r="H730" s="2047"/>
      <c r="I730" s="2047"/>
      <c r="J730" s="2047"/>
      <c r="K730" s="2047"/>
      <c r="L730" s="2047"/>
      <c r="M730" s="2047"/>
      <c r="N730" s="2047"/>
      <c r="O730" s="2047"/>
      <c r="P730" s="2047"/>
      <c r="Q730" s="2047"/>
      <c r="R730" s="2047"/>
      <c r="S730" s="2047"/>
      <c r="T730" s="2047"/>
      <c r="U730" s="2047"/>
      <c r="V730" s="2047"/>
      <c r="W730" s="2047"/>
      <c r="X730" s="2047"/>
      <c r="Y730" s="2047"/>
      <c r="Z730" s="2047"/>
      <c r="AA730" s="2047"/>
      <c r="AB730" s="2047"/>
      <c r="AC730" s="2047"/>
      <c r="AD730" s="2047"/>
      <c r="AE730" s="2601" t="s">
        <v>376</v>
      </c>
      <c r="AF730" s="2601"/>
      <c r="AG730" s="2601"/>
      <c r="AH730" s="2601"/>
      <c r="AI730" s="2601"/>
      <c r="AJ730" s="2601"/>
      <c r="AK730" s="2601"/>
      <c r="AL730" s="2601"/>
      <c r="AM730" s="2601"/>
      <c r="AN730" s="2048"/>
      <c r="AO730" s="2601" t="s">
        <v>1034</v>
      </c>
      <c r="AP730" s="2601"/>
      <c r="AQ730" s="2601"/>
      <c r="AR730" s="2601"/>
      <c r="AS730" s="2601"/>
      <c r="AT730" s="2601"/>
      <c r="AU730" s="2601"/>
      <c r="AV730" s="2601"/>
      <c r="AW730" s="2601"/>
      <c r="AY730" s="1627"/>
      <c r="AZ730" s="1627"/>
      <c r="CI730" s="1734"/>
      <c r="CJ730" s="1735"/>
      <c r="CK730" s="1736"/>
    </row>
    <row r="731" spans="1:94" s="1634" customFormat="1" hidden="1">
      <c r="A731" s="2049"/>
      <c r="B731" s="2057"/>
      <c r="C731" s="2047"/>
      <c r="D731" s="2047"/>
      <c r="E731" s="2047"/>
      <c r="F731" s="2047"/>
      <c r="G731" s="2047"/>
      <c r="H731" s="2047"/>
      <c r="I731" s="2047"/>
      <c r="J731" s="2047"/>
      <c r="K731" s="2047"/>
      <c r="L731" s="2047"/>
      <c r="M731" s="2047"/>
      <c r="N731" s="2047"/>
      <c r="O731" s="2047"/>
      <c r="P731" s="2047"/>
      <c r="Q731" s="2047"/>
      <c r="R731" s="2047"/>
      <c r="S731" s="2047"/>
      <c r="T731" s="2047"/>
      <c r="U731" s="2047"/>
      <c r="V731" s="2047"/>
      <c r="W731" s="2047"/>
      <c r="X731" s="2047"/>
      <c r="Y731" s="2047"/>
      <c r="Z731" s="2047"/>
      <c r="AA731" s="2047"/>
      <c r="AB731" s="2047"/>
      <c r="AC731" s="2047"/>
      <c r="AD731" s="2047"/>
      <c r="AE731" s="2600" t="s">
        <v>256</v>
      </c>
      <c r="AF731" s="2538"/>
      <c r="AG731" s="2538"/>
      <c r="AH731" s="2539"/>
      <c r="AI731" s="2539"/>
      <c r="AJ731" s="2538"/>
      <c r="AK731" s="2539"/>
      <c r="AL731" s="2538"/>
      <c r="AM731" s="2538"/>
      <c r="AN731" s="2055"/>
      <c r="AO731" s="2537" t="s">
        <v>574</v>
      </c>
      <c r="AP731" s="2538"/>
      <c r="AQ731" s="2538"/>
      <c r="AR731" s="2539"/>
      <c r="AS731" s="2539"/>
      <c r="AT731" s="2539"/>
      <c r="AU731" s="2538"/>
      <c r="AV731" s="2538"/>
      <c r="AW731" s="2538"/>
      <c r="AY731" s="1627"/>
      <c r="AZ731" s="1627"/>
      <c r="CI731" s="1734"/>
      <c r="CJ731" s="1735"/>
      <c r="CK731" s="1736"/>
    </row>
    <row r="732" spans="1:94" s="1634" customFormat="1" ht="15" hidden="1" customHeight="1">
      <c r="A732" s="2049"/>
      <c r="B732" s="2057"/>
      <c r="C732" s="377" t="s">
        <v>1036</v>
      </c>
      <c r="D732" s="2048"/>
      <c r="E732" s="377"/>
      <c r="F732" s="377"/>
      <c r="G732" s="377"/>
      <c r="H732" s="2048"/>
      <c r="I732" s="2048"/>
      <c r="J732" s="377"/>
      <c r="K732" s="377"/>
      <c r="L732" s="377"/>
      <c r="M732" s="2048"/>
      <c r="N732" s="2048"/>
      <c r="O732" s="377"/>
      <c r="P732" s="377"/>
      <c r="Q732" s="377"/>
      <c r="R732" s="377"/>
      <c r="S732" s="2047"/>
      <c r="T732" s="2047"/>
      <c r="U732" s="2047"/>
      <c r="V732" s="2047"/>
      <c r="W732" s="2047"/>
      <c r="X732" s="2047"/>
      <c r="Y732" s="2047"/>
      <c r="Z732" s="2047"/>
      <c r="AA732" s="2047"/>
      <c r="AB732" s="2047"/>
      <c r="AC732" s="2047"/>
      <c r="AD732" s="2047"/>
      <c r="AE732" s="2751"/>
      <c r="AF732" s="2751"/>
      <c r="AG732" s="2751"/>
      <c r="AH732" s="2752"/>
      <c r="AI732" s="2752"/>
      <c r="AJ732" s="2751"/>
      <c r="AK732" s="2753"/>
      <c r="AL732" s="2751"/>
      <c r="AM732" s="2751"/>
      <c r="AN732" s="2047"/>
      <c r="AO732" s="2751"/>
      <c r="AP732" s="2751"/>
      <c r="AQ732" s="2751"/>
      <c r="AR732" s="2752"/>
      <c r="AS732" s="2752"/>
      <c r="AT732" s="2752"/>
      <c r="AU732" s="2751"/>
      <c r="AV732" s="2751"/>
      <c r="AW732" s="2751"/>
      <c r="AY732" s="1627"/>
      <c r="AZ732" s="1627"/>
      <c r="CI732" s="1734"/>
      <c r="CJ732" s="1735"/>
      <c r="CK732" s="1736"/>
    </row>
    <row r="733" spans="1:94" s="1634" customFormat="1" ht="15" hidden="1" customHeight="1">
      <c r="A733" s="2049"/>
      <c r="B733" s="2057"/>
      <c r="C733" s="377" t="s">
        <v>1038</v>
      </c>
      <c r="D733" s="2048"/>
      <c r="E733" s="377"/>
      <c r="F733" s="377"/>
      <c r="G733" s="377"/>
      <c r="H733" s="2048"/>
      <c r="I733" s="2048"/>
      <c r="J733" s="377"/>
      <c r="K733" s="377"/>
      <c r="L733" s="377"/>
      <c r="M733" s="2048"/>
      <c r="N733" s="2048"/>
      <c r="O733" s="377"/>
      <c r="P733" s="377"/>
      <c r="Q733" s="377"/>
      <c r="R733" s="377"/>
      <c r="S733" s="2047"/>
      <c r="T733" s="2047"/>
      <c r="U733" s="2047"/>
      <c r="V733" s="2047"/>
      <c r="W733" s="2047"/>
      <c r="X733" s="2047"/>
      <c r="Y733" s="2047"/>
      <c r="Z733" s="2047"/>
      <c r="AA733" s="2047"/>
      <c r="AB733" s="2047"/>
      <c r="AC733" s="2047"/>
      <c r="AD733" s="2047"/>
      <c r="AE733" s="2750"/>
      <c r="AF733" s="2750"/>
      <c r="AG733" s="2750"/>
      <c r="AH733" s="2750"/>
      <c r="AI733" s="2750"/>
      <c r="AJ733" s="2750"/>
      <c r="AK733" s="2750"/>
      <c r="AL733" s="2750"/>
      <c r="AM733" s="2750"/>
      <c r="AN733" s="2047"/>
      <c r="AO733" s="2750"/>
      <c r="AP733" s="2750"/>
      <c r="AQ733" s="2750"/>
      <c r="AR733" s="2750"/>
      <c r="AS733" s="2750"/>
      <c r="AT733" s="2750"/>
      <c r="AU733" s="2750"/>
      <c r="AV733" s="2750"/>
      <c r="AW733" s="2750"/>
      <c r="AY733" s="1627"/>
      <c r="AZ733" s="1627"/>
      <c r="CI733" s="1734"/>
      <c r="CJ733" s="1735"/>
      <c r="CK733" s="1736"/>
    </row>
    <row r="734" spans="1:94" s="1634" customFormat="1" hidden="1">
      <c r="A734" s="2049"/>
      <c r="B734" s="2057"/>
      <c r="C734" s="377" t="s">
        <v>1037</v>
      </c>
      <c r="D734" s="2048"/>
      <c r="E734" s="377"/>
      <c r="F734" s="377"/>
      <c r="G734" s="377"/>
      <c r="H734" s="2048"/>
      <c r="I734" s="2048"/>
      <c r="J734" s="377"/>
      <c r="K734" s="377"/>
      <c r="L734" s="377"/>
      <c r="M734" s="2048"/>
      <c r="N734" s="2048"/>
      <c r="O734" s="377"/>
      <c r="P734" s="377"/>
      <c r="Q734" s="377"/>
      <c r="R734" s="377"/>
      <c r="S734" s="2047"/>
      <c r="T734" s="2047"/>
      <c r="U734" s="2047"/>
      <c r="V734" s="2047"/>
      <c r="W734" s="2047"/>
      <c r="X734" s="2047"/>
      <c r="Y734" s="2047"/>
      <c r="Z734" s="2047"/>
      <c r="AA734" s="2047"/>
      <c r="AB734" s="2047"/>
      <c r="AC734" s="2047"/>
      <c r="AD734" s="2047"/>
      <c r="AE734" s="2750"/>
      <c r="AF734" s="2750"/>
      <c r="AG734" s="2750"/>
      <c r="AH734" s="2750"/>
      <c r="AI734" s="2750"/>
      <c r="AJ734" s="2750"/>
      <c r="AK734" s="2750"/>
      <c r="AL734" s="2750"/>
      <c r="AM734" s="2750"/>
      <c r="AN734" s="2047"/>
      <c r="AO734" s="2750"/>
      <c r="AP734" s="2750"/>
      <c r="AQ734" s="2750"/>
      <c r="AR734" s="2750"/>
      <c r="AS734" s="2750"/>
      <c r="AT734" s="2750"/>
      <c r="AU734" s="2750"/>
      <c r="AV734" s="2750"/>
      <c r="AW734" s="2750"/>
      <c r="AY734" s="1627"/>
      <c r="AZ734" s="1627"/>
      <c r="CI734" s="1734"/>
      <c r="CJ734" s="1735"/>
      <c r="CK734" s="1736"/>
    </row>
    <row r="735" spans="1:94" ht="9.75" customHeight="1">
      <c r="A735" s="2049"/>
      <c r="B735" s="2057"/>
      <c r="C735" s="377"/>
      <c r="D735" s="2048"/>
      <c r="E735" s="377"/>
      <c r="F735" s="377"/>
      <c r="G735" s="377"/>
      <c r="H735" s="2048"/>
      <c r="I735" s="2048"/>
      <c r="J735" s="377"/>
      <c r="K735" s="377"/>
      <c r="L735" s="377"/>
      <c r="M735" s="2048"/>
      <c r="N735" s="2048"/>
      <c r="O735" s="377"/>
      <c r="P735" s="377"/>
      <c r="Q735" s="377"/>
      <c r="R735" s="377"/>
      <c r="S735" s="2047"/>
      <c r="T735" s="2047"/>
      <c r="U735" s="2047"/>
      <c r="V735" s="2047"/>
      <c r="W735" s="2047"/>
      <c r="X735" s="2047"/>
      <c r="Y735" s="2047"/>
      <c r="Z735" s="2047"/>
      <c r="AA735" s="2047"/>
      <c r="AB735" s="2047"/>
      <c r="AC735" s="2047"/>
      <c r="AD735" s="2047"/>
      <c r="AE735" s="2047"/>
      <c r="AF735" s="2047"/>
      <c r="AG735" s="2047"/>
      <c r="AH735" s="2047"/>
      <c r="AI735" s="2047"/>
      <c r="AJ735" s="2047"/>
      <c r="AK735" s="2047"/>
      <c r="AL735" s="2047"/>
      <c r="AM735" s="2047"/>
      <c r="AN735" s="2047"/>
      <c r="AO735" s="2047"/>
      <c r="AP735" s="2047"/>
      <c r="AQ735" s="2047"/>
      <c r="AR735" s="2047"/>
      <c r="AS735" s="2047"/>
      <c r="AT735" s="2047"/>
      <c r="AU735" s="2047"/>
      <c r="AV735" s="2047"/>
      <c r="AW735" s="2047"/>
      <c r="CK735" s="923"/>
    </row>
    <row r="736" spans="1:94" ht="17.25" customHeight="1">
      <c r="A736" s="2049"/>
      <c r="B736" s="2048"/>
      <c r="C736" s="2057" t="s">
        <v>887</v>
      </c>
      <c r="D736" s="2048"/>
      <c r="E736" s="2048"/>
      <c r="F736" s="2048"/>
      <c r="G736" s="2048"/>
      <c r="H736" s="2048"/>
      <c r="I736" s="2048"/>
      <c r="J736" s="2048"/>
      <c r="K736" s="2048"/>
      <c r="L736" s="2048"/>
      <c r="M736" s="2048"/>
      <c r="N736" s="2048"/>
      <c r="O736" s="2048"/>
      <c r="P736" s="2048"/>
      <c r="Q736" s="2048"/>
      <c r="R736" s="2048"/>
      <c r="S736" s="2048"/>
      <c r="T736" s="2048"/>
      <c r="U736" s="3365" t="s">
        <v>512</v>
      </c>
      <c r="V736" s="3365"/>
      <c r="W736" s="3365"/>
      <c r="X736" s="3365"/>
      <c r="Y736" s="3365"/>
      <c r="Z736" s="3365"/>
      <c r="AA736" s="3365"/>
      <c r="AB736" s="3365"/>
      <c r="AC736" s="3365"/>
      <c r="AD736" s="507"/>
      <c r="AE736" s="2638" t="s">
        <v>376</v>
      </c>
      <c r="AF736" s="2638"/>
      <c r="AG736" s="2638"/>
      <c r="AH736" s="2638"/>
      <c r="AI736" s="2049"/>
      <c r="AJ736" s="2636" t="s">
        <v>513</v>
      </c>
      <c r="AK736" s="2636"/>
      <c r="AL736" s="2636"/>
      <c r="AM736" s="2636"/>
      <c r="AN736" s="2636"/>
      <c r="AO736" s="2636"/>
      <c r="AP736" s="2636"/>
      <c r="AQ736" s="2636"/>
      <c r="AR736" s="2636"/>
      <c r="AS736" s="2059"/>
      <c r="AT736" s="2638" t="s">
        <v>376</v>
      </c>
      <c r="AU736" s="2638"/>
      <c r="AV736" s="2638"/>
      <c r="AW736" s="2638"/>
      <c r="BA736" s="1080" t="s">
        <v>732</v>
      </c>
    </row>
    <row r="737" spans="1:90" s="505" customFormat="1" ht="17.25" customHeight="1">
      <c r="A737" s="2055"/>
      <c r="B737" s="2055"/>
      <c r="C737" s="504"/>
      <c r="D737" s="504"/>
      <c r="E737" s="504"/>
      <c r="F737" s="504"/>
      <c r="G737" s="504"/>
      <c r="H737" s="504"/>
      <c r="I737" s="504"/>
      <c r="J737" s="504"/>
      <c r="K737" s="504"/>
      <c r="L737" s="504"/>
      <c r="M737" s="504"/>
      <c r="N737" s="504"/>
      <c r="O737" s="504"/>
      <c r="P737" s="504"/>
      <c r="Q737" s="504"/>
      <c r="R737" s="504"/>
      <c r="S737" s="504"/>
      <c r="T737" s="2055"/>
      <c r="U737" s="3367" t="s">
        <v>574</v>
      </c>
      <c r="V737" s="3367"/>
      <c r="W737" s="3367"/>
      <c r="X737" s="3367"/>
      <c r="Y737" s="3367"/>
      <c r="Z737" s="3367"/>
      <c r="AA737" s="3367"/>
      <c r="AB737" s="3367"/>
      <c r="AC737" s="3367"/>
      <c r="AD737" s="2055"/>
      <c r="AE737" s="2637" t="s">
        <v>916</v>
      </c>
      <c r="AF737" s="2637"/>
      <c r="AG737" s="2637"/>
      <c r="AH737" s="2637"/>
      <c r="AI737" s="2052"/>
      <c r="AJ737" s="2637" t="s">
        <v>574</v>
      </c>
      <c r="AK737" s="2637"/>
      <c r="AL737" s="2637"/>
      <c r="AM737" s="2637"/>
      <c r="AN737" s="2637"/>
      <c r="AO737" s="2637"/>
      <c r="AP737" s="2637"/>
      <c r="AQ737" s="2637"/>
      <c r="AR737" s="2637"/>
      <c r="AS737" s="2052"/>
      <c r="AT737" s="2637" t="s">
        <v>916</v>
      </c>
      <c r="AU737" s="2637"/>
      <c r="AV737" s="2637"/>
      <c r="AW737" s="2637"/>
      <c r="CI737" s="506"/>
      <c r="CJ737" s="506"/>
      <c r="CK737" s="506"/>
    </row>
    <row r="738" spans="1:90" s="514" customFormat="1" ht="17.25" customHeight="1">
      <c r="A738" s="2049"/>
      <c r="B738" s="2057"/>
      <c r="C738" s="3366" t="s">
        <v>2080</v>
      </c>
      <c r="D738" s="3193"/>
      <c r="E738" s="3193"/>
      <c r="F738" s="3193"/>
      <c r="G738" s="3193"/>
      <c r="H738" s="3193"/>
      <c r="I738" s="3193"/>
      <c r="J738" s="3193"/>
      <c r="K738" s="3193"/>
      <c r="L738" s="3193"/>
      <c r="M738" s="3193"/>
      <c r="N738" s="3193"/>
      <c r="O738" s="3193"/>
      <c r="P738" s="3193"/>
      <c r="Q738" s="3193"/>
      <c r="R738" s="3193"/>
      <c r="S738" s="3193"/>
      <c r="T738" s="2048"/>
      <c r="U738" s="3364">
        <v>27175730000</v>
      </c>
      <c r="V738" s="3364"/>
      <c r="W738" s="3364"/>
      <c r="X738" s="3364"/>
      <c r="Y738" s="3364"/>
      <c r="Z738" s="3364"/>
      <c r="AA738" s="3364"/>
      <c r="AB738" s="3364"/>
      <c r="AC738" s="3364"/>
      <c r="AD738" s="2048"/>
      <c r="AE738" s="2794">
        <v>6.2332469502293133</v>
      </c>
      <c r="AF738" s="2794"/>
      <c r="AG738" s="2794"/>
      <c r="AH738" s="2794"/>
      <c r="AI738" s="2063"/>
      <c r="AJ738" s="2572">
        <v>27175730000</v>
      </c>
      <c r="AK738" s="2572"/>
      <c r="AL738" s="2572"/>
      <c r="AM738" s="2572"/>
      <c r="AN738" s="2572"/>
      <c r="AO738" s="2572"/>
      <c r="AP738" s="2572"/>
      <c r="AQ738" s="2572"/>
      <c r="AR738" s="2572"/>
      <c r="AS738" s="2065"/>
      <c r="AT738" s="2800">
        <v>6.2332469502293133</v>
      </c>
      <c r="AU738" s="2800"/>
      <c r="AV738" s="2800"/>
      <c r="AW738" s="2800"/>
      <c r="AY738" s="134"/>
      <c r="AZ738" s="134"/>
      <c r="CI738" s="531"/>
      <c r="CJ738" s="530"/>
      <c r="CK738" s="531"/>
    </row>
    <row r="739" spans="1:90" s="514" customFormat="1" ht="17.25" customHeight="1">
      <c r="A739" s="2049"/>
      <c r="B739" s="2057"/>
      <c r="C739" s="2058" t="s">
        <v>1497</v>
      </c>
      <c r="D739" s="2057"/>
      <c r="E739" s="2057"/>
      <c r="F739" s="2057"/>
      <c r="G739" s="2057"/>
      <c r="H739" s="2057"/>
      <c r="I739" s="2057"/>
      <c r="J739" s="2057"/>
      <c r="K739" s="2057"/>
      <c r="L739" s="2057"/>
      <c r="M739" s="2057"/>
      <c r="N739" s="2057"/>
      <c r="O739" s="2057"/>
      <c r="P739" s="2057"/>
      <c r="Q739" s="2057"/>
      <c r="R739" s="2057"/>
      <c r="S739" s="2057"/>
      <c r="T739" s="2048"/>
      <c r="U739" s="2936">
        <v>408804590000</v>
      </c>
      <c r="V739" s="2936"/>
      <c r="W739" s="2936"/>
      <c r="X739" s="2936"/>
      <c r="Y739" s="2936"/>
      <c r="Z739" s="2936"/>
      <c r="AA739" s="2936"/>
      <c r="AB739" s="2936"/>
      <c r="AC739" s="2936"/>
      <c r="AD739" s="2048"/>
      <c r="AE739" s="2794">
        <v>93.766753049770685</v>
      </c>
      <c r="AF739" s="2794"/>
      <c r="AG739" s="2794"/>
      <c r="AH739" s="2794"/>
      <c r="AI739" s="507"/>
      <c r="AJ739" s="2572">
        <v>408804590000</v>
      </c>
      <c r="AK739" s="2572"/>
      <c r="AL739" s="2572"/>
      <c r="AM739" s="2572"/>
      <c r="AN739" s="2572"/>
      <c r="AO739" s="2572"/>
      <c r="AP739" s="2572"/>
      <c r="AQ739" s="2572"/>
      <c r="AR739" s="2572"/>
      <c r="AS739" s="2062"/>
      <c r="AT739" s="2800">
        <v>93.766753049770685</v>
      </c>
      <c r="AU739" s="2800"/>
      <c r="AV739" s="2800"/>
      <c r="AW739" s="2800"/>
      <c r="AY739" s="134"/>
      <c r="AZ739" s="134"/>
      <c r="CI739" s="531"/>
      <c r="CJ739" s="531"/>
      <c r="CK739" s="531"/>
    </row>
    <row r="740" spans="1:90" s="514" customFormat="1" ht="19.5" hidden="1" customHeight="1">
      <c r="A740" s="2049"/>
      <c r="B740" s="2057"/>
      <c r="C740" s="2871"/>
      <c r="D740" s="2871"/>
      <c r="E740" s="2871"/>
      <c r="F740" s="2871"/>
      <c r="G740" s="2871"/>
      <c r="H740" s="2871"/>
      <c r="I740" s="2871"/>
      <c r="J740" s="2871"/>
      <c r="K740" s="2871"/>
      <c r="L740" s="2871"/>
      <c r="M740" s="2871"/>
      <c r="N740" s="2053"/>
      <c r="O740" s="2057"/>
      <c r="P740" s="2057"/>
      <c r="Q740" s="2057"/>
      <c r="R740" s="2057"/>
      <c r="S740" s="2057"/>
      <c r="T740" s="2048"/>
      <c r="U740" s="2936"/>
      <c r="V740" s="2936"/>
      <c r="W740" s="2936"/>
      <c r="X740" s="2936"/>
      <c r="Y740" s="2936"/>
      <c r="Z740" s="2936"/>
      <c r="AA740" s="2936"/>
      <c r="AB740" s="2936"/>
      <c r="AC740" s="2936"/>
      <c r="AD740" s="2048"/>
      <c r="AE740" s="2801"/>
      <c r="AF740" s="2801"/>
      <c r="AG740" s="2801"/>
      <c r="AH740" s="2801"/>
      <c r="AI740" s="507"/>
      <c r="AJ740" s="2534"/>
      <c r="AK740" s="2534"/>
      <c r="AL740" s="2534"/>
      <c r="AM740" s="2534"/>
      <c r="AN740" s="2534"/>
      <c r="AO740" s="2534"/>
      <c r="AP740" s="2534"/>
      <c r="AQ740" s="2534"/>
      <c r="AR740" s="2534"/>
      <c r="AS740" s="2062"/>
      <c r="AT740" s="2635"/>
      <c r="AU740" s="2635"/>
      <c r="AV740" s="2635"/>
      <c r="AW740" s="2635"/>
      <c r="AY740" s="134"/>
      <c r="AZ740" s="134"/>
      <c r="CI740" s="531"/>
      <c r="CJ740" s="531"/>
      <c r="CK740" s="531"/>
    </row>
    <row r="741" spans="1:90" s="514" customFormat="1" ht="19.5" hidden="1" customHeight="1">
      <c r="A741" s="2049"/>
      <c r="B741" s="2057"/>
      <c r="C741" s="2871"/>
      <c r="D741" s="2871"/>
      <c r="E741" s="2871"/>
      <c r="F741" s="2871"/>
      <c r="G741" s="2871"/>
      <c r="H741" s="2871"/>
      <c r="I741" s="2871"/>
      <c r="J741" s="2871"/>
      <c r="K741" s="2871"/>
      <c r="L741" s="2871"/>
      <c r="M741" s="2871"/>
      <c r="N741" s="2053"/>
      <c r="O741" s="2057"/>
      <c r="P741" s="2057"/>
      <c r="Q741" s="2057"/>
      <c r="R741" s="2057"/>
      <c r="S741" s="2057"/>
      <c r="T741" s="2048"/>
      <c r="U741" s="2936"/>
      <c r="V741" s="2936"/>
      <c r="W741" s="2936"/>
      <c r="X741" s="2936"/>
      <c r="Y741" s="2936"/>
      <c r="Z741" s="2936"/>
      <c r="AA741" s="2936"/>
      <c r="AB741" s="2936"/>
      <c r="AC741" s="2936"/>
      <c r="AD741" s="2048"/>
      <c r="AE741" s="2801"/>
      <c r="AF741" s="2801"/>
      <c r="AG741" s="2801"/>
      <c r="AH741" s="2801"/>
      <c r="AI741" s="507"/>
      <c r="AJ741" s="2534"/>
      <c r="AK741" s="2534"/>
      <c r="AL741" s="2534"/>
      <c r="AM741" s="2534"/>
      <c r="AN741" s="2534"/>
      <c r="AO741" s="2534"/>
      <c r="AP741" s="2534"/>
      <c r="AQ741" s="2534"/>
      <c r="AR741" s="2534"/>
      <c r="AS741" s="2062"/>
      <c r="AT741" s="2635"/>
      <c r="AU741" s="2635"/>
      <c r="AV741" s="2635"/>
      <c r="AW741" s="2635"/>
      <c r="AY741" s="134"/>
      <c r="AZ741" s="134"/>
      <c r="CI741" s="531"/>
      <c r="CJ741" s="531"/>
      <c r="CK741" s="531"/>
    </row>
    <row r="742" spans="1:90" s="514" customFormat="1" ht="19.5" hidden="1" customHeight="1">
      <c r="A742" s="2049"/>
      <c r="B742" s="2057"/>
      <c r="C742" s="2871"/>
      <c r="D742" s="2871"/>
      <c r="E742" s="2871"/>
      <c r="F742" s="2871"/>
      <c r="G742" s="2871"/>
      <c r="H742" s="2871"/>
      <c r="I742" s="2871"/>
      <c r="J742" s="2871"/>
      <c r="K742" s="2871"/>
      <c r="L742" s="2871"/>
      <c r="M742" s="2871"/>
      <c r="N742" s="2053"/>
      <c r="O742" s="2057"/>
      <c r="P742" s="2057"/>
      <c r="Q742" s="2057"/>
      <c r="R742" s="2057"/>
      <c r="S742" s="2057"/>
      <c r="T742" s="2048"/>
      <c r="U742" s="3363"/>
      <c r="V742" s="3363"/>
      <c r="W742" s="3363"/>
      <c r="X742" s="3363"/>
      <c r="Y742" s="3363"/>
      <c r="Z742" s="3363"/>
      <c r="AA742" s="3363"/>
      <c r="AB742" s="3363"/>
      <c r="AC742" s="3363"/>
      <c r="AD742" s="2048"/>
      <c r="AE742" s="2801"/>
      <c r="AF742" s="2801"/>
      <c r="AG742" s="2801"/>
      <c r="AH742" s="2801"/>
      <c r="AI742" s="507"/>
      <c r="AJ742" s="2533"/>
      <c r="AK742" s="2533"/>
      <c r="AL742" s="2533"/>
      <c r="AM742" s="2533"/>
      <c r="AN742" s="2533"/>
      <c r="AO742" s="2533"/>
      <c r="AP742" s="2533"/>
      <c r="AQ742" s="2533"/>
      <c r="AR742" s="2533"/>
      <c r="AS742" s="2046"/>
      <c r="AT742" s="2816"/>
      <c r="AU742" s="2816"/>
      <c r="AV742" s="2816"/>
      <c r="AW742" s="2816"/>
      <c r="AY742" s="134"/>
      <c r="AZ742" s="134"/>
      <c r="CI742" s="531"/>
      <c r="CJ742" s="531"/>
      <c r="CK742" s="531"/>
    </row>
    <row r="743" spans="1:90" s="514" customFormat="1" ht="17.25" customHeight="1" thickBot="1">
      <c r="A743" s="2049"/>
      <c r="B743" s="2057"/>
      <c r="C743" s="2662" t="s">
        <v>580</v>
      </c>
      <c r="D743" s="2662"/>
      <c r="E743" s="2662"/>
      <c r="F743" s="2662"/>
      <c r="G743" s="2662"/>
      <c r="H743" s="2662"/>
      <c r="I743" s="2662"/>
      <c r="J743" s="2662"/>
      <c r="K743" s="2662"/>
      <c r="L743" s="2662"/>
      <c r="M743" s="2662"/>
      <c r="N743" s="2662"/>
      <c r="O743" s="2662"/>
      <c r="P743" s="2061"/>
      <c r="Q743" s="2061"/>
      <c r="R743" s="2061"/>
      <c r="S743" s="2061"/>
      <c r="T743" s="2048"/>
      <c r="U743" s="2757">
        <v>435980320000</v>
      </c>
      <c r="V743" s="2757"/>
      <c r="W743" s="2757"/>
      <c r="X743" s="2757"/>
      <c r="Y743" s="2757"/>
      <c r="Z743" s="2757"/>
      <c r="AA743" s="2757"/>
      <c r="AB743" s="2757"/>
      <c r="AC743" s="2757"/>
      <c r="AD743" s="2048"/>
      <c r="AE743" s="3362">
        <v>100</v>
      </c>
      <c r="AF743" s="3362"/>
      <c r="AG743" s="3362"/>
      <c r="AH743" s="3362"/>
      <c r="AI743" s="2055"/>
      <c r="AJ743" s="2757">
        <v>435980320000</v>
      </c>
      <c r="AK743" s="2757"/>
      <c r="AL743" s="2757"/>
      <c r="AM743" s="2757"/>
      <c r="AN743" s="2757"/>
      <c r="AO743" s="2757"/>
      <c r="AP743" s="2757"/>
      <c r="AQ743" s="2757"/>
      <c r="AR743" s="2757"/>
      <c r="AS743" s="950"/>
      <c r="AT743" s="2756">
        <v>100</v>
      </c>
      <c r="AU743" s="2756"/>
      <c r="AV743" s="2756"/>
      <c r="AW743" s="2756"/>
      <c r="AY743" s="134"/>
      <c r="AZ743" s="134"/>
      <c r="CI743" s="1918">
        <v>435980320000</v>
      </c>
      <c r="CJ743" s="1836">
        <v>435980320000</v>
      </c>
      <c r="CK743" s="1737">
        <v>0</v>
      </c>
      <c r="CL743" s="523">
        <v>0</v>
      </c>
    </row>
    <row r="744" spans="1:90" ht="15.75" thickTop="1">
      <c r="A744" s="1889"/>
      <c r="B744" s="1883"/>
      <c r="C744" s="1880"/>
      <c r="D744" s="1878"/>
      <c r="E744" s="1878"/>
      <c r="F744" s="1878"/>
      <c r="G744" s="1878"/>
      <c r="H744" s="1878"/>
      <c r="I744" s="1878"/>
      <c r="J744" s="1878"/>
      <c r="K744" s="1878"/>
      <c r="L744" s="1878"/>
      <c r="M744" s="1878"/>
      <c r="N744" s="1878"/>
      <c r="O744" s="1878"/>
      <c r="P744" s="1878"/>
      <c r="Q744" s="1878"/>
      <c r="R744" s="1878"/>
      <c r="S744" s="1878"/>
      <c r="T744" s="1878"/>
      <c r="U744" s="1878"/>
      <c r="V744" s="1878"/>
      <c r="W744" s="1878"/>
      <c r="X744" s="1878"/>
      <c r="Y744" s="1878"/>
      <c r="Z744" s="1878"/>
      <c r="AA744" s="1894"/>
      <c r="AB744" s="1884"/>
      <c r="AC744" s="1884"/>
      <c r="AD744" s="1884"/>
      <c r="AE744" s="284"/>
      <c r="AF744" s="284"/>
      <c r="AG744" s="284"/>
      <c r="AH744" s="284"/>
      <c r="AI744" s="284"/>
      <c r="AJ744" s="284"/>
      <c r="AK744" s="284"/>
      <c r="AL744" s="284"/>
      <c r="AM744" s="284"/>
      <c r="AN744" s="1884"/>
      <c r="AO744" s="284"/>
      <c r="AP744" s="284"/>
      <c r="AQ744" s="284"/>
      <c r="AR744" s="284"/>
      <c r="AS744" s="284"/>
      <c r="AT744" s="284"/>
      <c r="AU744" s="284"/>
      <c r="AV744" s="284"/>
      <c r="AW744" s="284"/>
    </row>
    <row r="745" spans="1:90" ht="33.75" customHeight="1">
      <c r="A745" s="1889"/>
      <c r="B745" s="1884"/>
      <c r="C745" s="2634" t="s">
        <v>1936</v>
      </c>
      <c r="D745" s="2634"/>
      <c r="E745" s="2634"/>
      <c r="F745" s="2634"/>
      <c r="G745" s="2634"/>
      <c r="H745" s="2634"/>
      <c r="I745" s="2634"/>
      <c r="J745" s="2634"/>
      <c r="K745" s="2634"/>
      <c r="L745" s="2634"/>
      <c r="M745" s="2634"/>
      <c r="N745" s="2634"/>
      <c r="O745" s="2634"/>
      <c r="P745" s="2634"/>
      <c r="Q745" s="2634"/>
      <c r="R745" s="2634"/>
      <c r="S745" s="2634"/>
      <c r="T745" s="2634"/>
      <c r="U745" s="2634"/>
      <c r="V745" s="2634"/>
      <c r="W745" s="2634"/>
      <c r="X745" s="2634"/>
      <c r="Y745" s="2634"/>
      <c r="Z745" s="2634"/>
      <c r="AA745" s="2634"/>
      <c r="AB745" s="2634"/>
      <c r="AC745" s="1884"/>
      <c r="AD745" s="1884"/>
      <c r="AE745" s="2581" t="s">
        <v>642</v>
      </c>
      <c r="AF745" s="2581"/>
      <c r="AG745" s="2581"/>
      <c r="AH745" s="2581"/>
      <c r="AI745" s="2581"/>
      <c r="AJ745" s="2581"/>
      <c r="AK745" s="2581"/>
      <c r="AL745" s="2581"/>
      <c r="AM745" s="2581"/>
      <c r="AN745" s="507"/>
      <c r="AO745" s="2581" t="s">
        <v>536</v>
      </c>
      <c r="AP745" s="2581"/>
      <c r="AQ745" s="2581"/>
      <c r="AR745" s="2581"/>
      <c r="AS745" s="2581"/>
      <c r="AT745" s="2581"/>
      <c r="AU745" s="2581"/>
      <c r="AV745" s="2581"/>
      <c r="AW745" s="2581"/>
      <c r="CI745" s="502"/>
      <c r="CJ745" s="502"/>
      <c r="CK745" s="502"/>
    </row>
    <row r="746" spans="1:90" ht="17.25" customHeight="1">
      <c r="A746" s="1889"/>
      <c r="B746" s="1883"/>
      <c r="C746" s="1878"/>
      <c r="D746" s="1883"/>
      <c r="E746" s="1878"/>
      <c r="F746" s="1878"/>
      <c r="G746" s="1878"/>
      <c r="H746" s="1878"/>
      <c r="I746" s="1878"/>
      <c r="J746" s="1878"/>
      <c r="K746" s="1878"/>
      <c r="L746" s="1878"/>
      <c r="M746" s="1878"/>
      <c r="N746" s="1878"/>
      <c r="O746" s="1878"/>
      <c r="P746" s="1878"/>
      <c r="Q746" s="1878"/>
      <c r="R746" s="1878"/>
      <c r="S746" s="1878"/>
      <c r="T746" s="1878"/>
      <c r="U746" s="1878"/>
      <c r="V746" s="1878"/>
      <c r="W746" s="1878"/>
      <c r="X746" s="1878"/>
      <c r="Y746" s="1878"/>
      <c r="Z746" s="1878"/>
      <c r="AA746" s="1894"/>
      <c r="AB746" s="1884"/>
      <c r="AC746" s="1884"/>
      <c r="AD746" s="1884"/>
      <c r="AE746" s="2600" t="s">
        <v>574</v>
      </c>
      <c r="AF746" s="2538"/>
      <c r="AG746" s="2538"/>
      <c r="AH746" s="2539"/>
      <c r="AI746" s="2539"/>
      <c r="AJ746" s="2538"/>
      <c r="AK746" s="2539"/>
      <c r="AL746" s="2538"/>
      <c r="AM746" s="2538"/>
      <c r="AN746" s="1885"/>
      <c r="AO746" s="2695" t="s">
        <v>574</v>
      </c>
      <c r="AP746" s="2696"/>
      <c r="AQ746" s="2696"/>
      <c r="AR746" s="2697"/>
      <c r="AS746" s="2697"/>
      <c r="AT746" s="2697"/>
      <c r="AU746" s="2696"/>
      <c r="AV746" s="2696"/>
      <c r="AW746" s="2696"/>
      <c r="CI746" s="502"/>
      <c r="CJ746" s="502"/>
      <c r="CK746" s="502"/>
    </row>
    <row r="747" spans="1:90" ht="17.25" customHeight="1">
      <c r="A747" s="1889"/>
      <c r="B747" s="1883"/>
      <c r="C747" s="1875" t="s">
        <v>252</v>
      </c>
      <c r="D747" s="1878"/>
      <c r="E747" s="1878"/>
      <c r="F747" s="1878"/>
      <c r="G747" s="1878"/>
      <c r="H747" s="1878"/>
      <c r="I747" s="1878"/>
      <c r="J747" s="1878"/>
      <c r="K747" s="1878"/>
      <c r="L747" s="1878"/>
      <c r="M747" s="1878"/>
      <c r="N747" s="1878"/>
      <c r="O747" s="1878"/>
      <c r="P747" s="1878"/>
      <c r="Q747" s="1878"/>
      <c r="R747" s="1878"/>
      <c r="S747" s="1878"/>
      <c r="T747" s="1878"/>
      <c r="U747" s="1878"/>
      <c r="V747" s="1878"/>
      <c r="W747" s="1878"/>
      <c r="X747" s="1878"/>
      <c r="Y747" s="1878"/>
      <c r="Z747" s="1878"/>
      <c r="AA747" s="1894"/>
      <c r="AB747" s="1884"/>
      <c r="AC747" s="1884"/>
      <c r="AD747" s="1884"/>
      <c r="AE747" s="2802"/>
      <c r="AF747" s="2802"/>
      <c r="AG747" s="2802"/>
      <c r="AH747" s="2803"/>
      <c r="AI747" s="2803"/>
      <c r="AJ747" s="2802"/>
      <c r="AK747" s="2804"/>
      <c r="AL747" s="2802"/>
      <c r="AM747" s="2802"/>
      <c r="AN747" s="1895"/>
      <c r="AO747" s="3358"/>
      <c r="AP747" s="3358"/>
      <c r="AQ747" s="3358"/>
      <c r="AR747" s="3359"/>
      <c r="AS747" s="3359"/>
      <c r="AT747" s="3359"/>
      <c r="AU747" s="3358"/>
      <c r="AV747" s="3358"/>
      <c r="AW747" s="3358"/>
      <c r="CI747" s="502"/>
      <c r="CJ747" s="502"/>
      <c r="CK747" s="502"/>
    </row>
    <row r="748" spans="1:90" ht="17.25" customHeight="1">
      <c r="A748" s="1889"/>
      <c r="B748" s="1883"/>
      <c r="C748" s="1655" t="s">
        <v>760</v>
      </c>
      <c r="D748" s="1878"/>
      <c r="E748" s="1878"/>
      <c r="F748" s="1878"/>
      <c r="G748" s="1878"/>
      <c r="H748" s="1878"/>
      <c r="I748" s="1878"/>
      <c r="J748" s="1878"/>
      <c r="K748" s="1878"/>
      <c r="L748" s="1878"/>
      <c r="M748" s="1878"/>
      <c r="N748" s="1878"/>
      <c r="O748" s="1878"/>
      <c r="P748" s="1878"/>
      <c r="Q748" s="1878"/>
      <c r="R748" s="1878"/>
      <c r="S748" s="1878"/>
      <c r="T748" s="1878"/>
      <c r="U748" s="1878"/>
      <c r="V748" s="1878"/>
      <c r="W748" s="1878"/>
      <c r="X748" s="1878"/>
      <c r="Y748" s="1878"/>
      <c r="Z748" s="1878"/>
      <c r="AA748" s="1894"/>
      <c r="AB748" s="1884"/>
      <c r="AC748" s="1884"/>
      <c r="AD748" s="1884"/>
      <c r="AE748" s="2789">
        <v>435980320000</v>
      </c>
      <c r="AF748" s="2789"/>
      <c r="AG748" s="2789"/>
      <c r="AH748" s="2789"/>
      <c r="AI748" s="2789"/>
      <c r="AJ748" s="2789"/>
      <c r="AK748" s="2789"/>
      <c r="AL748" s="2789"/>
      <c r="AM748" s="2789"/>
      <c r="AN748" s="1905"/>
      <c r="AO748" s="2789">
        <v>435980320000</v>
      </c>
      <c r="AP748" s="2789"/>
      <c r="AQ748" s="2789"/>
      <c r="AR748" s="2789"/>
      <c r="AS748" s="2789"/>
      <c r="AT748" s="2789"/>
      <c r="AU748" s="2789"/>
      <c r="AV748" s="2789"/>
      <c r="AW748" s="2789"/>
      <c r="CI748" s="502"/>
      <c r="CJ748" s="502"/>
      <c r="CK748" s="502"/>
    </row>
    <row r="749" spans="1:90" ht="17.25" customHeight="1">
      <c r="A749" s="1889"/>
      <c r="B749" s="1883"/>
      <c r="C749" s="1655" t="s">
        <v>2034</v>
      </c>
      <c r="D749" s="1878"/>
      <c r="E749" s="1878"/>
      <c r="F749" s="1878"/>
      <c r="G749" s="1878"/>
      <c r="H749" s="1878"/>
      <c r="I749" s="1878"/>
      <c r="J749" s="1878"/>
      <c r="K749" s="1878"/>
      <c r="L749" s="1878"/>
      <c r="M749" s="1878"/>
      <c r="N749" s="1878"/>
      <c r="O749" s="1878"/>
      <c r="P749" s="1878"/>
      <c r="Q749" s="1878"/>
      <c r="R749" s="1878"/>
      <c r="S749" s="1878"/>
      <c r="T749" s="1878"/>
      <c r="U749" s="1878"/>
      <c r="V749" s="1878"/>
      <c r="W749" s="1878"/>
      <c r="X749" s="1878"/>
      <c r="Y749" s="1878"/>
      <c r="Z749" s="1878"/>
      <c r="AA749" s="1894"/>
      <c r="AB749" s="1884"/>
      <c r="AC749" s="1884"/>
      <c r="AD749" s="1884"/>
      <c r="AE749" s="2850"/>
      <c r="AF749" s="2850"/>
      <c r="AG749" s="2850"/>
      <c r="AH749" s="2850"/>
      <c r="AI749" s="2850"/>
      <c r="AJ749" s="2850"/>
      <c r="AK749" s="2850"/>
      <c r="AL749" s="2850"/>
      <c r="AM749" s="2850"/>
      <c r="AN749" s="1895"/>
      <c r="AO749" s="2850"/>
      <c r="AP749" s="2850"/>
      <c r="AQ749" s="2850"/>
      <c r="AR749" s="2850"/>
      <c r="AS749" s="2850"/>
      <c r="AT749" s="2850"/>
      <c r="AU749" s="2850"/>
      <c r="AV749" s="2850"/>
      <c r="AW749" s="2850"/>
      <c r="CI749" s="502"/>
      <c r="CJ749" s="502"/>
      <c r="CK749" s="502"/>
    </row>
    <row r="750" spans="1:90" ht="17.25" customHeight="1">
      <c r="A750" s="1889"/>
      <c r="B750" s="1883"/>
      <c r="C750" s="1655" t="s">
        <v>2035</v>
      </c>
      <c r="D750" s="1878"/>
      <c r="E750" s="1878"/>
      <c r="F750" s="1878"/>
      <c r="G750" s="1878"/>
      <c r="H750" s="1878"/>
      <c r="I750" s="1878"/>
      <c r="J750" s="1878"/>
      <c r="K750" s="1878"/>
      <c r="L750" s="1878"/>
      <c r="M750" s="1878"/>
      <c r="N750" s="1878"/>
      <c r="O750" s="1878"/>
      <c r="P750" s="1878"/>
      <c r="Q750" s="1878"/>
      <c r="R750" s="1878"/>
      <c r="S750" s="1878"/>
      <c r="T750" s="1878"/>
      <c r="U750" s="1878"/>
      <c r="V750" s="1878"/>
      <c r="W750" s="1878"/>
      <c r="X750" s="1878"/>
      <c r="Y750" s="1878"/>
      <c r="Z750" s="1878"/>
      <c r="AA750" s="1894"/>
      <c r="AB750" s="1884"/>
      <c r="AC750" s="1884"/>
      <c r="AD750" s="1884"/>
      <c r="AE750" s="2850"/>
      <c r="AF750" s="2850"/>
      <c r="AG750" s="2850"/>
      <c r="AH750" s="2850"/>
      <c r="AI750" s="2850"/>
      <c r="AJ750" s="2850"/>
      <c r="AK750" s="2850"/>
      <c r="AL750" s="2850"/>
      <c r="AM750" s="2850"/>
      <c r="AN750" s="1895"/>
      <c r="AO750" s="2850"/>
      <c r="AP750" s="2850"/>
      <c r="AQ750" s="2850"/>
      <c r="AR750" s="2850"/>
      <c r="AS750" s="2850"/>
      <c r="AT750" s="2850"/>
      <c r="AU750" s="2850"/>
      <c r="AV750" s="2850"/>
      <c r="AW750" s="2850"/>
      <c r="CI750" s="502"/>
      <c r="CJ750" s="502"/>
      <c r="CK750" s="502"/>
    </row>
    <row r="751" spans="1:90" ht="17.25" customHeight="1">
      <c r="C751" s="1655" t="s">
        <v>2060</v>
      </c>
      <c r="D751" s="457"/>
      <c r="E751" s="457"/>
      <c r="F751" s="457"/>
      <c r="G751" s="457"/>
      <c r="H751" s="457"/>
      <c r="I751" s="457"/>
      <c r="J751" s="457"/>
      <c r="K751" s="457"/>
      <c r="L751" s="457"/>
      <c r="M751" s="457"/>
      <c r="N751" s="457"/>
      <c r="O751" s="457"/>
      <c r="P751" s="457"/>
      <c r="Q751" s="457"/>
      <c r="R751" s="457"/>
      <c r="S751" s="457"/>
      <c r="T751" s="457"/>
      <c r="U751" s="457"/>
      <c r="V751" s="457"/>
      <c r="W751" s="457"/>
      <c r="X751" s="457"/>
      <c r="Y751" s="457"/>
      <c r="Z751" s="457"/>
      <c r="AA751" s="404"/>
      <c r="AE751" s="2789">
        <v>435980320000</v>
      </c>
      <c r="AF751" s="2789"/>
      <c r="AG751" s="2789"/>
      <c r="AH751" s="2789"/>
      <c r="AI751" s="2789"/>
      <c r="AJ751" s="2789"/>
      <c r="AK751" s="2789"/>
      <c r="AL751" s="2789"/>
      <c r="AM751" s="2789"/>
      <c r="AN751" s="1905"/>
      <c r="AO751" s="2789">
        <v>435980320000</v>
      </c>
      <c r="AP751" s="2789"/>
      <c r="AQ751" s="2789"/>
      <c r="AR751" s="2789"/>
      <c r="AS751" s="2789"/>
      <c r="AT751" s="2789"/>
      <c r="AU751" s="2789"/>
      <c r="AV751" s="2789"/>
      <c r="AW751" s="2789"/>
      <c r="CI751" s="1535"/>
      <c r="CJ751" s="1535"/>
      <c r="CK751" s="1664"/>
      <c r="CL751" s="923"/>
    </row>
    <row r="752" spans="1:90" ht="19.5" hidden="1" customHeight="1">
      <c r="C752" s="1538" t="s">
        <v>154</v>
      </c>
      <c r="D752" s="457"/>
      <c r="E752" s="457"/>
      <c r="F752" s="457"/>
      <c r="G752" s="457"/>
      <c r="H752" s="457"/>
      <c r="I752" s="457"/>
      <c r="J752" s="457"/>
      <c r="K752" s="457"/>
      <c r="L752" s="457"/>
      <c r="M752" s="457"/>
      <c r="N752" s="457"/>
      <c r="O752" s="457"/>
      <c r="P752" s="457"/>
      <c r="Q752" s="457"/>
      <c r="R752" s="457"/>
      <c r="S752" s="457"/>
      <c r="T752" s="457"/>
      <c r="U752" s="457"/>
      <c r="V752" s="457"/>
      <c r="W752" s="457"/>
      <c r="X752" s="457"/>
      <c r="Y752" s="457"/>
      <c r="Z752" s="457"/>
      <c r="AA752" s="404"/>
      <c r="AE752" s="2591">
        <v>0</v>
      </c>
      <c r="AF752" s="2591"/>
      <c r="AG752" s="2591"/>
      <c r="AH752" s="2591"/>
      <c r="AI752" s="2591"/>
      <c r="AJ752" s="2591"/>
      <c r="AK752" s="2591"/>
      <c r="AL752" s="2591"/>
      <c r="AM752" s="2591"/>
      <c r="AO752" s="2591">
        <v>0</v>
      </c>
      <c r="AP752" s="2591"/>
      <c r="AQ752" s="2591"/>
      <c r="AR752" s="2591"/>
      <c r="AS752" s="2591"/>
      <c r="AT752" s="2591"/>
      <c r="AU752" s="2591"/>
      <c r="AV752" s="2591"/>
      <c r="AW752" s="2591"/>
      <c r="CI752" s="502"/>
      <c r="CJ752" s="502"/>
      <c r="CK752" s="502"/>
    </row>
    <row r="753" spans="1:90" s="518" customFormat="1" ht="17.25" hidden="1" customHeight="1">
      <c r="A753" s="1599"/>
      <c r="B753" s="414"/>
      <c r="C753" s="432" t="s">
        <v>1498</v>
      </c>
      <c r="E753" s="1738"/>
      <c r="F753" s="1738"/>
      <c r="G753" s="1738"/>
      <c r="H753" s="1738"/>
      <c r="I753" s="1738"/>
      <c r="J753" s="1738"/>
      <c r="K753" s="1738"/>
      <c r="L753" s="1738"/>
      <c r="M753" s="1738"/>
      <c r="N753" s="1738"/>
      <c r="O753" s="1738"/>
      <c r="P753" s="1738"/>
      <c r="Q753" s="1738"/>
      <c r="R753" s="1738"/>
      <c r="S753" s="1738"/>
      <c r="T753" s="1738"/>
      <c r="U753" s="1738"/>
      <c r="V753" s="1738"/>
      <c r="W753" s="1738"/>
      <c r="X753" s="1738"/>
      <c r="Y753" s="1738"/>
      <c r="Z753" s="1738"/>
      <c r="AA753" s="419"/>
      <c r="AE753" s="2942"/>
      <c r="AF753" s="2942"/>
      <c r="AG753" s="2942"/>
      <c r="AH753" s="2942"/>
      <c r="AI753" s="2942"/>
      <c r="AJ753" s="2942"/>
      <c r="AK753" s="2942"/>
      <c r="AL753" s="2942"/>
      <c r="AM753" s="2942"/>
      <c r="AO753" s="2942"/>
      <c r="AP753" s="2942"/>
      <c r="AQ753" s="2942"/>
      <c r="AR753" s="2942"/>
      <c r="AS753" s="2942"/>
      <c r="AT753" s="2942"/>
      <c r="AU753" s="2942"/>
      <c r="AV753" s="2942"/>
      <c r="AW753" s="2942"/>
      <c r="AY753" s="414"/>
      <c r="AZ753" s="414"/>
      <c r="CI753" s="933"/>
      <c r="CJ753" s="933"/>
      <c r="CK753" s="933"/>
    </row>
    <row r="754" spans="1:90" s="1741" customFormat="1" ht="19.5" hidden="1" customHeight="1">
      <c r="A754" s="1739"/>
      <c r="B754" s="1703"/>
      <c r="C754" s="1740" t="s">
        <v>1039</v>
      </c>
      <c r="E754" s="1742"/>
      <c r="F754" s="1742"/>
      <c r="G754" s="1742"/>
      <c r="H754" s="1742"/>
      <c r="I754" s="1742"/>
      <c r="J754" s="1742"/>
      <c r="K754" s="1742"/>
      <c r="L754" s="1742"/>
      <c r="M754" s="1742"/>
      <c r="N754" s="1742"/>
      <c r="O754" s="1742"/>
      <c r="P754" s="1742"/>
      <c r="Q754" s="1742"/>
      <c r="R754" s="1742"/>
      <c r="S754" s="1742"/>
      <c r="T754" s="1742"/>
      <c r="U754" s="1742"/>
      <c r="V754" s="1742"/>
      <c r="W754" s="1742"/>
      <c r="X754" s="1742"/>
      <c r="Y754" s="1742"/>
      <c r="Z754" s="1742"/>
      <c r="AA754" s="1713"/>
      <c r="AE754" s="2590"/>
      <c r="AF754" s="2590"/>
      <c r="AG754" s="2590"/>
      <c r="AH754" s="2590"/>
      <c r="AI754" s="2590"/>
      <c r="AJ754" s="2590"/>
      <c r="AK754" s="2590"/>
      <c r="AL754" s="2590"/>
      <c r="AM754" s="2590"/>
      <c r="AO754" s="2590"/>
      <c r="AP754" s="2590"/>
      <c r="AQ754" s="2590"/>
      <c r="AR754" s="2590"/>
      <c r="AS754" s="2590"/>
      <c r="AT754" s="2590"/>
      <c r="AU754" s="2590"/>
      <c r="AV754" s="2590"/>
      <c r="AW754" s="2590"/>
      <c r="AY754" s="1703"/>
      <c r="AZ754" s="1703"/>
      <c r="CI754" s="1743"/>
      <c r="CJ754" s="1743"/>
      <c r="CK754" s="1743"/>
    </row>
    <row r="755" spans="1:90" s="518" customFormat="1" ht="17.25" customHeight="1">
      <c r="A755" s="1599"/>
      <c r="B755" s="414"/>
      <c r="C755" s="432"/>
      <c r="E755" s="1738"/>
      <c r="F755" s="1738"/>
      <c r="G755" s="1738"/>
      <c r="H755" s="1738"/>
      <c r="I755" s="1738"/>
      <c r="J755" s="1738"/>
      <c r="K755" s="1738"/>
      <c r="L755" s="1738"/>
      <c r="M755" s="1738"/>
      <c r="N755" s="1738"/>
      <c r="O755" s="1738"/>
      <c r="P755" s="1738"/>
      <c r="Q755" s="1738"/>
      <c r="R755" s="1738"/>
      <c r="S755" s="1738"/>
      <c r="T755" s="1738"/>
      <c r="U755" s="1738"/>
      <c r="V755" s="1738"/>
      <c r="W755" s="1738"/>
      <c r="X755" s="1738"/>
      <c r="Y755" s="1738"/>
      <c r="Z755" s="1738"/>
      <c r="AA755" s="419"/>
      <c r="AE755" s="943"/>
      <c r="AF755" s="943"/>
      <c r="AG755" s="943"/>
      <c r="AH755" s="943"/>
      <c r="AI755" s="943"/>
      <c r="AJ755" s="943"/>
      <c r="AK755" s="943"/>
      <c r="AL755" s="943"/>
      <c r="AM755" s="943"/>
      <c r="AO755" s="943"/>
      <c r="AP755" s="943"/>
      <c r="AQ755" s="943"/>
      <c r="AR755" s="943"/>
      <c r="AS755" s="943"/>
      <c r="AT755" s="943"/>
      <c r="AU755" s="943"/>
      <c r="AV755" s="943"/>
      <c r="AW755" s="943"/>
      <c r="AY755" s="414"/>
      <c r="AZ755" s="414"/>
      <c r="CI755" s="933"/>
      <c r="CJ755" s="933"/>
      <c r="CK755" s="933"/>
    </row>
    <row r="756" spans="1:90" s="514" customFormat="1" ht="19.5" customHeight="1">
      <c r="A756" s="1489"/>
      <c r="B756" s="134"/>
      <c r="C756" s="134" t="s">
        <v>1040</v>
      </c>
      <c r="E756" s="457"/>
      <c r="F756" s="457"/>
      <c r="G756" s="457"/>
      <c r="H756" s="457"/>
      <c r="I756" s="457"/>
      <c r="J756" s="457"/>
      <c r="K756" s="457"/>
      <c r="L756" s="457"/>
      <c r="M756" s="457"/>
      <c r="N756" s="457"/>
      <c r="O756" s="457"/>
      <c r="P756" s="457"/>
      <c r="Q756" s="457"/>
      <c r="R756" s="457"/>
      <c r="S756" s="457"/>
      <c r="T756" s="457"/>
      <c r="U756" s="457"/>
      <c r="V756" s="457"/>
      <c r="W756" s="457"/>
      <c r="X756" s="457"/>
      <c r="Y756" s="457"/>
      <c r="Z756" s="457"/>
      <c r="AA756" s="404"/>
      <c r="AE756" s="2601" t="s">
        <v>512</v>
      </c>
      <c r="AF756" s="2601"/>
      <c r="AG756" s="2601"/>
      <c r="AH756" s="2601"/>
      <c r="AI756" s="2601"/>
      <c r="AJ756" s="2601"/>
      <c r="AK756" s="2601"/>
      <c r="AL756" s="2601"/>
      <c r="AM756" s="2601"/>
      <c r="AN756" s="507"/>
      <c r="AO756" s="2601" t="s">
        <v>513</v>
      </c>
      <c r="AP756" s="2601"/>
      <c r="AQ756" s="2601"/>
      <c r="AR756" s="2601"/>
      <c r="AS756" s="2601"/>
      <c r="AT756" s="2601"/>
      <c r="AU756" s="2601"/>
      <c r="AV756" s="2601"/>
      <c r="AW756" s="2601"/>
      <c r="AY756" s="134"/>
      <c r="AZ756" s="134"/>
      <c r="CI756" s="531"/>
      <c r="CJ756" s="531"/>
      <c r="CK756" s="531"/>
    </row>
    <row r="757" spans="1:90" s="514" customFormat="1" ht="18" customHeight="1">
      <c r="A757" s="1489"/>
      <c r="B757" s="134"/>
      <c r="C757" s="432"/>
      <c r="E757" s="457"/>
      <c r="F757" s="457"/>
      <c r="G757" s="457"/>
      <c r="H757" s="457"/>
      <c r="I757" s="457"/>
      <c r="J757" s="457"/>
      <c r="K757" s="457"/>
      <c r="L757" s="457"/>
      <c r="M757" s="457"/>
      <c r="N757" s="457"/>
      <c r="O757" s="457"/>
      <c r="P757" s="457"/>
      <c r="Q757" s="457"/>
      <c r="R757" s="457"/>
      <c r="S757" s="457"/>
      <c r="T757" s="457"/>
      <c r="U757" s="457"/>
      <c r="V757" s="457"/>
      <c r="W757" s="457"/>
      <c r="X757" s="457"/>
      <c r="Y757" s="457"/>
      <c r="Z757" s="457"/>
      <c r="AA757" s="404"/>
      <c r="AE757" s="2600" t="s">
        <v>574</v>
      </c>
      <c r="AF757" s="2538"/>
      <c r="AG757" s="2538"/>
      <c r="AH757" s="2539"/>
      <c r="AI757" s="2539"/>
      <c r="AJ757" s="2538"/>
      <c r="AK757" s="2539"/>
      <c r="AL757" s="2538"/>
      <c r="AM757" s="2538"/>
      <c r="AN757" s="503"/>
      <c r="AO757" s="2537" t="s">
        <v>574</v>
      </c>
      <c r="AP757" s="2538"/>
      <c r="AQ757" s="2538"/>
      <c r="AR757" s="2539"/>
      <c r="AS757" s="2539"/>
      <c r="AT757" s="2539"/>
      <c r="AU757" s="2538"/>
      <c r="AV757" s="2538"/>
      <c r="AW757" s="2538"/>
      <c r="AY757" s="134"/>
      <c r="AZ757" s="134"/>
      <c r="CI757" s="531"/>
      <c r="CJ757" s="531"/>
      <c r="CK757" s="531"/>
    </row>
    <row r="758" spans="1:90" s="514" customFormat="1" ht="19.5" customHeight="1">
      <c r="A758" s="1489"/>
      <c r="B758" s="134"/>
      <c r="C758" s="1448" t="s">
        <v>1041</v>
      </c>
      <c r="E758" s="457"/>
      <c r="F758" s="457"/>
      <c r="G758" s="457"/>
      <c r="H758" s="457"/>
      <c r="I758" s="457"/>
      <c r="J758" s="457"/>
      <c r="K758" s="457"/>
      <c r="L758" s="457"/>
      <c r="M758" s="457"/>
      <c r="N758" s="457"/>
      <c r="O758" s="457"/>
      <c r="P758" s="457"/>
      <c r="Q758" s="457"/>
      <c r="R758" s="457"/>
      <c r="S758" s="457"/>
      <c r="T758" s="457"/>
      <c r="U758" s="457"/>
      <c r="V758" s="457"/>
      <c r="W758" s="457"/>
      <c r="X758" s="457"/>
      <c r="Y758" s="457"/>
      <c r="Z758" s="457"/>
      <c r="AA758" s="404"/>
      <c r="AE758" s="2802">
        <v>43598032</v>
      </c>
      <c r="AF758" s="2802"/>
      <c r="AG758" s="2802"/>
      <c r="AH758" s="2803"/>
      <c r="AI758" s="2803"/>
      <c r="AJ758" s="2802"/>
      <c r="AK758" s="2804"/>
      <c r="AL758" s="2802"/>
      <c r="AM758" s="2802"/>
      <c r="AN758" s="1859"/>
      <c r="AO758" s="2802">
        <v>43598032</v>
      </c>
      <c r="AP758" s="2802"/>
      <c r="AQ758" s="2802"/>
      <c r="AR758" s="2803"/>
      <c r="AS758" s="2803"/>
      <c r="AT758" s="2802"/>
      <c r="AU758" s="2804"/>
      <c r="AV758" s="2802"/>
      <c r="AW758" s="2802"/>
      <c r="AY758" s="134"/>
      <c r="AZ758" s="134"/>
      <c r="CI758" s="531"/>
      <c r="CJ758" s="531"/>
      <c r="CK758" s="531"/>
    </row>
    <row r="759" spans="1:90" s="514" customFormat="1" ht="19.5" customHeight="1">
      <c r="A759" s="1489"/>
      <c r="B759" s="134"/>
      <c r="C759" s="1448" t="s">
        <v>1042</v>
      </c>
      <c r="E759" s="457"/>
      <c r="F759" s="457"/>
      <c r="G759" s="457"/>
      <c r="H759" s="457"/>
      <c r="I759" s="457"/>
      <c r="J759" s="457"/>
      <c r="K759" s="457"/>
      <c r="L759" s="457"/>
      <c r="M759" s="457"/>
      <c r="N759" s="457"/>
      <c r="O759" s="457"/>
      <c r="P759" s="457"/>
      <c r="Q759" s="457"/>
      <c r="R759" s="457"/>
      <c r="S759" s="457"/>
      <c r="T759" s="457"/>
      <c r="U759" s="457"/>
      <c r="V759" s="457"/>
      <c r="W759" s="457"/>
      <c r="X759" s="457"/>
      <c r="Y759" s="457"/>
      <c r="Z759" s="457"/>
      <c r="AA759" s="404"/>
      <c r="AE759" s="2850">
        <v>43598032</v>
      </c>
      <c r="AF759" s="2850"/>
      <c r="AG759" s="2850"/>
      <c r="AH759" s="2850"/>
      <c r="AI759" s="2850"/>
      <c r="AJ759" s="2850"/>
      <c r="AK759" s="2850"/>
      <c r="AL759" s="2850"/>
      <c r="AM759" s="2850"/>
      <c r="AN759" s="1859"/>
      <c r="AO759" s="2850">
        <v>43598032</v>
      </c>
      <c r="AP759" s="2850"/>
      <c r="AQ759" s="2850"/>
      <c r="AR759" s="2850"/>
      <c r="AS759" s="2850"/>
      <c r="AT759" s="2850"/>
      <c r="AU759" s="2850"/>
      <c r="AV759" s="2850"/>
      <c r="AW759" s="2850"/>
      <c r="AY759" s="134"/>
      <c r="AZ759" s="134"/>
      <c r="CI759" s="531"/>
      <c r="CJ759" s="531"/>
      <c r="CK759" s="531"/>
    </row>
    <row r="760" spans="1:90" s="514" customFormat="1" ht="17.25" customHeight="1">
      <c r="A760" s="1489"/>
      <c r="B760" s="134"/>
      <c r="C760" s="1744" t="s">
        <v>1582</v>
      </c>
      <c r="E760" s="457"/>
      <c r="F760" s="457"/>
      <c r="G760" s="457"/>
      <c r="H760" s="457"/>
      <c r="I760" s="457"/>
      <c r="J760" s="457"/>
      <c r="K760" s="457"/>
      <c r="L760" s="457"/>
      <c r="M760" s="457"/>
      <c r="N760" s="457"/>
      <c r="O760" s="457"/>
      <c r="P760" s="457"/>
      <c r="Q760" s="457"/>
      <c r="R760" s="457"/>
      <c r="S760" s="457"/>
      <c r="T760" s="457"/>
      <c r="U760" s="457"/>
      <c r="V760" s="457"/>
      <c r="W760" s="457"/>
      <c r="X760" s="457"/>
      <c r="Y760" s="457"/>
      <c r="Z760" s="457"/>
      <c r="AA760" s="404"/>
      <c r="AE760" s="2789">
        <v>43598032</v>
      </c>
      <c r="AF760" s="2789"/>
      <c r="AG760" s="2789"/>
      <c r="AH760" s="2789"/>
      <c r="AI760" s="2789"/>
      <c r="AJ760" s="2789"/>
      <c r="AK760" s="2789"/>
      <c r="AL760" s="2789"/>
      <c r="AM760" s="2789"/>
      <c r="AN760" s="1859"/>
      <c r="AO760" s="2789">
        <v>43598032</v>
      </c>
      <c r="AP760" s="2789"/>
      <c r="AQ760" s="2789"/>
      <c r="AR760" s="2789"/>
      <c r="AS760" s="2789"/>
      <c r="AT760" s="2789"/>
      <c r="AU760" s="2789"/>
      <c r="AV760" s="2789"/>
      <c r="AW760" s="2789"/>
      <c r="AY760" s="134"/>
      <c r="AZ760" s="134"/>
      <c r="CI760" s="531"/>
      <c r="CJ760" s="531"/>
      <c r="CK760" s="531"/>
    </row>
    <row r="761" spans="1:90" s="514" customFormat="1" ht="19.5" hidden="1" customHeight="1">
      <c r="A761" s="1489"/>
      <c r="B761" s="134"/>
      <c r="C761" s="518" t="s">
        <v>1046</v>
      </c>
      <c r="E761" s="457"/>
      <c r="F761" s="457"/>
      <c r="G761" s="457"/>
      <c r="H761" s="457"/>
      <c r="I761" s="457"/>
      <c r="J761" s="457"/>
      <c r="K761" s="457"/>
      <c r="L761" s="457"/>
      <c r="M761" s="457"/>
      <c r="N761" s="457"/>
      <c r="O761" s="457"/>
      <c r="P761" s="457"/>
      <c r="Q761" s="457"/>
      <c r="R761" s="457"/>
      <c r="S761" s="457"/>
      <c r="T761" s="457"/>
      <c r="U761" s="457"/>
      <c r="V761" s="457"/>
      <c r="W761" s="457"/>
      <c r="X761" s="457"/>
      <c r="Y761" s="457"/>
      <c r="Z761" s="457"/>
      <c r="AA761" s="404"/>
      <c r="AE761" s="2850"/>
      <c r="AF761" s="2850"/>
      <c r="AG761" s="2850"/>
      <c r="AH761" s="2850"/>
      <c r="AI761" s="2850"/>
      <c r="AJ761" s="2850"/>
      <c r="AK761" s="2850"/>
      <c r="AL761" s="2850"/>
      <c r="AM761" s="2850"/>
      <c r="AN761" s="1859"/>
      <c r="AO761" s="2789"/>
      <c r="AP761" s="2789"/>
      <c r="AQ761" s="2789"/>
      <c r="AR761" s="2789"/>
      <c r="AS761" s="2789"/>
      <c r="AT761" s="2789"/>
      <c r="AU761" s="2789"/>
      <c r="AV761" s="2789"/>
      <c r="AW761" s="2789"/>
      <c r="AY761" s="134"/>
      <c r="AZ761" s="134"/>
      <c r="CI761" s="531"/>
      <c r="CJ761" s="531"/>
      <c r="CK761" s="531"/>
    </row>
    <row r="762" spans="1:90" s="514" customFormat="1" ht="19.5" customHeight="1">
      <c r="A762" s="1489"/>
      <c r="B762" s="134"/>
      <c r="C762" s="1448" t="s">
        <v>1044</v>
      </c>
      <c r="E762" s="457"/>
      <c r="F762" s="457"/>
      <c r="G762" s="457"/>
      <c r="H762" s="457"/>
      <c r="I762" s="457"/>
      <c r="J762" s="457"/>
      <c r="K762" s="457"/>
      <c r="L762" s="457"/>
      <c r="M762" s="457"/>
      <c r="N762" s="457"/>
      <c r="O762" s="457"/>
      <c r="P762" s="457"/>
      <c r="Q762" s="457"/>
      <c r="R762" s="457"/>
      <c r="S762" s="457"/>
      <c r="T762" s="457"/>
      <c r="U762" s="457"/>
      <c r="V762" s="457"/>
      <c r="W762" s="457"/>
      <c r="X762" s="457"/>
      <c r="Y762" s="457"/>
      <c r="Z762" s="457"/>
      <c r="AA762" s="404"/>
      <c r="AE762" s="2850">
        <v>863908</v>
      </c>
      <c r="AF762" s="2850"/>
      <c r="AG762" s="2850"/>
      <c r="AH762" s="2850"/>
      <c r="AI762" s="2850"/>
      <c r="AJ762" s="2850"/>
      <c r="AK762" s="2850"/>
      <c r="AL762" s="2850"/>
      <c r="AM762" s="2850"/>
      <c r="AN762" s="1859"/>
      <c r="AO762" s="2850">
        <v>863908</v>
      </c>
      <c r="AP762" s="2850"/>
      <c r="AQ762" s="2850"/>
      <c r="AR762" s="2850"/>
      <c r="AS762" s="2850"/>
      <c r="AT762" s="2850"/>
      <c r="AU762" s="2850"/>
      <c r="AV762" s="2850"/>
      <c r="AW762" s="2850"/>
      <c r="AY762" s="134"/>
      <c r="AZ762" s="134"/>
      <c r="CI762" s="531"/>
      <c r="CJ762" s="531"/>
      <c r="CK762" s="1745"/>
      <c r="CL762" s="1746"/>
    </row>
    <row r="763" spans="1:90" s="518" customFormat="1" ht="17.25" customHeight="1">
      <c r="A763" s="1599"/>
      <c r="B763" s="414"/>
      <c r="C763" s="1744" t="s">
        <v>1582</v>
      </c>
      <c r="E763" s="1738"/>
      <c r="F763" s="1738"/>
      <c r="G763" s="1738"/>
      <c r="H763" s="1738"/>
      <c r="I763" s="1738"/>
      <c r="J763" s="1738"/>
      <c r="K763" s="1738"/>
      <c r="L763" s="1738"/>
      <c r="M763" s="1738"/>
      <c r="N763" s="1738"/>
      <c r="O763" s="1738"/>
      <c r="P763" s="1738"/>
      <c r="Q763" s="1738"/>
      <c r="R763" s="1738"/>
      <c r="S763" s="1738"/>
      <c r="T763" s="1738"/>
      <c r="U763" s="1738"/>
      <c r="V763" s="1738"/>
      <c r="W763" s="1738"/>
      <c r="X763" s="1738"/>
      <c r="Y763" s="1738"/>
      <c r="Z763" s="1738"/>
      <c r="AA763" s="419"/>
      <c r="AE763" s="2789">
        <v>863908</v>
      </c>
      <c r="AF763" s="2789"/>
      <c r="AG763" s="2789"/>
      <c r="AH763" s="2789"/>
      <c r="AI763" s="2789"/>
      <c r="AJ763" s="2789"/>
      <c r="AK763" s="2789"/>
      <c r="AL763" s="2789"/>
      <c r="AM763" s="2789"/>
      <c r="AN763" s="1905"/>
      <c r="AO763" s="2789">
        <v>863908</v>
      </c>
      <c r="AP763" s="2789"/>
      <c r="AQ763" s="2789"/>
      <c r="AR763" s="2789"/>
      <c r="AS763" s="2789"/>
      <c r="AT763" s="2789"/>
      <c r="AU763" s="2789"/>
      <c r="AV763" s="2789"/>
      <c r="AW763" s="2789"/>
      <c r="AY763" s="414"/>
      <c r="AZ763" s="414"/>
      <c r="CI763" s="933"/>
      <c r="CJ763" s="1591"/>
      <c r="CK763" s="933"/>
      <c r="CL763" s="1613"/>
    </row>
    <row r="764" spans="1:90" s="518" customFormat="1" ht="19.5" hidden="1" customHeight="1">
      <c r="A764" s="1599"/>
      <c r="B764" s="414"/>
      <c r="C764" s="518" t="s">
        <v>1046</v>
      </c>
      <c r="D764" s="518" t="s">
        <v>1043</v>
      </c>
      <c r="E764" s="1738"/>
      <c r="F764" s="1738"/>
      <c r="G764" s="1738"/>
      <c r="H764" s="1738"/>
      <c r="I764" s="1738"/>
      <c r="J764" s="1738"/>
      <c r="K764" s="1738"/>
      <c r="L764" s="1738"/>
      <c r="M764" s="1738"/>
      <c r="N764" s="1738"/>
      <c r="O764" s="1738"/>
      <c r="P764" s="1738"/>
      <c r="Q764" s="1738"/>
      <c r="R764" s="1738"/>
      <c r="S764" s="1738"/>
      <c r="T764" s="1738"/>
      <c r="U764" s="1738"/>
      <c r="V764" s="1738"/>
      <c r="W764" s="1738"/>
      <c r="X764" s="1738"/>
      <c r="Y764" s="1738"/>
      <c r="Z764" s="1738"/>
      <c r="AA764" s="419"/>
      <c r="AE764" s="2789"/>
      <c r="AF764" s="2789"/>
      <c r="AG764" s="2789"/>
      <c r="AH764" s="2789"/>
      <c r="AI764" s="2789"/>
      <c r="AJ764" s="2789"/>
      <c r="AK764" s="2789"/>
      <c r="AL764" s="2789"/>
      <c r="AM764" s="2789"/>
      <c r="AN764" s="1905"/>
      <c r="AO764" s="2789"/>
      <c r="AP764" s="2789"/>
      <c r="AQ764" s="2789"/>
      <c r="AR764" s="2789"/>
      <c r="AS764" s="2789"/>
      <c r="AT764" s="2789"/>
      <c r="AU764" s="2789"/>
      <c r="AV764" s="2789"/>
      <c r="AW764" s="2789"/>
      <c r="AY764" s="414"/>
      <c r="AZ764" s="414"/>
      <c r="CI764" s="933"/>
      <c r="CJ764" s="1591"/>
      <c r="CK764" s="933"/>
    </row>
    <row r="765" spans="1:90" s="514" customFormat="1" ht="19.5" customHeight="1">
      <c r="A765" s="1489"/>
      <c r="B765" s="134"/>
      <c r="C765" s="1448" t="s">
        <v>1045</v>
      </c>
      <c r="E765" s="457"/>
      <c r="F765" s="457"/>
      <c r="G765" s="457"/>
      <c r="H765" s="457"/>
      <c r="I765" s="457"/>
      <c r="J765" s="457"/>
      <c r="K765" s="457"/>
      <c r="L765" s="457"/>
      <c r="M765" s="457"/>
      <c r="N765" s="457"/>
      <c r="O765" s="457"/>
      <c r="P765" s="457"/>
      <c r="Q765" s="457"/>
      <c r="R765" s="457"/>
      <c r="S765" s="457"/>
      <c r="T765" s="457"/>
      <c r="U765" s="457"/>
      <c r="V765" s="457"/>
      <c r="W765" s="457"/>
      <c r="X765" s="457"/>
      <c r="Y765" s="457"/>
      <c r="Z765" s="457"/>
      <c r="AA765" s="404"/>
      <c r="AE765" s="2850">
        <v>42734124</v>
      </c>
      <c r="AF765" s="2850"/>
      <c r="AG765" s="2850"/>
      <c r="AH765" s="2850"/>
      <c r="AI765" s="2850"/>
      <c r="AJ765" s="2850"/>
      <c r="AK765" s="2850"/>
      <c r="AL765" s="2850"/>
      <c r="AM765" s="2850"/>
      <c r="AN765" s="1859"/>
      <c r="AO765" s="2850">
        <v>42734124</v>
      </c>
      <c r="AP765" s="2850"/>
      <c r="AQ765" s="2850"/>
      <c r="AR765" s="2850"/>
      <c r="AS765" s="2850"/>
      <c r="AT765" s="2850"/>
      <c r="AU765" s="2850"/>
      <c r="AV765" s="2850"/>
      <c r="AW765" s="2850"/>
      <c r="AY765" s="134"/>
      <c r="AZ765" s="134"/>
      <c r="CI765" s="531"/>
      <c r="CJ765" s="530"/>
      <c r="CK765" s="531"/>
    </row>
    <row r="766" spans="1:90" s="518" customFormat="1" ht="19.5" customHeight="1">
      <c r="A766" s="1599"/>
      <c r="B766" s="414"/>
      <c r="C766" s="1744" t="s">
        <v>1582</v>
      </c>
      <c r="E766" s="1738"/>
      <c r="F766" s="1738"/>
      <c r="G766" s="1738"/>
      <c r="H766" s="1738"/>
      <c r="I766" s="1738"/>
      <c r="J766" s="1738"/>
      <c r="K766" s="1738"/>
      <c r="L766" s="1738"/>
      <c r="M766" s="1738"/>
      <c r="N766" s="1738"/>
      <c r="O766" s="1738"/>
      <c r="P766" s="1738"/>
      <c r="Q766" s="1738"/>
      <c r="R766" s="1738"/>
      <c r="S766" s="1738"/>
      <c r="T766" s="1738"/>
      <c r="U766" s="1738"/>
      <c r="V766" s="1738"/>
      <c r="W766" s="1738"/>
      <c r="X766" s="1738"/>
      <c r="Y766" s="1738"/>
      <c r="Z766" s="1738"/>
      <c r="AA766" s="419"/>
      <c r="AE766" s="2789">
        <v>42734124</v>
      </c>
      <c r="AF766" s="2789"/>
      <c r="AG766" s="2789"/>
      <c r="AH766" s="2789"/>
      <c r="AI766" s="2789"/>
      <c r="AJ766" s="2789"/>
      <c r="AK766" s="2789"/>
      <c r="AL766" s="2789"/>
      <c r="AM766" s="2789"/>
      <c r="AN766" s="1905"/>
      <c r="AO766" s="2789">
        <v>42734124</v>
      </c>
      <c r="AP766" s="2789"/>
      <c r="AQ766" s="2789"/>
      <c r="AR766" s="2789"/>
      <c r="AS766" s="2789"/>
      <c r="AT766" s="2789"/>
      <c r="AU766" s="2789"/>
      <c r="AV766" s="2789"/>
      <c r="AW766" s="2789"/>
      <c r="AY766" s="414"/>
      <c r="AZ766" s="414"/>
      <c r="CI766" s="933"/>
      <c r="CJ766" s="933"/>
      <c r="CK766" s="933"/>
    </row>
    <row r="767" spans="1:90" s="518" customFormat="1" ht="19.5" hidden="1" customHeight="1">
      <c r="A767" s="1599"/>
      <c r="B767" s="414"/>
      <c r="C767" s="518" t="s">
        <v>1046</v>
      </c>
      <c r="D767" s="518" t="s">
        <v>1043</v>
      </c>
      <c r="E767" s="1738"/>
      <c r="F767" s="1738"/>
      <c r="G767" s="1738"/>
      <c r="H767" s="1738"/>
      <c r="I767" s="1738"/>
      <c r="J767" s="1738"/>
      <c r="K767" s="1738"/>
      <c r="L767" s="1738"/>
      <c r="M767" s="1738"/>
      <c r="N767" s="1738"/>
      <c r="O767" s="1738"/>
      <c r="P767" s="1738"/>
      <c r="Q767" s="1738"/>
      <c r="R767" s="1738"/>
      <c r="S767" s="1738"/>
      <c r="T767" s="1738"/>
      <c r="U767" s="1738"/>
      <c r="V767" s="1738"/>
      <c r="W767" s="1738"/>
      <c r="X767" s="1738"/>
      <c r="Y767" s="1738"/>
      <c r="Z767" s="1738"/>
      <c r="AA767" s="419"/>
      <c r="AE767" s="2789"/>
      <c r="AF767" s="2789"/>
      <c r="AG767" s="2789"/>
      <c r="AH767" s="2789"/>
      <c r="AI767" s="2789"/>
      <c r="AJ767" s="2789"/>
      <c r="AK767" s="2789"/>
      <c r="AL767" s="2789"/>
      <c r="AM767" s="2789"/>
      <c r="AN767" s="1905"/>
      <c r="AO767" s="2789"/>
      <c r="AP767" s="2789"/>
      <c r="AQ767" s="2789"/>
      <c r="AR767" s="2789"/>
      <c r="AS767" s="2789"/>
      <c r="AT767" s="2789"/>
      <c r="AU767" s="2789"/>
      <c r="AV767" s="2789"/>
      <c r="AW767" s="2789"/>
      <c r="AY767" s="414"/>
      <c r="AZ767" s="414"/>
      <c r="CI767" s="933"/>
      <c r="CJ767" s="933"/>
      <c r="CK767" s="933"/>
    </row>
    <row r="768" spans="1:90" s="514" customFormat="1" outlineLevel="1">
      <c r="A768" s="1489"/>
      <c r="B768" s="134"/>
      <c r="C768" s="1018" t="s">
        <v>1356</v>
      </c>
      <c r="F768" s="1448"/>
      <c r="AE768" s="2850">
        <v>10000</v>
      </c>
      <c r="AF768" s="2850"/>
      <c r="AG768" s="2850"/>
      <c r="AH768" s="2850"/>
      <c r="AI768" s="2850"/>
      <c r="AJ768" s="2850"/>
      <c r="AK768" s="2850"/>
      <c r="AL768" s="2850"/>
      <c r="AM768" s="2850"/>
      <c r="AN768" s="1859"/>
      <c r="AO768" s="2850">
        <v>10000</v>
      </c>
      <c r="AP768" s="2850"/>
      <c r="AQ768" s="2850"/>
      <c r="AR768" s="2850"/>
      <c r="AS768" s="2850"/>
      <c r="AT768" s="2850"/>
      <c r="AU768" s="2850"/>
      <c r="AV768" s="2850"/>
      <c r="AW768" s="2850"/>
      <c r="AY768" s="134"/>
      <c r="AZ768" s="134"/>
      <c r="CI768" s="496"/>
      <c r="CJ768" s="936"/>
    </row>
    <row r="769" spans="1:90" s="514" customFormat="1" outlineLevel="1">
      <c r="A769" s="1489"/>
      <c r="B769" s="134"/>
      <c r="C769" s="1018"/>
      <c r="F769" s="1448"/>
      <c r="AE769" s="383"/>
      <c r="AF769" s="383"/>
      <c r="AG769" s="383"/>
      <c r="AH769" s="383"/>
      <c r="AI769" s="383"/>
      <c r="AJ769" s="383"/>
      <c r="AK769" s="383"/>
      <c r="AL769" s="383"/>
      <c r="AM769" s="383"/>
      <c r="AO769" s="383"/>
      <c r="AP769" s="383"/>
      <c r="AQ769" s="383"/>
      <c r="AR769" s="383"/>
      <c r="AS769" s="383"/>
      <c r="AT769" s="383"/>
      <c r="AU769" s="383"/>
      <c r="AV769" s="383"/>
      <c r="AW769" s="383"/>
      <c r="AY769" s="134"/>
      <c r="AZ769" s="134"/>
      <c r="CI769" s="496"/>
      <c r="CJ769" s="936"/>
    </row>
    <row r="770" spans="1:90" ht="17.25" customHeight="1">
      <c r="C770" s="1586" t="s">
        <v>1371</v>
      </c>
      <c r="D770" s="377"/>
      <c r="E770" s="377"/>
      <c r="F770" s="377"/>
      <c r="G770" s="377"/>
      <c r="H770" s="377"/>
      <c r="I770" s="377"/>
      <c r="J770" s="377"/>
      <c r="K770" s="377"/>
      <c r="L770" s="377"/>
      <c r="M770" s="377"/>
      <c r="N770" s="377"/>
      <c r="O770" s="377"/>
      <c r="P770" s="377"/>
      <c r="Q770" s="377"/>
      <c r="R770" s="377"/>
      <c r="S770" s="377"/>
      <c r="T770" s="377"/>
      <c r="U770" s="377"/>
      <c r="V770" s="377"/>
      <c r="W770" s="377"/>
      <c r="X770" s="377"/>
      <c r="Y770" s="2639"/>
      <c r="Z770" s="2639"/>
      <c r="AA770" s="2639"/>
      <c r="AB770" s="377"/>
      <c r="AC770" s="377"/>
      <c r="AD770" s="377"/>
      <c r="AE770" s="2601" t="s">
        <v>512</v>
      </c>
      <c r="AF770" s="2601"/>
      <c r="AG770" s="2601"/>
      <c r="AH770" s="2601"/>
      <c r="AI770" s="2601"/>
      <c r="AJ770" s="2601"/>
      <c r="AK770" s="2601"/>
      <c r="AL770" s="2601"/>
      <c r="AM770" s="2601"/>
      <c r="AO770" s="2601" t="s">
        <v>513</v>
      </c>
      <c r="AP770" s="2601"/>
      <c r="AQ770" s="2601"/>
      <c r="AR770" s="2601"/>
      <c r="AS770" s="2601"/>
      <c r="AT770" s="2601"/>
      <c r="AU770" s="2601"/>
      <c r="AV770" s="2601"/>
      <c r="AW770" s="2601"/>
      <c r="BA770" s="1577"/>
      <c r="BB770" s="1577"/>
      <c r="BC770" s="1577"/>
      <c r="BD770" s="1577"/>
      <c r="BE770" s="1577"/>
      <c r="BF770" s="1577"/>
      <c r="BG770" s="1577"/>
      <c r="BH770" s="1577"/>
      <c r="BI770" s="1577"/>
      <c r="BJ770" s="1577"/>
      <c r="BK770" s="1577"/>
      <c r="BL770" s="1577"/>
      <c r="BM770" s="1577"/>
      <c r="BN770" s="1577"/>
      <c r="BO770" s="1577"/>
      <c r="BP770" s="1577"/>
      <c r="BQ770" s="1577"/>
      <c r="BR770" s="1577"/>
      <c r="BS770" s="1577"/>
      <c r="BT770" s="1577"/>
      <c r="BU770" s="2613" t="s">
        <v>64</v>
      </c>
      <c r="BV770" s="2613"/>
      <c r="BW770" s="2613"/>
      <c r="BX770" s="2613"/>
      <c r="BY770" s="2613"/>
      <c r="BZ770" s="2613"/>
      <c r="CB770" s="2613" t="s">
        <v>65</v>
      </c>
      <c r="CC770" s="2613"/>
      <c r="CD770" s="2613"/>
      <c r="CE770" s="2613"/>
      <c r="CF770" s="2613"/>
      <c r="CG770" s="2613"/>
      <c r="CH770" s="1531"/>
    </row>
    <row r="771" spans="1:90" ht="16.5" customHeight="1">
      <c r="C771" s="377"/>
      <c r="D771" s="377"/>
      <c r="E771" s="377"/>
      <c r="F771" s="377"/>
      <c r="G771" s="377"/>
      <c r="H771" s="377"/>
      <c r="I771" s="377"/>
      <c r="J771" s="377"/>
      <c r="K771" s="377"/>
      <c r="L771" s="377"/>
      <c r="M771" s="377"/>
      <c r="N771" s="377"/>
      <c r="O771" s="377"/>
      <c r="P771" s="377"/>
      <c r="Q771" s="377"/>
      <c r="R771" s="377"/>
      <c r="S771" s="377"/>
      <c r="T771" s="377"/>
      <c r="U771" s="377"/>
      <c r="V771" s="377"/>
      <c r="W771" s="377"/>
      <c r="X771" s="377"/>
      <c r="Y771" s="1444"/>
      <c r="Z771" s="1444"/>
      <c r="AA771" s="1444"/>
      <c r="AB771" s="377"/>
      <c r="AC771" s="377"/>
      <c r="AD771" s="377"/>
      <c r="AE771" s="2600" t="s">
        <v>574</v>
      </c>
      <c r="AF771" s="2538"/>
      <c r="AG771" s="2538"/>
      <c r="AH771" s="2539"/>
      <c r="AI771" s="2539"/>
      <c r="AJ771" s="2538"/>
      <c r="AK771" s="2539"/>
      <c r="AL771" s="2538"/>
      <c r="AM771" s="2538"/>
      <c r="AN771" s="503"/>
      <c r="AO771" s="2537" t="s">
        <v>574</v>
      </c>
      <c r="AP771" s="2538"/>
      <c r="AQ771" s="2538"/>
      <c r="AR771" s="2539"/>
      <c r="AS771" s="2539"/>
      <c r="AT771" s="2539"/>
      <c r="AU771" s="2538"/>
      <c r="AV771" s="2538"/>
      <c r="AW771" s="2538"/>
      <c r="BA771" s="1577"/>
      <c r="BB771" s="1577"/>
      <c r="BC771" s="1577"/>
      <c r="BD771" s="1577"/>
      <c r="BE771" s="1577"/>
      <c r="BF771" s="1577"/>
      <c r="BG771" s="1577"/>
      <c r="BH771" s="1577"/>
      <c r="BI771" s="1577"/>
      <c r="BJ771" s="1577"/>
      <c r="BK771" s="1577"/>
      <c r="BL771" s="1577"/>
      <c r="BM771" s="1577"/>
      <c r="BN771" s="1577"/>
      <c r="BO771" s="1577"/>
      <c r="BP771" s="1577"/>
      <c r="BQ771" s="1577"/>
      <c r="BR771" s="1577"/>
      <c r="BS771" s="1577"/>
      <c r="BT771" s="1577"/>
      <c r="BU771" s="1531"/>
      <c r="BV771" s="1531"/>
      <c r="BW771" s="1531"/>
      <c r="BX771" s="1531"/>
      <c r="BY771" s="1531"/>
      <c r="BZ771" s="1531"/>
      <c r="CB771" s="1531"/>
      <c r="CC771" s="1531"/>
      <c r="CD771" s="1531"/>
      <c r="CE771" s="1531"/>
      <c r="CF771" s="1531"/>
      <c r="CG771" s="1531"/>
      <c r="CH771" s="1531"/>
    </row>
    <row r="772" spans="1:90" s="514" customFormat="1" ht="17.25" customHeight="1" outlineLevel="1">
      <c r="A772" s="1489"/>
      <c r="B772" s="134"/>
      <c r="C772" s="1018" t="s">
        <v>432</v>
      </c>
      <c r="F772" s="1448"/>
      <c r="AE772" s="2738">
        <v>8631318002</v>
      </c>
      <c r="AF772" s="2738"/>
      <c r="AG772" s="2738"/>
      <c r="AH772" s="2739"/>
      <c r="AI772" s="2739"/>
      <c r="AJ772" s="2738"/>
      <c r="AK772" s="2738"/>
      <c r="AL772" s="2738"/>
      <c r="AM772" s="2738"/>
      <c r="AN772" s="1886"/>
      <c r="AO772" s="2738">
        <v>7673296761</v>
      </c>
      <c r="AP772" s="2738"/>
      <c r="AQ772" s="2738"/>
      <c r="AR772" s="2739"/>
      <c r="AS772" s="2739"/>
      <c r="AT772" s="2739"/>
      <c r="AU772" s="2738"/>
      <c r="AV772" s="2738"/>
      <c r="AW772" s="2738"/>
      <c r="AY772" s="134"/>
      <c r="AZ772" s="134"/>
      <c r="CI772" s="496"/>
      <c r="CJ772" s="936"/>
    </row>
    <row r="773" spans="1:90" s="514" customFormat="1" ht="17.25" hidden="1" customHeight="1" outlineLevel="1">
      <c r="A773" s="1489"/>
      <c r="B773" s="134"/>
      <c r="C773" s="1018" t="s">
        <v>431</v>
      </c>
      <c r="F773" s="1448"/>
      <c r="AE773" s="2703"/>
      <c r="AF773" s="2703"/>
      <c r="AG773" s="2703"/>
      <c r="AH773" s="2703"/>
      <c r="AI773" s="2703"/>
      <c r="AJ773" s="2703"/>
      <c r="AK773" s="2703"/>
      <c r="AL773" s="2703"/>
      <c r="AM773" s="2703"/>
      <c r="AN773" s="1886"/>
      <c r="AO773" s="2644"/>
      <c r="AP773" s="2644"/>
      <c r="AQ773" s="2644"/>
      <c r="AR773" s="2644"/>
      <c r="AS773" s="2644"/>
      <c r="AT773" s="2644"/>
      <c r="AU773" s="2644"/>
      <c r="AV773" s="2644"/>
      <c r="AW773" s="2644"/>
      <c r="AY773" s="134"/>
      <c r="AZ773" s="134"/>
      <c r="CI773" s="496"/>
      <c r="CJ773" s="936"/>
    </row>
    <row r="774" spans="1:90" s="514" customFormat="1" ht="17.25" customHeight="1" outlineLevel="1" thickBot="1">
      <c r="A774" s="1489"/>
      <c r="B774" s="134"/>
      <c r="C774" s="2662" t="s">
        <v>580</v>
      </c>
      <c r="D774" s="2662"/>
      <c r="E774" s="2662"/>
      <c r="F774" s="2662"/>
      <c r="G774" s="2662"/>
      <c r="H774" s="2662"/>
      <c r="I774" s="2662"/>
      <c r="J774" s="2662"/>
      <c r="K774" s="2662"/>
      <c r="L774" s="2662"/>
      <c r="M774" s="2662"/>
      <c r="N774" s="2662"/>
      <c r="O774" s="2662"/>
      <c r="P774" s="2662"/>
      <c r="Q774" s="2662"/>
      <c r="R774" s="2662"/>
      <c r="S774" s="2662"/>
      <c r="T774" s="2662"/>
      <c r="U774" s="2662"/>
      <c r="V774" s="2662"/>
      <c r="W774" s="2662"/>
      <c r="X774" s="2662"/>
      <c r="Y774" s="2662"/>
      <c r="Z774" s="457"/>
      <c r="AA774" s="134"/>
      <c r="AE774" s="2921">
        <v>8631318002</v>
      </c>
      <c r="AF774" s="2921"/>
      <c r="AG774" s="2921"/>
      <c r="AH774" s="2911"/>
      <c r="AI774" s="2911"/>
      <c r="AJ774" s="2921"/>
      <c r="AK774" s="2922"/>
      <c r="AL774" s="2921"/>
      <c r="AM774" s="2921"/>
      <c r="AN774" s="1886"/>
      <c r="AO774" s="2921">
        <v>7673296761</v>
      </c>
      <c r="AP774" s="2921"/>
      <c r="AQ774" s="2921"/>
      <c r="AR774" s="2911"/>
      <c r="AS774" s="2911"/>
      <c r="AT774" s="2922"/>
      <c r="AU774" s="2921"/>
      <c r="AV774" s="2921"/>
      <c r="AW774" s="2921"/>
      <c r="AY774" s="134"/>
      <c r="AZ774" s="134"/>
      <c r="CI774" s="1652">
        <v>8631318002</v>
      </c>
      <c r="CJ774" s="1865">
        <v>7673296761</v>
      </c>
      <c r="CK774" s="523">
        <v>0</v>
      </c>
      <c r="CL774" s="936">
        <v>0</v>
      </c>
    </row>
    <row r="775" spans="1:90" s="514" customFormat="1" ht="15" customHeight="1" outlineLevel="1" thickTop="1">
      <c r="A775" s="1489"/>
      <c r="B775" s="134"/>
      <c r="C775" s="457"/>
      <c r="D775" s="457"/>
      <c r="E775" s="457"/>
      <c r="F775" s="457"/>
      <c r="G775" s="457"/>
      <c r="H775" s="457"/>
      <c r="I775" s="457"/>
      <c r="J775" s="457"/>
      <c r="K775" s="457"/>
      <c r="L775" s="457"/>
      <c r="M775" s="457"/>
      <c r="N775" s="457"/>
      <c r="O775" s="457"/>
      <c r="P775" s="457"/>
      <c r="Q775" s="457"/>
      <c r="R775" s="457"/>
      <c r="S775" s="457"/>
      <c r="T775" s="457"/>
      <c r="U775" s="457"/>
      <c r="V775" s="457"/>
      <c r="W775" s="457"/>
      <c r="X775" s="457"/>
      <c r="Y775" s="457"/>
      <c r="Z775" s="457"/>
      <c r="AA775" s="134"/>
      <c r="AE775" s="386"/>
      <c r="AF775" s="386"/>
      <c r="AG775" s="386"/>
      <c r="AH775" s="386"/>
      <c r="AI775" s="386"/>
      <c r="AJ775" s="386"/>
      <c r="AK775" s="386"/>
      <c r="AL775" s="386"/>
      <c r="AM775" s="386"/>
      <c r="AN775" s="936"/>
      <c r="AO775" s="386"/>
      <c r="AP775" s="386"/>
      <c r="AQ775" s="386"/>
      <c r="AR775" s="386"/>
      <c r="AS775" s="386"/>
      <c r="AT775" s="386"/>
      <c r="AU775" s="386"/>
      <c r="AV775" s="386"/>
      <c r="AW775" s="386"/>
      <c r="AY775" s="134"/>
      <c r="AZ775" s="134"/>
      <c r="CI775" s="496"/>
      <c r="CJ775" s="936"/>
    </row>
    <row r="776" spans="1:90" s="514" customFormat="1" ht="17.25" hidden="1" customHeight="1">
      <c r="A776" s="1489">
        <v>26</v>
      </c>
      <c r="B776" s="134" t="s">
        <v>537</v>
      </c>
      <c r="C776" s="134" t="s">
        <v>1372</v>
      </c>
      <c r="E776" s="457"/>
      <c r="F776" s="457"/>
      <c r="G776" s="457"/>
      <c r="H776" s="457"/>
      <c r="I776" s="457"/>
      <c r="J776" s="457"/>
      <c r="K776" s="457"/>
      <c r="L776" s="457"/>
      <c r="M776" s="457"/>
      <c r="N776" s="457"/>
      <c r="O776" s="457"/>
      <c r="P776" s="457"/>
      <c r="Q776" s="457"/>
      <c r="R776" s="457"/>
      <c r="S776" s="457"/>
      <c r="T776" s="457"/>
      <c r="U776" s="457"/>
      <c r="V776" s="457"/>
      <c r="W776" s="457"/>
      <c r="X776" s="457"/>
      <c r="Y776" s="457"/>
      <c r="Z776" s="457"/>
      <c r="AA776" s="404"/>
      <c r="AE776" s="2601" t="s">
        <v>512</v>
      </c>
      <c r="AF776" s="2601"/>
      <c r="AG776" s="2601"/>
      <c r="AH776" s="2601"/>
      <c r="AI776" s="2601"/>
      <c r="AJ776" s="2601"/>
      <c r="AK776" s="2601"/>
      <c r="AL776" s="2601"/>
      <c r="AM776" s="2601"/>
      <c r="AN776" s="507"/>
      <c r="AO776" s="2601" t="s">
        <v>513</v>
      </c>
      <c r="AP776" s="2601"/>
      <c r="AQ776" s="2601"/>
      <c r="AR776" s="2601"/>
      <c r="AS776" s="2601"/>
      <c r="AT776" s="2601"/>
      <c r="AU776" s="2601"/>
      <c r="AV776" s="2601"/>
      <c r="AW776" s="2601"/>
      <c r="AY776" s="134"/>
      <c r="AZ776" s="134"/>
      <c r="CI776" s="531"/>
      <c r="CJ776" s="531"/>
      <c r="CK776" s="531"/>
    </row>
    <row r="777" spans="1:90" s="514" customFormat="1" ht="17.25" hidden="1" customHeight="1">
      <c r="A777" s="1489"/>
      <c r="B777" s="134"/>
      <c r="C777" s="432"/>
      <c r="E777" s="457"/>
      <c r="F777" s="457"/>
      <c r="G777" s="457"/>
      <c r="H777" s="457"/>
      <c r="I777" s="457"/>
      <c r="J777" s="457"/>
      <c r="K777" s="457"/>
      <c r="L777" s="457"/>
      <c r="M777" s="457"/>
      <c r="N777" s="457"/>
      <c r="O777" s="457"/>
      <c r="P777" s="457"/>
      <c r="Q777" s="457"/>
      <c r="R777" s="457"/>
      <c r="S777" s="457"/>
      <c r="T777" s="457"/>
      <c r="U777" s="457"/>
      <c r="V777" s="457"/>
      <c r="W777" s="457"/>
      <c r="X777" s="457"/>
      <c r="Y777" s="457"/>
      <c r="Z777" s="457"/>
      <c r="AA777" s="404"/>
      <c r="AE777" s="2600" t="s">
        <v>574</v>
      </c>
      <c r="AF777" s="2538"/>
      <c r="AG777" s="2538"/>
      <c r="AH777" s="2539"/>
      <c r="AI777" s="2539"/>
      <c r="AJ777" s="2538"/>
      <c r="AK777" s="2539"/>
      <c r="AL777" s="2538"/>
      <c r="AM777" s="2538"/>
      <c r="AN777" s="503"/>
      <c r="AO777" s="2537" t="s">
        <v>574</v>
      </c>
      <c r="AP777" s="2538"/>
      <c r="AQ777" s="2538"/>
      <c r="AR777" s="2539"/>
      <c r="AS777" s="2539"/>
      <c r="AT777" s="2539"/>
      <c r="AU777" s="2538"/>
      <c r="AV777" s="2538"/>
      <c r="AW777" s="2538"/>
      <c r="AY777" s="134"/>
      <c r="AZ777" s="134"/>
      <c r="CI777" s="531"/>
      <c r="CJ777" s="531"/>
      <c r="CK777" s="531"/>
    </row>
    <row r="778" spans="1:90" s="514" customFormat="1" ht="17.25" hidden="1" customHeight="1" outlineLevel="1">
      <c r="A778" s="1489"/>
      <c r="B778" s="134"/>
      <c r="C778" s="1448" t="s">
        <v>1373</v>
      </c>
      <c r="D778" s="457"/>
      <c r="E778" s="457"/>
      <c r="F778" s="457"/>
      <c r="G778" s="457"/>
      <c r="H778" s="457"/>
      <c r="I778" s="457"/>
      <c r="J778" s="457"/>
      <c r="K778" s="457"/>
      <c r="L778" s="457"/>
      <c r="M778" s="457"/>
      <c r="N778" s="457"/>
      <c r="O778" s="457"/>
      <c r="P778" s="457"/>
      <c r="Q778" s="457"/>
      <c r="R778" s="457"/>
      <c r="S778" s="457"/>
      <c r="T778" s="457"/>
      <c r="U778" s="457"/>
      <c r="V778" s="457"/>
      <c r="W778" s="457"/>
      <c r="X778" s="457"/>
      <c r="Y778" s="457"/>
      <c r="Z778" s="457"/>
      <c r="AA778" s="134"/>
      <c r="AE778" s="2918"/>
      <c r="AF778" s="2918"/>
      <c r="AG778" s="2918"/>
      <c r="AH778" s="2919"/>
      <c r="AI778" s="2919"/>
      <c r="AJ778" s="2918"/>
      <c r="AK778" s="2918"/>
      <c r="AL778" s="2918"/>
      <c r="AM778" s="2918"/>
      <c r="AN778" s="936"/>
      <c r="AO778" s="2918"/>
      <c r="AP778" s="2918"/>
      <c r="AQ778" s="2918"/>
      <c r="AR778" s="2919"/>
      <c r="AS778" s="2919"/>
      <c r="AT778" s="2919"/>
      <c r="AU778" s="2918"/>
      <c r="AV778" s="2918"/>
      <c r="AW778" s="2918"/>
      <c r="AY778" s="134"/>
      <c r="AZ778" s="134"/>
      <c r="CI778" s="496"/>
      <c r="CJ778" s="936"/>
    </row>
    <row r="779" spans="1:90" s="514" customFormat="1" ht="17.25" hidden="1" customHeight="1" outlineLevel="1">
      <c r="A779" s="1489"/>
      <c r="B779" s="134"/>
      <c r="C779" s="1448" t="s">
        <v>1374</v>
      </c>
      <c r="D779" s="457"/>
      <c r="E779" s="457"/>
      <c r="F779" s="457"/>
      <c r="G779" s="457"/>
      <c r="H779" s="457"/>
      <c r="I779" s="457"/>
      <c r="J779" s="457"/>
      <c r="K779" s="457"/>
      <c r="L779" s="457"/>
      <c r="M779" s="457"/>
      <c r="N779" s="457"/>
      <c r="O779" s="457"/>
      <c r="P779" s="457"/>
      <c r="Q779" s="457"/>
      <c r="R779" s="457"/>
      <c r="S779" s="457"/>
      <c r="T779" s="457"/>
      <c r="U779" s="457"/>
      <c r="V779" s="457"/>
      <c r="W779" s="457"/>
      <c r="X779" s="457"/>
      <c r="Y779" s="457"/>
      <c r="Z779" s="457"/>
      <c r="AA779" s="134"/>
      <c r="AE779" s="2704"/>
      <c r="AF779" s="2704"/>
      <c r="AG779" s="2704"/>
      <c r="AH779" s="2704"/>
      <c r="AI779" s="2704"/>
      <c r="AJ779" s="2704"/>
      <c r="AK779" s="2704"/>
      <c r="AL779" s="2704"/>
      <c r="AM779" s="2704"/>
      <c r="AN779" s="936"/>
      <c r="AO779" s="2704"/>
      <c r="AP779" s="2704"/>
      <c r="AQ779" s="2704"/>
      <c r="AR779" s="2704"/>
      <c r="AS779" s="2704"/>
      <c r="AT779" s="2704"/>
      <c r="AU779" s="2704"/>
      <c r="AV779" s="2704"/>
      <c r="AW779" s="2704"/>
      <c r="AY779" s="134"/>
      <c r="AZ779" s="134"/>
      <c r="CI779" s="496"/>
      <c r="CJ779" s="936"/>
    </row>
    <row r="780" spans="1:90" s="514" customFormat="1" ht="17.25" hidden="1" customHeight="1" outlineLevel="1">
      <c r="A780" s="1489"/>
      <c r="B780" s="134"/>
      <c r="C780" s="1448" t="s">
        <v>334</v>
      </c>
      <c r="D780" s="457"/>
      <c r="E780" s="457"/>
      <c r="F780" s="457"/>
      <c r="G780" s="457"/>
      <c r="H780" s="457"/>
      <c r="I780" s="457"/>
      <c r="J780" s="457"/>
      <c r="K780" s="457"/>
      <c r="L780" s="457"/>
      <c r="M780" s="457"/>
      <c r="N780" s="457"/>
      <c r="O780" s="457"/>
      <c r="P780" s="457"/>
      <c r="Q780" s="457"/>
      <c r="R780" s="457"/>
      <c r="S780" s="457"/>
      <c r="T780" s="457"/>
      <c r="U780" s="457"/>
      <c r="V780" s="457"/>
      <c r="W780" s="457"/>
      <c r="X780" s="457"/>
      <c r="Y780" s="457"/>
      <c r="Z780" s="457"/>
      <c r="AA780" s="134"/>
      <c r="AE780" s="2704"/>
      <c r="AF780" s="2704"/>
      <c r="AG780" s="2704"/>
      <c r="AH780" s="2704"/>
      <c r="AI780" s="2704"/>
      <c r="AJ780" s="2704"/>
      <c r="AK780" s="2704"/>
      <c r="AL780" s="2704"/>
      <c r="AM780" s="2704"/>
      <c r="AN780" s="936"/>
      <c r="AO780" s="2704"/>
      <c r="AP780" s="2704"/>
      <c r="AQ780" s="2704"/>
      <c r="AR780" s="2704"/>
      <c r="AS780" s="2704"/>
      <c r="AT780" s="2704"/>
      <c r="AU780" s="2704"/>
      <c r="AV780" s="2704"/>
      <c r="AW780" s="2704"/>
      <c r="AY780" s="134"/>
      <c r="AZ780" s="134"/>
      <c r="CI780" s="496"/>
      <c r="CJ780" s="936"/>
    </row>
    <row r="781" spans="1:90" s="285" customFormat="1" ht="17.25" hidden="1" customHeight="1" outlineLevel="1" thickBot="1">
      <c r="A781" s="1489"/>
      <c r="B781" s="134"/>
      <c r="C781" s="134" t="s">
        <v>1375</v>
      </c>
      <c r="D781" s="457"/>
      <c r="E781" s="457"/>
      <c r="F781" s="457"/>
      <c r="G781" s="457"/>
      <c r="H781" s="457"/>
      <c r="I781" s="457"/>
      <c r="J781" s="457"/>
      <c r="K781" s="457"/>
      <c r="L781" s="457"/>
      <c r="M781" s="457"/>
      <c r="N781" s="457"/>
      <c r="O781" s="457"/>
      <c r="P781" s="457"/>
      <c r="Q781" s="457"/>
      <c r="R781" s="457"/>
      <c r="S781" s="457"/>
      <c r="T781" s="457"/>
      <c r="U781" s="457"/>
      <c r="V781" s="457"/>
      <c r="W781" s="457"/>
      <c r="X781" s="457"/>
      <c r="Y781" s="457"/>
      <c r="Z781" s="457"/>
      <c r="AA781" s="134"/>
      <c r="AE781" s="2652">
        <v>0</v>
      </c>
      <c r="AF781" s="2652"/>
      <c r="AG781" s="2652"/>
      <c r="AH781" s="2651"/>
      <c r="AI781" s="2651"/>
      <c r="AJ781" s="2652"/>
      <c r="AK781" s="2652"/>
      <c r="AL781" s="2652"/>
      <c r="AM781" s="2652"/>
      <c r="AN781" s="936"/>
      <c r="AO781" s="2573">
        <v>0</v>
      </c>
      <c r="AP781" s="2573"/>
      <c r="AQ781" s="2573"/>
      <c r="AR781" s="2574"/>
      <c r="AS781" s="2574"/>
      <c r="AT781" s="2575"/>
      <c r="AU781" s="2573"/>
      <c r="AV781" s="2573"/>
      <c r="AW781" s="2573"/>
      <c r="AY781" s="134"/>
      <c r="AZ781" s="134"/>
      <c r="CI781" s="1652"/>
      <c r="CJ781" s="1625"/>
    </row>
    <row r="782" spans="1:90" s="285" customFormat="1" ht="15.75" hidden="1" outlineLevel="1" thickTop="1">
      <c r="A782" s="1489"/>
      <c r="B782" s="134"/>
      <c r="C782" s="134"/>
      <c r="D782" s="457"/>
      <c r="E782" s="457"/>
      <c r="F782" s="457"/>
      <c r="G782" s="457"/>
      <c r="H782" s="457"/>
      <c r="I782" s="457"/>
      <c r="J782" s="457"/>
      <c r="K782" s="457"/>
      <c r="L782" s="457"/>
      <c r="M782" s="457"/>
      <c r="N782" s="457"/>
      <c r="O782" s="457"/>
      <c r="P782" s="457"/>
      <c r="Q782" s="457"/>
      <c r="R782" s="457"/>
      <c r="S782" s="457"/>
      <c r="T782" s="457"/>
      <c r="U782" s="457"/>
      <c r="V782" s="457"/>
      <c r="W782" s="457"/>
      <c r="X782" s="457"/>
      <c r="Y782" s="457"/>
      <c r="Z782" s="457"/>
      <c r="AA782" s="134"/>
      <c r="AE782" s="452"/>
      <c r="AF782" s="452"/>
      <c r="AG782" s="452"/>
      <c r="AH782" s="452"/>
      <c r="AI782" s="452"/>
      <c r="AJ782" s="452"/>
      <c r="AK782" s="452"/>
      <c r="AL782" s="452"/>
      <c r="AM782" s="452"/>
      <c r="AN782" s="936"/>
      <c r="AO782" s="386"/>
      <c r="AP782" s="386"/>
      <c r="AQ782" s="386"/>
      <c r="AR782" s="386"/>
      <c r="AS782" s="386"/>
      <c r="AT782" s="386"/>
      <c r="AU782" s="386"/>
      <c r="AV782" s="386"/>
      <c r="AW782" s="386"/>
      <c r="AY782" s="134"/>
      <c r="AZ782" s="134"/>
      <c r="CI782" s="1652"/>
      <c r="CJ782" s="1625"/>
    </row>
    <row r="783" spans="1:90" s="285" customFormat="1" ht="71.25" hidden="1" customHeight="1" outlineLevel="1">
      <c r="A783" s="1489"/>
      <c r="B783" s="134"/>
      <c r="C783" s="2617" t="s">
        <v>1376</v>
      </c>
      <c r="D783" s="2617"/>
      <c r="E783" s="2617"/>
      <c r="F783" s="2617"/>
      <c r="G783" s="2617"/>
      <c r="H783" s="2617"/>
      <c r="I783" s="2617"/>
      <c r="J783" s="2617"/>
      <c r="K783" s="2617"/>
      <c r="L783" s="2617"/>
      <c r="M783" s="2617"/>
      <c r="N783" s="2617"/>
      <c r="O783" s="2617"/>
      <c r="P783" s="2617"/>
      <c r="Q783" s="2617"/>
      <c r="R783" s="2617"/>
      <c r="S783" s="2617"/>
      <c r="T783" s="2617"/>
      <c r="U783" s="2617"/>
      <c r="V783" s="2617"/>
      <c r="W783" s="2617"/>
      <c r="X783" s="2617"/>
      <c r="Y783" s="2617"/>
      <c r="Z783" s="2617"/>
      <c r="AA783" s="2617"/>
      <c r="AB783" s="2617"/>
      <c r="AC783" s="2617"/>
      <c r="AD783" s="2617"/>
      <c r="AE783" s="2617"/>
      <c r="AF783" s="2617"/>
      <c r="AG783" s="2617"/>
      <c r="AH783" s="2617"/>
      <c r="AI783" s="2617"/>
      <c r="AJ783" s="2617"/>
      <c r="AK783" s="2617"/>
      <c r="AL783" s="2617"/>
      <c r="AM783" s="2617"/>
      <c r="AN783" s="2617"/>
      <c r="AO783" s="2617"/>
      <c r="AP783" s="2617"/>
      <c r="AQ783" s="2617"/>
      <c r="AR783" s="2617"/>
      <c r="AS783" s="2617"/>
      <c r="AT783" s="2617"/>
      <c r="AU783" s="2617"/>
      <c r="AV783" s="2617"/>
      <c r="AW783" s="2617"/>
      <c r="AY783" s="134"/>
      <c r="AZ783" s="134"/>
      <c r="CI783" s="1652"/>
      <c r="CJ783" s="1625"/>
    </row>
    <row r="784" spans="1:90" s="285" customFormat="1" hidden="1" outlineLevel="1">
      <c r="A784" s="1017">
        <v>18</v>
      </c>
      <c r="B784" s="1062" t="s">
        <v>537</v>
      </c>
      <c r="C784" s="1062" t="s">
        <v>1600</v>
      </c>
      <c r="D784" s="457"/>
      <c r="E784" s="457"/>
      <c r="F784" s="457"/>
      <c r="G784" s="457"/>
      <c r="H784" s="457"/>
      <c r="I784" s="457"/>
      <c r="J784" s="457"/>
      <c r="K784" s="457"/>
      <c r="L784" s="457"/>
      <c r="M784" s="457"/>
      <c r="N784" s="457"/>
      <c r="O784" s="457"/>
      <c r="P784" s="457"/>
      <c r="Q784" s="457"/>
      <c r="R784" s="457"/>
      <c r="S784" s="457"/>
      <c r="T784" s="457"/>
      <c r="U784" s="457"/>
      <c r="V784" s="457"/>
      <c r="W784" s="457"/>
      <c r="X784" s="457"/>
      <c r="Y784" s="457"/>
      <c r="Z784" s="457"/>
      <c r="AA784" s="134"/>
      <c r="AE784" s="452"/>
      <c r="AF784" s="452"/>
      <c r="AG784" s="452"/>
      <c r="AH784" s="452"/>
      <c r="AI784" s="452"/>
      <c r="AJ784" s="452"/>
      <c r="AK784" s="452"/>
      <c r="AL784" s="452"/>
      <c r="AM784" s="452"/>
      <c r="AN784" s="936"/>
      <c r="AO784" s="386"/>
      <c r="AP784" s="386"/>
      <c r="AQ784" s="386"/>
      <c r="AR784" s="386"/>
      <c r="AS784" s="386"/>
      <c r="AT784" s="386"/>
      <c r="AU784" s="386"/>
      <c r="AV784" s="386"/>
      <c r="AW784" s="386"/>
      <c r="AY784" s="134"/>
      <c r="AZ784" s="134"/>
      <c r="CI784" s="1652"/>
      <c r="CJ784" s="1625"/>
    </row>
    <row r="785" spans="1:90" s="285" customFormat="1" hidden="1" outlineLevel="1">
      <c r="A785" s="1489"/>
      <c r="B785" s="134"/>
      <c r="C785" s="134"/>
      <c r="D785" s="457"/>
      <c r="E785" s="457"/>
      <c r="F785" s="457"/>
      <c r="G785" s="457"/>
      <c r="H785" s="457"/>
      <c r="I785" s="457"/>
      <c r="J785" s="457"/>
      <c r="K785" s="457"/>
      <c r="L785" s="457"/>
      <c r="M785" s="457"/>
      <c r="N785" s="457"/>
      <c r="O785" s="457"/>
      <c r="P785" s="457"/>
      <c r="Q785" s="457"/>
      <c r="R785" s="457"/>
      <c r="S785" s="457"/>
      <c r="T785" s="457"/>
      <c r="U785" s="457"/>
      <c r="V785" s="457"/>
      <c r="W785" s="457"/>
      <c r="X785" s="457"/>
      <c r="Y785" s="457"/>
      <c r="Z785" s="457"/>
      <c r="AA785" s="134"/>
      <c r="AE785" s="452"/>
      <c r="AF785" s="452"/>
      <c r="AG785" s="452"/>
      <c r="AH785" s="452"/>
      <c r="AI785" s="452"/>
      <c r="AJ785" s="452"/>
      <c r="AK785" s="452"/>
      <c r="AL785" s="452"/>
      <c r="AM785" s="452"/>
      <c r="AN785" s="936"/>
      <c r="AO785" s="386"/>
      <c r="AP785" s="386"/>
      <c r="AQ785" s="386"/>
      <c r="AR785" s="386"/>
      <c r="AS785" s="386"/>
      <c r="AT785" s="386"/>
      <c r="AU785" s="386"/>
      <c r="AV785" s="386"/>
      <c r="AW785" s="386"/>
      <c r="AY785" s="134"/>
      <c r="AZ785" s="134"/>
      <c r="CI785" s="1652"/>
      <c r="CJ785" s="1625"/>
    </row>
    <row r="786" spans="1:90" s="285" customFormat="1" hidden="1" outlineLevel="1">
      <c r="A786" s="1489"/>
      <c r="B786" s="134"/>
      <c r="C786" s="134"/>
      <c r="D786" s="457"/>
      <c r="E786" s="457"/>
      <c r="F786" s="457"/>
      <c r="G786" s="457"/>
      <c r="H786" s="457"/>
      <c r="I786" s="457"/>
      <c r="J786" s="457"/>
      <c r="K786" s="457"/>
      <c r="L786" s="457"/>
      <c r="M786" s="457"/>
      <c r="N786" s="457"/>
      <c r="O786" s="457"/>
      <c r="P786" s="457"/>
      <c r="Q786" s="457"/>
      <c r="R786" s="457"/>
      <c r="S786" s="457"/>
      <c r="T786" s="457"/>
      <c r="U786" s="457"/>
      <c r="V786" s="457"/>
      <c r="W786" s="457"/>
      <c r="X786" s="457"/>
      <c r="Y786" s="457"/>
      <c r="Z786" s="457"/>
      <c r="AA786" s="134"/>
      <c r="AE786" s="452"/>
      <c r="AF786" s="452"/>
      <c r="AG786" s="452"/>
      <c r="AH786" s="452"/>
      <c r="AI786" s="452"/>
      <c r="AJ786" s="452"/>
      <c r="AK786" s="452"/>
      <c r="AL786" s="452"/>
      <c r="AM786" s="452"/>
      <c r="AN786" s="936"/>
      <c r="AO786" s="386"/>
      <c r="AP786" s="386"/>
      <c r="AQ786" s="386"/>
      <c r="AR786" s="386"/>
      <c r="AS786" s="386"/>
      <c r="AT786" s="386"/>
      <c r="AU786" s="386"/>
      <c r="AV786" s="386"/>
      <c r="AW786" s="386"/>
      <c r="AY786" s="134"/>
      <c r="AZ786" s="134"/>
      <c r="CI786" s="1652"/>
      <c r="CJ786" s="1625"/>
    </row>
    <row r="787" spans="1:90" s="514" customFormat="1" hidden="1" outlineLevel="1">
      <c r="A787" s="1489"/>
      <c r="B787" s="134"/>
      <c r="C787" s="457"/>
      <c r="D787" s="457"/>
      <c r="E787" s="457"/>
      <c r="F787" s="457"/>
      <c r="G787" s="457"/>
      <c r="H787" s="457"/>
      <c r="I787" s="457"/>
      <c r="J787" s="457"/>
      <c r="K787" s="457"/>
      <c r="L787" s="457"/>
      <c r="M787" s="457"/>
      <c r="N787" s="457"/>
      <c r="O787" s="457"/>
      <c r="P787" s="457"/>
      <c r="Q787" s="457"/>
      <c r="R787" s="457"/>
      <c r="S787" s="457"/>
      <c r="T787" s="457"/>
      <c r="U787" s="457"/>
      <c r="V787" s="457"/>
      <c r="W787" s="457"/>
      <c r="X787" s="457"/>
      <c r="Y787" s="457"/>
      <c r="Z787" s="457"/>
      <c r="AA787" s="134"/>
      <c r="AE787" s="2735"/>
      <c r="AF787" s="2735"/>
      <c r="AG787" s="2735"/>
      <c r="AH787" s="2735"/>
      <c r="AI787" s="2735"/>
      <c r="AJ787" s="2735"/>
      <c r="AK787" s="2735"/>
      <c r="AL787" s="2735"/>
      <c r="AM787" s="2735"/>
      <c r="AN787" s="936"/>
      <c r="AO787" s="2735"/>
      <c r="AP787" s="2735"/>
      <c r="AQ787" s="2735"/>
      <c r="AR787" s="2735"/>
      <c r="AS787" s="2735"/>
      <c r="AT787" s="2735"/>
      <c r="AU787" s="2735"/>
      <c r="AV787" s="2735"/>
      <c r="AW787" s="2735"/>
      <c r="AY787" s="134"/>
      <c r="AZ787" s="134"/>
      <c r="CI787" s="496"/>
      <c r="CJ787" s="936"/>
    </row>
    <row r="788" spans="1:90" s="514" customFormat="1" hidden="1" outlineLevel="1">
      <c r="A788" s="1489"/>
      <c r="B788" s="134"/>
      <c r="C788" s="457"/>
      <c r="D788" s="457"/>
      <c r="E788" s="457"/>
      <c r="F788" s="457"/>
      <c r="G788" s="457"/>
      <c r="H788" s="457"/>
      <c r="I788" s="457"/>
      <c r="J788" s="457"/>
      <c r="K788" s="457"/>
      <c r="L788" s="457"/>
      <c r="M788" s="457"/>
      <c r="N788" s="457"/>
      <c r="O788" s="457"/>
      <c r="P788" s="457"/>
      <c r="Q788" s="457"/>
      <c r="R788" s="457"/>
      <c r="S788" s="457"/>
      <c r="T788" s="457"/>
      <c r="U788" s="457"/>
      <c r="V788" s="457"/>
      <c r="W788" s="457"/>
      <c r="X788" s="457"/>
      <c r="Y788" s="457"/>
      <c r="Z788" s="457"/>
      <c r="AA788" s="134"/>
      <c r="AE788" s="2735"/>
      <c r="AF788" s="2735"/>
      <c r="AG788" s="2735"/>
      <c r="AH788" s="2735"/>
      <c r="AI788" s="2735"/>
      <c r="AJ788" s="2735"/>
      <c r="AK788" s="2735"/>
      <c r="AL788" s="2735"/>
      <c r="AM788" s="2735"/>
      <c r="AN788" s="936"/>
      <c r="AO788" s="2735"/>
      <c r="AP788" s="2735"/>
      <c r="AQ788" s="2735"/>
      <c r="AR788" s="2735"/>
      <c r="AS788" s="2735"/>
      <c r="AT788" s="2735"/>
      <c r="AU788" s="2735"/>
      <c r="AV788" s="2735"/>
      <c r="AW788" s="2735"/>
      <c r="AY788" s="134"/>
      <c r="AZ788" s="134"/>
      <c r="CI788" s="496"/>
      <c r="CJ788" s="936"/>
    </row>
    <row r="789" spans="1:90" s="514" customFormat="1" hidden="1" outlineLevel="1">
      <c r="A789" s="1489"/>
      <c r="B789" s="134"/>
      <c r="C789" s="457"/>
      <c r="D789" s="457"/>
      <c r="E789" s="457"/>
      <c r="F789" s="457"/>
      <c r="G789" s="457"/>
      <c r="H789" s="457"/>
      <c r="I789" s="457"/>
      <c r="J789" s="457"/>
      <c r="K789" s="457"/>
      <c r="L789" s="457"/>
      <c r="M789" s="457"/>
      <c r="N789" s="457"/>
      <c r="O789" s="457"/>
      <c r="P789" s="457"/>
      <c r="Q789" s="457"/>
      <c r="R789" s="457"/>
      <c r="S789" s="457"/>
      <c r="T789" s="457"/>
      <c r="U789" s="457"/>
      <c r="V789" s="457"/>
      <c r="W789" s="457"/>
      <c r="X789" s="457"/>
      <c r="Y789" s="457"/>
      <c r="Z789" s="457"/>
      <c r="AA789" s="134"/>
      <c r="AE789" s="386"/>
      <c r="AF789" s="386"/>
      <c r="AG789" s="386"/>
      <c r="AH789" s="386"/>
      <c r="AI789" s="386"/>
      <c r="AJ789" s="386"/>
      <c r="AK789" s="386"/>
      <c r="AL789" s="386"/>
      <c r="AM789" s="386"/>
      <c r="AN789" s="936"/>
      <c r="AO789" s="386"/>
      <c r="AP789" s="386"/>
      <c r="AQ789" s="386"/>
      <c r="AR789" s="386"/>
      <c r="AS789" s="386"/>
      <c r="AT789" s="386"/>
      <c r="AU789" s="386"/>
      <c r="AV789" s="386"/>
      <c r="AW789" s="386"/>
      <c r="AY789" s="134"/>
      <c r="AZ789" s="134"/>
      <c r="CI789" s="496"/>
      <c r="CJ789" s="936"/>
    </row>
    <row r="790" spans="1:90" s="514" customFormat="1" hidden="1" outlineLevel="1">
      <c r="A790" s="1489"/>
      <c r="B790" s="134"/>
      <c r="C790" s="457"/>
      <c r="D790" s="457"/>
      <c r="E790" s="457"/>
      <c r="F790" s="457"/>
      <c r="G790" s="457"/>
      <c r="H790" s="457"/>
      <c r="I790" s="457"/>
      <c r="J790" s="457"/>
      <c r="K790" s="457"/>
      <c r="L790" s="457"/>
      <c r="M790" s="457"/>
      <c r="N790" s="457"/>
      <c r="O790" s="457"/>
      <c r="P790" s="457"/>
      <c r="Q790" s="457"/>
      <c r="R790" s="457"/>
      <c r="S790" s="457"/>
      <c r="T790" s="457"/>
      <c r="U790" s="457"/>
      <c r="V790" s="457"/>
      <c r="W790" s="457"/>
      <c r="X790" s="457"/>
      <c r="Y790" s="457"/>
      <c r="Z790" s="457"/>
      <c r="AA790" s="134"/>
      <c r="AE790" s="386"/>
      <c r="AF790" s="386"/>
      <c r="AG790" s="386"/>
      <c r="AH790" s="386"/>
      <c r="AI790" s="386"/>
      <c r="AJ790" s="386"/>
      <c r="AK790" s="386"/>
      <c r="AL790" s="386"/>
      <c r="AM790" s="386"/>
      <c r="AN790" s="936"/>
      <c r="AO790" s="386"/>
      <c r="AP790" s="386"/>
      <c r="AQ790" s="386"/>
      <c r="AR790" s="386"/>
      <c r="AS790" s="386"/>
      <c r="AT790" s="386"/>
      <c r="AU790" s="386"/>
      <c r="AV790" s="386"/>
      <c r="AW790" s="386"/>
      <c r="AY790" s="134"/>
      <c r="AZ790" s="134"/>
      <c r="CI790" s="496"/>
      <c r="CJ790" s="936"/>
    </row>
    <row r="791" spans="1:90" hidden="1" outlineLevel="1">
      <c r="C791" s="1018"/>
      <c r="F791" s="1448"/>
    </row>
    <row r="792" spans="1:90" s="1439" customFormat="1" ht="30" customHeight="1" outlineLevel="1">
      <c r="A792" s="2536" t="s">
        <v>2096</v>
      </c>
      <c r="B792" s="2536"/>
      <c r="C792" s="2536"/>
      <c r="D792" s="2536"/>
      <c r="E792" s="2536"/>
      <c r="F792" s="2536"/>
      <c r="G792" s="2536"/>
      <c r="H792" s="2536"/>
      <c r="I792" s="2536"/>
      <c r="J792" s="2536"/>
      <c r="K792" s="2536"/>
      <c r="L792" s="2536"/>
      <c r="M792" s="2536"/>
      <c r="N792" s="2536"/>
      <c r="O792" s="2536"/>
      <c r="P792" s="2536"/>
      <c r="Q792" s="2536"/>
      <c r="R792" s="2536"/>
      <c r="S792" s="2536"/>
      <c r="T792" s="2536"/>
      <c r="U792" s="2536"/>
      <c r="V792" s="2536"/>
      <c r="W792" s="2536"/>
      <c r="X792" s="2536"/>
      <c r="Y792" s="2536"/>
      <c r="Z792" s="2536"/>
      <c r="AA792" s="2536"/>
      <c r="AB792" s="2536"/>
      <c r="AC792" s="2536"/>
      <c r="AD792" s="2536"/>
      <c r="AE792" s="2536"/>
      <c r="AF792" s="2536"/>
      <c r="AG792" s="2536"/>
      <c r="AH792" s="2536"/>
      <c r="AI792" s="2536"/>
      <c r="AJ792" s="2536"/>
      <c r="AK792" s="2536"/>
      <c r="AL792" s="2536"/>
      <c r="AM792" s="2536"/>
      <c r="AN792" s="2536"/>
      <c r="AO792" s="2536"/>
      <c r="AP792" s="2536"/>
      <c r="AQ792" s="2536"/>
      <c r="AR792" s="2536"/>
      <c r="AS792" s="2536"/>
      <c r="AT792" s="2536"/>
      <c r="AU792" s="2536"/>
      <c r="AV792" s="2536"/>
      <c r="AW792" s="2536"/>
      <c r="AY792" s="1438"/>
      <c r="AZ792" s="1438"/>
      <c r="CI792" s="1440"/>
      <c r="CJ792" s="1441"/>
    </row>
    <row r="793" spans="1:90" ht="18" customHeight="1" outlineLevel="1">
      <c r="A793" s="1017">
        <v>1</v>
      </c>
      <c r="B793" s="1062" t="s">
        <v>537</v>
      </c>
      <c r="C793" s="1016" t="s">
        <v>1377</v>
      </c>
      <c r="F793" s="1448"/>
      <c r="AE793" s="2607" t="s">
        <v>642</v>
      </c>
      <c r="AF793" s="2607"/>
      <c r="AG793" s="2607"/>
      <c r="AH793" s="2607"/>
      <c r="AI793" s="2607"/>
      <c r="AJ793" s="2607"/>
      <c r="AK793" s="2607"/>
      <c r="AL793" s="2607"/>
      <c r="AM793" s="2607"/>
      <c r="AN793" s="1022"/>
      <c r="AO793" s="2654" t="s">
        <v>643</v>
      </c>
      <c r="AP793" s="2607"/>
      <c r="AQ793" s="2607"/>
      <c r="AR793" s="2607"/>
      <c r="AS793" s="2607"/>
      <c r="AT793" s="2607"/>
      <c r="AU793" s="2607"/>
      <c r="AV793" s="2607"/>
      <c r="AW793" s="2607"/>
    </row>
    <row r="794" spans="1:90" ht="17.25" customHeight="1" outlineLevel="1">
      <c r="F794" s="1448"/>
      <c r="AE794" s="2600" t="s">
        <v>574</v>
      </c>
      <c r="AF794" s="2600"/>
      <c r="AG794" s="2600"/>
      <c r="AH794" s="2638"/>
      <c r="AI794" s="2638"/>
      <c r="AJ794" s="2600"/>
      <c r="AK794" s="2638"/>
      <c r="AL794" s="2600"/>
      <c r="AM794" s="2600"/>
      <c r="AN794" s="1022"/>
      <c r="AO794" s="2600" t="s">
        <v>574</v>
      </c>
      <c r="AP794" s="2538"/>
      <c r="AQ794" s="2538"/>
      <c r="AR794" s="2539"/>
      <c r="AS794" s="2539"/>
      <c r="AT794" s="2539"/>
      <c r="AU794" s="2538"/>
      <c r="AV794" s="2538"/>
      <c r="AW794" s="2538"/>
    </row>
    <row r="795" spans="1:90" ht="18" customHeight="1" outlineLevel="1">
      <c r="C795" s="1747" t="s">
        <v>1990</v>
      </c>
      <c r="F795" s="1448"/>
      <c r="AE795" s="2916">
        <v>84450078279</v>
      </c>
      <c r="AF795" s="2916"/>
      <c r="AG795" s="2916"/>
      <c r="AH795" s="2916"/>
      <c r="AI795" s="2916"/>
      <c r="AJ795" s="2916"/>
      <c r="AK795" s="2916"/>
      <c r="AL795" s="2916"/>
      <c r="AM795" s="2916"/>
      <c r="AN795" s="997"/>
      <c r="AO795" s="2859"/>
      <c r="AP795" s="2859"/>
      <c r="AQ795" s="2859"/>
      <c r="AR795" s="2859"/>
      <c r="AS795" s="2859"/>
      <c r="AT795" s="2859"/>
      <c r="AU795" s="2859"/>
      <c r="AV795" s="2859"/>
      <c r="AW795" s="2859"/>
    </row>
    <row r="796" spans="1:90" ht="17.25" customHeight="1" outlineLevel="1">
      <c r="C796" s="1747" t="s">
        <v>1499</v>
      </c>
      <c r="F796" s="1448"/>
      <c r="AE796" s="2644">
        <v>6155638181</v>
      </c>
      <c r="AF796" s="2644"/>
      <c r="AG796" s="2644"/>
      <c r="AH796" s="2644"/>
      <c r="AI796" s="2644"/>
      <c r="AJ796" s="2644"/>
      <c r="AK796" s="2644"/>
      <c r="AL796" s="2644"/>
      <c r="AM796" s="2644"/>
      <c r="AN796" s="997"/>
      <c r="AO796" s="2920">
        <v>3070583033</v>
      </c>
      <c r="AP796" s="2920"/>
      <c r="AQ796" s="2920"/>
      <c r="AR796" s="2920"/>
      <c r="AS796" s="2920"/>
      <c r="AT796" s="2920"/>
      <c r="AU796" s="2920"/>
      <c r="AV796" s="2920"/>
      <c r="AW796" s="2920"/>
      <c r="CI796" s="2010"/>
    </row>
    <row r="797" spans="1:90" s="514" customFormat="1" ht="17.25" customHeight="1" outlineLevel="1">
      <c r="A797" s="1489"/>
      <c r="B797" s="134"/>
      <c r="C797" s="1747" t="s">
        <v>1500</v>
      </c>
      <c r="F797" s="1448"/>
      <c r="AE797" s="2644">
        <v>191439819844</v>
      </c>
      <c r="AF797" s="2644"/>
      <c r="AG797" s="2644"/>
      <c r="AH797" s="2644"/>
      <c r="AI797" s="2644"/>
      <c r="AJ797" s="2644"/>
      <c r="AK797" s="2644"/>
      <c r="AL797" s="2644"/>
      <c r="AM797" s="2644"/>
      <c r="AN797" s="997"/>
      <c r="AO797" s="2920">
        <v>137815328750</v>
      </c>
      <c r="AP797" s="2920"/>
      <c r="AQ797" s="2920"/>
      <c r="AR797" s="2920"/>
      <c r="AS797" s="2920"/>
      <c r="AT797" s="2920"/>
      <c r="AU797" s="2920"/>
      <c r="AV797" s="2920"/>
      <c r="AW797" s="2920"/>
      <c r="AY797" s="134"/>
      <c r="AZ797" s="134"/>
      <c r="CI797" s="496"/>
      <c r="CJ797" s="936"/>
    </row>
    <row r="798" spans="1:90" s="514" customFormat="1" ht="17.25" customHeight="1" outlineLevel="1">
      <c r="A798" s="1489"/>
      <c r="B798" s="134"/>
      <c r="C798" s="1747" t="s">
        <v>2027</v>
      </c>
      <c r="F798" s="1448"/>
      <c r="AE798" s="2917">
        <v>4322067128</v>
      </c>
      <c r="AF798" s="2917"/>
      <c r="AG798" s="2917"/>
      <c r="AH798" s="2917"/>
      <c r="AI798" s="2917"/>
      <c r="AJ798" s="2917"/>
      <c r="AK798" s="2917"/>
      <c r="AL798" s="2917"/>
      <c r="AM798" s="2917"/>
      <c r="AN798" s="997"/>
      <c r="AO798" s="2920">
        <v>46595137211</v>
      </c>
      <c r="AP798" s="2920"/>
      <c r="AQ798" s="2920"/>
      <c r="AR798" s="2920"/>
      <c r="AS798" s="2920"/>
      <c r="AT798" s="2920"/>
      <c r="AU798" s="2920"/>
      <c r="AV798" s="2920"/>
      <c r="AW798" s="2920"/>
      <c r="AY798" s="134"/>
      <c r="AZ798" s="134"/>
      <c r="CI798" s="1701"/>
      <c r="CJ798" s="936"/>
    </row>
    <row r="799" spans="1:90" s="514" customFormat="1" ht="17.25" customHeight="1" thickBot="1">
      <c r="A799" s="1489"/>
      <c r="B799" s="134"/>
      <c r="C799" s="2662" t="s">
        <v>580</v>
      </c>
      <c r="D799" s="2662"/>
      <c r="E799" s="2662"/>
      <c r="F799" s="2662"/>
      <c r="G799" s="2662"/>
      <c r="H799" s="2662"/>
      <c r="I799" s="2662"/>
      <c r="J799" s="2662"/>
      <c r="K799" s="2662"/>
      <c r="L799" s="2662"/>
      <c r="M799" s="2662"/>
      <c r="N799" s="2662"/>
      <c r="O799" s="2662"/>
      <c r="P799" s="2662"/>
      <c r="Q799" s="2662"/>
      <c r="R799" s="2662"/>
      <c r="S799" s="2662"/>
      <c r="T799" s="2662"/>
      <c r="U799" s="2662"/>
      <c r="V799" s="2662"/>
      <c r="W799" s="2662"/>
      <c r="X799" s="2662"/>
      <c r="Y799" s="2662"/>
      <c r="Z799" s="457"/>
      <c r="AA799" s="134"/>
      <c r="AE799" s="2625">
        <v>286367603432</v>
      </c>
      <c r="AF799" s="2625"/>
      <c r="AG799" s="2625"/>
      <c r="AH799" s="2580"/>
      <c r="AI799" s="2580"/>
      <c r="AJ799" s="2625"/>
      <c r="AK799" s="2626"/>
      <c r="AL799" s="2625"/>
      <c r="AM799" s="2625"/>
      <c r="AN799" s="1876"/>
      <c r="AO799" s="2625">
        <v>187481048994</v>
      </c>
      <c r="AP799" s="2625"/>
      <c r="AQ799" s="2625"/>
      <c r="AR799" s="2580"/>
      <c r="AS799" s="2580"/>
      <c r="AT799" s="2626"/>
      <c r="AU799" s="2625"/>
      <c r="AV799" s="2625"/>
      <c r="AW799" s="2625"/>
      <c r="AY799" s="134"/>
      <c r="AZ799" s="134"/>
      <c r="BA799" s="134" t="s">
        <v>580</v>
      </c>
      <c r="BB799" s="134"/>
      <c r="BC799" s="134"/>
      <c r="BD799" s="134"/>
      <c r="BE799" s="134"/>
      <c r="BF799" s="134"/>
      <c r="BG799" s="134"/>
      <c r="BH799" s="134"/>
      <c r="BI799" s="134"/>
      <c r="BJ799" s="134"/>
      <c r="BK799" s="134"/>
      <c r="BL799" s="134"/>
      <c r="BM799" s="134"/>
      <c r="BN799" s="134"/>
      <c r="BO799" s="134"/>
      <c r="BP799" s="134"/>
      <c r="BQ799" s="134"/>
      <c r="BR799" s="134"/>
      <c r="BU799" s="2614">
        <v>0</v>
      </c>
      <c r="BV799" s="2614"/>
      <c r="BW799" s="2614"/>
      <c r="BX799" s="2614"/>
      <c r="BY799" s="2614"/>
      <c r="BZ799" s="2614"/>
      <c r="CB799" s="2614">
        <v>0</v>
      </c>
      <c r="CC799" s="2614"/>
      <c r="CD799" s="2614"/>
      <c r="CE799" s="2614"/>
      <c r="CF799" s="2614"/>
      <c r="CG799" s="2614"/>
      <c r="CH799" s="284"/>
      <c r="CI799" s="1652">
        <v>286367603432</v>
      </c>
      <c r="CJ799" s="1865">
        <v>187481048994</v>
      </c>
      <c r="CK799" s="496">
        <v>0</v>
      </c>
      <c r="CL799" s="496">
        <v>0</v>
      </c>
    </row>
    <row r="800" spans="1:90" s="514" customFormat="1" ht="16.5" customHeight="1" thickTop="1">
      <c r="A800" s="1489"/>
      <c r="B800" s="134"/>
      <c r="C800" s="457"/>
      <c r="D800" s="457"/>
      <c r="E800" s="457"/>
      <c r="F800" s="457"/>
      <c r="G800" s="457"/>
      <c r="H800" s="457"/>
      <c r="I800" s="457"/>
      <c r="J800" s="457"/>
      <c r="K800" s="457"/>
      <c r="L800" s="457"/>
      <c r="M800" s="457"/>
      <c r="N800" s="457"/>
      <c r="O800" s="457"/>
      <c r="P800" s="457"/>
      <c r="Q800" s="457"/>
      <c r="R800" s="457"/>
      <c r="S800" s="457"/>
      <c r="T800" s="457"/>
      <c r="U800" s="457"/>
      <c r="V800" s="457"/>
      <c r="W800" s="457"/>
      <c r="X800" s="457"/>
      <c r="Y800" s="457"/>
      <c r="Z800" s="457"/>
      <c r="AA800" s="134"/>
      <c r="AE800" s="386"/>
      <c r="AF800" s="386"/>
      <c r="AG800" s="386"/>
      <c r="AH800" s="386"/>
      <c r="AI800" s="386"/>
      <c r="AJ800" s="386"/>
      <c r="AK800" s="386"/>
      <c r="AL800" s="386"/>
      <c r="AM800" s="386"/>
      <c r="AN800" s="936"/>
      <c r="AO800" s="386"/>
      <c r="AP800" s="386"/>
      <c r="AQ800" s="386"/>
      <c r="AR800" s="386"/>
      <c r="AS800" s="386"/>
      <c r="AT800" s="386"/>
      <c r="AU800" s="386"/>
      <c r="AV800" s="386"/>
      <c r="AW800" s="386"/>
      <c r="AY800" s="134"/>
      <c r="AZ800" s="134"/>
      <c r="BA800" s="134"/>
      <c r="BB800" s="134"/>
      <c r="BC800" s="134"/>
      <c r="BD800" s="134"/>
      <c r="BE800" s="134"/>
      <c r="BF800" s="134"/>
      <c r="BG800" s="134"/>
      <c r="BH800" s="134"/>
      <c r="BI800" s="134"/>
      <c r="BJ800" s="134"/>
      <c r="BK800" s="134"/>
      <c r="BL800" s="134"/>
      <c r="BM800" s="134"/>
      <c r="BN800" s="134"/>
      <c r="BO800" s="134"/>
      <c r="BP800" s="134"/>
      <c r="BQ800" s="134"/>
      <c r="BR800" s="134"/>
      <c r="BU800" s="284"/>
      <c r="BV800" s="284"/>
      <c r="BW800" s="284"/>
      <c r="BX800" s="284"/>
      <c r="BY800" s="284"/>
      <c r="BZ800" s="284"/>
      <c r="CB800" s="284"/>
      <c r="CC800" s="284"/>
      <c r="CD800" s="284"/>
      <c r="CE800" s="284"/>
      <c r="CF800" s="284"/>
      <c r="CG800" s="284"/>
      <c r="CH800" s="284"/>
      <c r="CI800" s="496"/>
      <c r="CJ800" s="936"/>
      <c r="CK800" s="384"/>
      <c r="CL800" s="384"/>
    </row>
    <row r="801" spans="1:90" s="514" customFormat="1" ht="17.25" customHeight="1">
      <c r="A801" s="1489"/>
      <c r="B801" s="134"/>
      <c r="C801" s="1016" t="s">
        <v>1357</v>
      </c>
      <c r="D801" s="2113"/>
      <c r="E801" s="2113"/>
      <c r="F801" s="2113"/>
      <c r="G801" s="2113"/>
      <c r="H801" s="2113"/>
      <c r="I801" s="2113"/>
      <c r="J801" s="2113"/>
      <c r="K801" s="2113"/>
      <c r="L801" s="2113"/>
      <c r="M801" s="2113"/>
      <c r="N801" s="2113"/>
      <c r="O801" s="2113"/>
      <c r="P801" s="2113"/>
      <c r="Q801" s="2113"/>
      <c r="R801" s="2113"/>
      <c r="S801" s="2113"/>
      <c r="T801" s="2113"/>
      <c r="U801" s="2120"/>
      <c r="V801" s="2120"/>
      <c r="W801" s="2120"/>
      <c r="X801" s="2120"/>
      <c r="Y801" s="2120"/>
      <c r="Z801" s="2120"/>
      <c r="AA801" s="2120"/>
      <c r="AB801" s="2120"/>
      <c r="AC801" s="2120"/>
      <c r="AD801" s="2118"/>
      <c r="AE801" s="2592" t="s">
        <v>642</v>
      </c>
      <c r="AF801" s="2592"/>
      <c r="AG801" s="2592"/>
      <c r="AH801" s="2592"/>
      <c r="AI801" s="2592"/>
      <c r="AJ801" s="2592"/>
      <c r="AK801" s="2592"/>
      <c r="AL801" s="2592"/>
      <c r="AM801" s="2592"/>
      <c r="AN801" s="2129"/>
      <c r="AO801" s="2654" t="s">
        <v>643</v>
      </c>
      <c r="AP801" s="2592"/>
      <c r="AQ801" s="2592"/>
      <c r="AR801" s="2592"/>
      <c r="AS801" s="2592"/>
      <c r="AT801" s="2592"/>
      <c r="AU801" s="2592"/>
      <c r="AV801" s="2592"/>
      <c r="AW801" s="2592"/>
      <c r="AY801" s="134"/>
      <c r="AZ801" s="134"/>
      <c r="BA801" s="134"/>
      <c r="BB801" s="134"/>
      <c r="BC801" s="134"/>
      <c r="BD801" s="134"/>
      <c r="BE801" s="134"/>
      <c r="BF801" s="134"/>
      <c r="BG801" s="134"/>
      <c r="BH801" s="134"/>
      <c r="BI801" s="134"/>
      <c r="BJ801" s="134"/>
      <c r="BK801" s="134"/>
      <c r="BL801" s="134"/>
      <c r="BM801" s="134"/>
      <c r="BN801" s="134"/>
      <c r="BO801" s="134"/>
      <c r="BP801" s="134"/>
      <c r="BQ801" s="134"/>
      <c r="BR801" s="134"/>
      <c r="BU801" s="284"/>
      <c r="BV801" s="284"/>
      <c r="BW801" s="284"/>
      <c r="BX801" s="284"/>
      <c r="BY801" s="284"/>
      <c r="BZ801" s="284"/>
      <c r="CB801" s="284"/>
      <c r="CC801" s="284"/>
      <c r="CD801" s="284"/>
      <c r="CE801" s="284"/>
      <c r="CF801" s="284"/>
      <c r="CG801" s="284"/>
      <c r="CH801" s="284"/>
      <c r="CI801" s="496"/>
      <c r="CJ801" s="936"/>
      <c r="CK801" s="384"/>
      <c r="CL801" s="384"/>
    </row>
    <row r="802" spans="1:90" s="514" customFormat="1" ht="17.25" customHeight="1">
      <c r="A802" s="1489"/>
      <c r="B802" s="134"/>
      <c r="C802" s="2125"/>
      <c r="D802" s="2118"/>
      <c r="E802" s="2118"/>
      <c r="F802" s="2118"/>
      <c r="G802" s="2118"/>
      <c r="H802" s="2118"/>
      <c r="I802" s="2118"/>
      <c r="J802" s="2118"/>
      <c r="K802" s="2118"/>
      <c r="L802" s="2118"/>
      <c r="M802" s="2118"/>
      <c r="N802" s="2118"/>
      <c r="O802" s="2118"/>
      <c r="P802" s="2118"/>
      <c r="Q802" s="2118"/>
      <c r="R802" s="2118"/>
      <c r="S802" s="2118"/>
      <c r="T802" s="2118"/>
      <c r="U802" s="3355" t="s">
        <v>396</v>
      </c>
      <c r="V802" s="3355"/>
      <c r="W802" s="3355"/>
      <c r="X802" s="3355"/>
      <c r="Y802" s="3355"/>
      <c r="Z802" s="3355"/>
      <c r="AA802" s="3355"/>
      <c r="AB802" s="3355"/>
      <c r="AC802" s="3355"/>
      <c r="AD802" s="2118"/>
      <c r="AE802" s="2748" t="s">
        <v>574</v>
      </c>
      <c r="AF802" s="2748"/>
      <c r="AG802" s="2748"/>
      <c r="AH802" s="2748"/>
      <c r="AI802" s="2748"/>
      <c r="AJ802" s="2748"/>
      <c r="AK802" s="2748"/>
      <c r="AL802" s="2748"/>
      <c r="AM802" s="2748"/>
      <c r="AN802" s="2114"/>
      <c r="AO802" s="2748" t="s">
        <v>574</v>
      </c>
      <c r="AP802" s="2748"/>
      <c r="AQ802" s="2748"/>
      <c r="AR802" s="2748"/>
      <c r="AS802" s="2748"/>
      <c r="AT802" s="2748"/>
      <c r="AU802" s="2748"/>
      <c r="AV802" s="2748"/>
      <c r="AW802" s="2748"/>
      <c r="AY802" s="134"/>
      <c r="AZ802" s="134"/>
      <c r="BA802" s="1448"/>
      <c r="BB802" s="134"/>
      <c r="BC802" s="134"/>
      <c r="BD802" s="134"/>
      <c r="BE802" s="134"/>
      <c r="BF802" s="134"/>
      <c r="BG802" s="134"/>
      <c r="BH802" s="134"/>
      <c r="BI802" s="134"/>
      <c r="BJ802" s="134"/>
      <c r="BK802" s="134"/>
      <c r="BL802" s="134"/>
      <c r="BM802" s="134"/>
      <c r="BN802" s="134"/>
      <c r="BO802" s="134"/>
      <c r="BP802" s="134"/>
      <c r="BQ802" s="134"/>
      <c r="BR802" s="134"/>
      <c r="BU802" s="383"/>
      <c r="BV802" s="383"/>
      <c r="BW802" s="383"/>
      <c r="BX802" s="383"/>
      <c r="BY802" s="383"/>
      <c r="BZ802" s="383"/>
      <c r="CB802" s="383"/>
      <c r="CC802" s="383"/>
      <c r="CD802" s="383"/>
      <c r="CE802" s="383"/>
      <c r="CF802" s="383"/>
      <c r="CG802" s="383"/>
      <c r="CH802" s="383"/>
      <c r="CI802" s="496"/>
      <c r="CJ802" s="936"/>
    </row>
    <row r="803" spans="1:90" s="514" customFormat="1" ht="17.25" hidden="1" customHeight="1">
      <c r="A803" s="1489"/>
      <c r="B803" s="134"/>
      <c r="C803" s="1544" t="s">
        <v>1530</v>
      </c>
      <c r="D803" s="2118"/>
      <c r="E803" s="2118"/>
      <c r="F803" s="2118"/>
      <c r="G803" s="2118"/>
      <c r="H803" s="2118"/>
      <c r="I803" s="2118"/>
      <c r="J803" s="2118"/>
      <c r="K803" s="2118"/>
      <c r="L803" s="2118"/>
      <c r="M803" s="2118"/>
      <c r="N803" s="2118"/>
      <c r="O803" s="2118"/>
      <c r="P803" s="2118"/>
      <c r="Q803" s="2118"/>
      <c r="R803" s="2118"/>
      <c r="S803" s="2118"/>
      <c r="T803" s="2118"/>
      <c r="U803" s="2584" t="s">
        <v>1531</v>
      </c>
      <c r="V803" s="2584"/>
      <c r="W803" s="2584"/>
      <c r="X803" s="2584"/>
      <c r="Y803" s="2584"/>
      <c r="Z803" s="2584"/>
      <c r="AA803" s="2584"/>
      <c r="AB803" s="2584"/>
      <c r="AC803" s="2584"/>
      <c r="AD803" s="2118"/>
      <c r="AE803" s="2564"/>
      <c r="AF803" s="2564"/>
      <c r="AG803" s="2564"/>
      <c r="AH803" s="2564"/>
      <c r="AI803" s="2564"/>
      <c r="AJ803" s="2564"/>
      <c r="AK803" s="2564"/>
      <c r="AL803" s="2564"/>
      <c r="AM803" s="2564"/>
      <c r="AN803" s="2111"/>
      <c r="AO803" s="2564"/>
      <c r="AP803" s="2564"/>
      <c r="AQ803" s="2564"/>
      <c r="AR803" s="2564"/>
      <c r="AS803" s="2564"/>
      <c r="AT803" s="2564"/>
      <c r="AU803" s="2564"/>
      <c r="AV803" s="2564"/>
      <c r="AW803" s="2564"/>
      <c r="AY803" s="134"/>
      <c r="AZ803" s="134"/>
      <c r="BA803" s="1448"/>
      <c r="BB803" s="134"/>
      <c r="BC803" s="134"/>
      <c r="BD803" s="134"/>
      <c r="BE803" s="134"/>
      <c r="BF803" s="134"/>
      <c r="BG803" s="134"/>
      <c r="BH803" s="134"/>
      <c r="BI803" s="134"/>
      <c r="BJ803" s="134"/>
      <c r="BK803" s="134"/>
      <c r="BL803" s="134"/>
      <c r="BM803" s="134"/>
      <c r="BN803" s="134"/>
      <c r="BO803" s="134"/>
      <c r="BP803" s="134"/>
      <c r="BQ803" s="134"/>
      <c r="BR803" s="134"/>
      <c r="BU803" s="383"/>
      <c r="BV803" s="383"/>
      <c r="BW803" s="383"/>
      <c r="BX803" s="383"/>
      <c r="BY803" s="383"/>
      <c r="BZ803" s="383"/>
      <c r="CB803" s="383"/>
      <c r="CC803" s="383"/>
      <c r="CD803" s="383"/>
      <c r="CE803" s="383"/>
      <c r="CF803" s="383"/>
      <c r="CG803" s="383"/>
      <c r="CH803" s="383"/>
      <c r="CI803" s="1701"/>
      <c r="CJ803" s="936"/>
    </row>
    <row r="804" spans="1:90" s="514" customFormat="1" ht="17.25" customHeight="1">
      <c r="A804" s="1489"/>
      <c r="B804" s="134"/>
      <c r="C804" s="1544" t="s">
        <v>1532</v>
      </c>
      <c r="D804" s="2118"/>
      <c r="E804" s="2118"/>
      <c r="F804" s="2118"/>
      <c r="G804" s="2118"/>
      <c r="H804" s="2118"/>
      <c r="I804" s="2118"/>
      <c r="J804" s="2118"/>
      <c r="K804" s="2118"/>
      <c r="L804" s="2118"/>
      <c r="M804" s="2118"/>
      <c r="N804" s="2118"/>
      <c r="O804" s="2118"/>
      <c r="P804" s="2118"/>
      <c r="Q804" s="2118"/>
      <c r="R804" s="2118"/>
      <c r="S804" s="2118"/>
      <c r="T804" s="2118"/>
      <c r="U804" s="2584" t="s">
        <v>1407</v>
      </c>
      <c r="V804" s="2584"/>
      <c r="W804" s="2584"/>
      <c r="X804" s="2584"/>
      <c r="Y804" s="2584"/>
      <c r="Z804" s="2584"/>
      <c r="AA804" s="2584"/>
      <c r="AB804" s="2584"/>
      <c r="AC804" s="2584"/>
      <c r="AD804" s="2118"/>
      <c r="AE804" s="2564">
        <v>177322826</v>
      </c>
      <c r="AF804" s="2564"/>
      <c r="AG804" s="2564"/>
      <c r="AH804" s="2564"/>
      <c r="AI804" s="2564"/>
      <c r="AJ804" s="2564"/>
      <c r="AK804" s="2564"/>
      <c r="AL804" s="2564"/>
      <c r="AM804" s="2564"/>
      <c r="AN804" s="2111"/>
      <c r="AO804" s="2564">
        <v>237338166</v>
      </c>
      <c r="AP804" s="2564"/>
      <c r="AQ804" s="2564"/>
      <c r="AR804" s="2564"/>
      <c r="AS804" s="2564"/>
      <c r="AT804" s="2564"/>
      <c r="AU804" s="2564"/>
      <c r="AV804" s="2564"/>
      <c r="AW804" s="2564"/>
      <c r="AY804" s="134"/>
      <c r="AZ804" s="134"/>
      <c r="BA804" s="1448"/>
      <c r="BB804" s="134"/>
      <c r="BC804" s="134"/>
      <c r="BD804" s="134"/>
      <c r="BE804" s="134"/>
      <c r="BF804" s="134"/>
      <c r="BG804" s="134"/>
      <c r="BH804" s="134"/>
      <c r="BI804" s="134"/>
      <c r="BJ804" s="134"/>
      <c r="BK804" s="134"/>
      <c r="BL804" s="134"/>
      <c r="BM804" s="134"/>
      <c r="BN804" s="134"/>
      <c r="BO804" s="134"/>
      <c r="BP804" s="134"/>
      <c r="BQ804" s="134"/>
      <c r="BR804" s="134"/>
      <c r="BU804" s="383"/>
      <c r="BV804" s="383"/>
      <c r="BW804" s="383"/>
      <c r="BX804" s="383"/>
      <c r="BY804" s="383"/>
      <c r="BZ804" s="383"/>
      <c r="CB804" s="383"/>
      <c r="CC804" s="383"/>
      <c r="CD804" s="383"/>
      <c r="CE804" s="383"/>
      <c r="CF804" s="383"/>
      <c r="CG804" s="383"/>
      <c r="CH804" s="383"/>
      <c r="CI804" s="1748"/>
      <c r="CJ804" s="936"/>
    </row>
    <row r="805" spans="1:90" s="514" customFormat="1" ht="17.25" customHeight="1">
      <c r="A805" s="1489"/>
      <c r="B805" s="134"/>
      <c r="C805" s="1544" t="s">
        <v>1533</v>
      </c>
      <c r="D805" s="2118"/>
      <c r="E805" s="2118"/>
      <c r="F805" s="2118"/>
      <c r="G805" s="2118"/>
      <c r="H805" s="2118"/>
      <c r="I805" s="2118"/>
      <c r="J805" s="2118"/>
      <c r="K805" s="2118"/>
      <c r="L805" s="2118"/>
      <c r="M805" s="2118"/>
      <c r="N805" s="2118"/>
      <c r="O805" s="2118"/>
      <c r="P805" s="2118"/>
      <c r="Q805" s="2118"/>
      <c r="R805" s="2118"/>
      <c r="S805" s="2118"/>
      <c r="T805" s="2118"/>
      <c r="U805" s="2584" t="s">
        <v>1407</v>
      </c>
      <c r="V805" s="2584"/>
      <c r="W805" s="2584"/>
      <c r="X805" s="2584"/>
      <c r="Y805" s="2584"/>
      <c r="Z805" s="2584"/>
      <c r="AA805" s="2584"/>
      <c r="AB805" s="2584"/>
      <c r="AC805" s="2584"/>
      <c r="AD805" s="2118"/>
      <c r="AE805" s="2564">
        <v>187625454</v>
      </c>
      <c r="AF805" s="2564"/>
      <c r="AG805" s="2564"/>
      <c r="AH805" s="2564"/>
      <c r="AI805" s="2564"/>
      <c r="AJ805" s="2564"/>
      <c r="AK805" s="2564"/>
      <c r="AL805" s="2564"/>
      <c r="AM805" s="2564"/>
      <c r="AN805" s="2111"/>
      <c r="AO805" s="2564">
        <v>187625454</v>
      </c>
      <c r="AP805" s="2564"/>
      <c r="AQ805" s="2564"/>
      <c r="AR805" s="2564"/>
      <c r="AS805" s="2564"/>
      <c r="AT805" s="2564"/>
      <c r="AU805" s="2564"/>
      <c r="AV805" s="2564"/>
      <c r="AW805" s="2564"/>
      <c r="AY805" s="134"/>
      <c r="AZ805" s="134"/>
      <c r="BA805" s="1448"/>
      <c r="BB805" s="134"/>
      <c r="BC805" s="134"/>
      <c r="BD805" s="134"/>
      <c r="BE805" s="134"/>
      <c r="BF805" s="134"/>
      <c r="BG805" s="134"/>
      <c r="BH805" s="134"/>
      <c r="BI805" s="134"/>
      <c r="BJ805" s="134"/>
      <c r="BK805" s="134"/>
      <c r="BL805" s="134"/>
      <c r="BM805" s="134"/>
      <c r="BN805" s="134"/>
      <c r="BO805" s="134"/>
      <c r="BP805" s="134"/>
      <c r="BQ805" s="134"/>
      <c r="BR805" s="134"/>
      <c r="BU805" s="383"/>
      <c r="BV805" s="383"/>
      <c r="BW805" s="383"/>
      <c r="BX805" s="383"/>
      <c r="BY805" s="383"/>
      <c r="BZ805" s="383"/>
      <c r="CB805" s="383"/>
      <c r="CC805" s="383"/>
      <c r="CD805" s="383"/>
      <c r="CE805" s="383"/>
      <c r="CF805" s="383"/>
      <c r="CG805" s="383"/>
      <c r="CH805" s="383"/>
      <c r="CI805" s="1749"/>
      <c r="CJ805" s="936"/>
    </row>
    <row r="806" spans="1:90" s="514" customFormat="1" ht="17.25" customHeight="1">
      <c r="A806" s="1489"/>
      <c r="B806" s="134"/>
      <c r="C806" s="1544" t="s">
        <v>1529</v>
      </c>
      <c r="D806" s="2118"/>
      <c r="E806" s="2118"/>
      <c r="F806" s="2118"/>
      <c r="G806" s="2118"/>
      <c r="H806" s="2118"/>
      <c r="I806" s="2118"/>
      <c r="J806" s="2118"/>
      <c r="K806" s="2118"/>
      <c r="L806" s="2118"/>
      <c r="M806" s="2118"/>
      <c r="N806" s="2118"/>
      <c r="O806" s="2118"/>
      <c r="P806" s="2118"/>
      <c r="Q806" s="2118"/>
      <c r="R806" s="2118"/>
      <c r="S806" s="2118"/>
      <c r="T806" s="2118"/>
      <c r="U806" s="2584" t="s">
        <v>1407</v>
      </c>
      <c r="V806" s="2584"/>
      <c r="W806" s="2584"/>
      <c r="X806" s="2584"/>
      <c r="Y806" s="2584"/>
      <c r="Z806" s="2584"/>
      <c r="AA806" s="2584"/>
      <c r="AB806" s="2584"/>
      <c r="AC806" s="2584"/>
      <c r="AD806" s="2118"/>
      <c r="AE806" s="2564">
        <v>54142529735</v>
      </c>
      <c r="AF806" s="2564"/>
      <c r="AG806" s="2564"/>
      <c r="AH806" s="2564"/>
      <c r="AI806" s="2564"/>
      <c r="AJ806" s="2564"/>
      <c r="AK806" s="2564"/>
      <c r="AL806" s="2564"/>
      <c r="AM806" s="2564"/>
      <c r="AN806" s="2111"/>
      <c r="AO806" s="2564">
        <v>263413425</v>
      </c>
      <c r="AP806" s="2564"/>
      <c r="AQ806" s="2564"/>
      <c r="AR806" s="2564"/>
      <c r="AS806" s="2564"/>
      <c r="AT806" s="2564"/>
      <c r="AU806" s="2564"/>
      <c r="AV806" s="2564"/>
      <c r="AW806" s="2564"/>
      <c r="AY806" s="134"/>
      <c r="AZ806" s="134"/>
      <c r="BA806" s="1448"/>
      <c r="BB806" s="134"/>
      <c r="BC806" s="134"/>
      <c r="BD806" s="134"/>
      <c r="BE806" s="134"/>
      <c r="BF806" s="134"/>
      <c r="BG806" s="134"/>
      <c r="BH806" s="134"/>
      <c r="BI806" s="134"/>
      <c r="BJ806" s="134"/>
      <c r="BK806" s="134"/>
      <c r="BL806" s="134"/>
      <c r="BM806" s="134"/>
      <c r="BN806" s="134"/>
      <c r="BO806" s="134"/>
      <c r="BP806" s="134"/>
      <c r="BQ806" s="134"/>
      <c r="BR806" s="134"/>
      <c r="BU806" s="383"/>
      <c r="BV806" s="383"/>
      <c r="BW806" s="383"/>
      <c r="BX806" s="383"/>
      <c r="BY806" s="383"/>
      <c r="BZ806" s="383"/>
      <c r="CB806" s="383"/>
      <c r="CC806" s="383"/>
      <c r="CD806" s="383"/>
      <c r="CE806" s="383"/>
      <c r="CF806" s="383"/>
      <c r="CG806" s="383"/>
      <c r="CH806" s="383"/>
      <c r="CI806" s="496"/>
      <c r="CJ806" s="936"/>
    </row>
    <row r="807" spans="1:90" s="514" customFormat="1" ht="17.25" customHeight="1">
      <c r="A807" s="1489"/>
      <c r="B807" s="134"/>
      <c r="C807" s="1544" t="s">
        <v>1534</v>
      </c>
      <c r="D807" s="2118"/>
      <c r="E807" s="2118"/>
      <c r="F807" s="2118"/>
      <c r="G807" s="2118"/>
      <c r="H807" s="2118"/>
      <c r="I807" s="2118"/>
      <c r="J807" s="2118"/>
      <c r="K807" s="2118"/>
      <c r="L807" s="2118"/>
      <c r="M807" s="2118"/>
      <c r="N807" s="2118"/>
      <c r="O807" s="2118"/>
      <c r="P807" s="2118"/>
      <c r="Q807" s="2118"/>
      <c r="R807" s="2118"/>
      <c r="S807" s="2118"/>
      <c r="T807" s="2118"/>
      <c r="U807" s="2584" t="s">
        <v>1419</v>
      </c>
      <c r="V807" s="2584"/>
      <c r="W807" s="2584"/>
      <c r="X807" s="2584"/>
      <c r="Y807" s="2584"/>
      <c r="Z807" s="2584"/>
      <c r="AA807" s="2584"/>
      <c r="AB807" s="2584"/>
      <c r="AC807" s="2584"/>
      <c r="AD807" s="2118"/>
      <c r="AE807" s="2564"/>
      <c r="AF807" s="2564"/>
      <c r="AG807" s="2564"/>
      <c r="AH807" s="2564"/>
      <c r="AI807" s="2564"/>
      <c r="AJ807" s="2564"/>
      <c r="AK807" s="2564"/>
      <c r="AL807" s="2564"/>
      <c r="AM807" s="2564"/>
      <c r="AN807" s="2111"/>
      <c r="AO807" s="2564"/>
      <c r="AP807" s="2564"/>
      <c r="AQ807" s="2564"/>
      <c r="AR807" s="2564"/>
      <c r="AS807" s="2564"/>
      <c r="AT807" s="2564"/>
      <c r="AU807" s="2564"/>
      <c r="AV807" s="2564"/>
      <c r="AW807" s="2564"/>
      <c r="AY807" s="134"/>
      <c r="AZ807" s="134"/>
      <c r="BA807" s="1448"/>
      <c r="BB807" s="134"/>
      <c r="BC807" s="134"/>
      <c r="BD807" s="134"/>
      <c r="BE807" s="134"/>
      <c r="BF807" s="134"/>
      <c r="BG807" s="134"/>
      <c r="BH807" s="134"/>
      <c r="BI807" s="134"/>
      <c r="BJ807" s="134"/>
      <c r="BK807" s="134"/>
      <c r="BL807" s="134"/>
      <c r="BM807" s="134"/>
      <c r="BN807" s="134"/>
      <c r="BO807" s="134"/>
      <c r="BP807" s="134"/>
      <c r="BQ807" s="134"/>
      <c r="BR807" s="134"/>
      <c r="BU807" s="383"/>
      <c r="BV807" s="383"/>
      <c r="BW807" s="383"/>
      <c r="BX807" s="383"/>
      <c r="BY807" s="383"/>
      <c r="BZ807" s="383"/>
      <c r="CB807" s="383"/>
      <c r="CC807" s="383"/>
      <c r="CD807" s="383"/>
      <c r="CE807" s="383"/>
      <c r="CF807" s="383"/>
      <c r="CG807" s="383"/>
      <c r="CH807" s="383"/>
      <c r="CI807" s="496"/>
      <c r="CJ807" s="936"/>
    </row>
    <row r="808" spans="1:90" s="514" customFormat="1" ht="31.5" customHeight="1">
      <c r="A808" s="1489"/>
      <c r="B808" s="134"/>
      <c r="C808" s="2708" t="s">
        <v>1698</v>
      </c>
      <c r="D808" s="2708"/>
      <c r="E808" s="2708"/>
      <c r="F808" s="2708"/>
      <c r="G808" s="2708"/>
      <c r="H808" s="2708"/>
      <c r="I808" s="2708"/>
      <c r="J808" s="2708"/>
      <c r="K808" s="2708"/>
      <c r="L808" s="2708"/>
      <c r="M808" s="2708"/>
      <c r="N808" s="2708"/>
      <c r="O808" s="2708"/>
      <c r="P808" s="2708"/>
      <c r="Q808" s="2708"/>
      <c r="R808" s="2708"/>
      <c r="S808" s="2708"/>
      <c r="T808" s="2708"/>
      <c r="U808" s="2584" t="s">
        <v>1407</v>
      </c>
      <c r="V808" s="2584"/>
      <c r="W808" s="2584"/>
      <c r="X808" s="2584"/>
      <c r="Y808" s="2584"/>
      <c r="Z808" s="2584"/>
      <c r="AA808" s="2584"/>
      <c r="AB808" s="2584"/>
      <c r="AC808" s="2584"/>
      <c r="AD808" s="2118"/>
      <c r="AE808" s="2564">
        <v>3214355</v>
      </c>
      <c r="AF808" s="2564"/>
      <c r="AG808" s="2564"/>
      <c r="AH808" s="2564"/>
      <c r="AI808" s="2564"/>
      <c r="AJ808" s="2564"/>
      <c r="AK808" s="2564"/>
      <c r="AL808" s="2564"/>
      <c r="AM808" s="2564"/>
      <c r="AN808" s="2111"/>
      <c r="AO808" s="2564">
        <v>144124551</v>
      </c>
      <c r="AP808" s="2564"/>
      <c r="AQ808" s="2564"/>
      <c r="AR808" s="2564"/>
      <c r="AS808" s="2564"/>
      <c r="AT808" s="2564"/>
      <c r="AU808" s="2564"/>
      <c r="AV808" s="2564"/>
      <c r="AW808" s="2564"/>
      <c r="AY808" s="134"/>
      <c r="AZ808" s="134"/>
      <c r="BA808" s="1448"/>
      <c r="BB808" s="134"/>
      <c r="BC808" s="134"/>
      <c r="BD808" s="134"/>
      <c r="BE808" s="134"/>
      <c r="BF808" s="134"/>
      <c r="BG808" s="134"/>
      <c r="BH808" s="134"/>
      <c r="BI808" s="134"/>
      <c r="BJ808" s="134"/>
      <c r="BK808" s="134"/>
      <c r="BL808" s="134"/>
      <c r="BM808" s="134"/>
      <c r="BN808" s="134"/>
      <c r="BO808" s="134"/>
      <c r="BP808" s="134"/>
      <c r="BQ808" s="134"/>
      <c r="BR808" s="134"/>
      <c r="BU808" s="383"/>
      <c r="BV808" s="383"/>
      <c r="BW808" s="383"/>
      <c r="BX808" s="383"/>
      <c r="BY808" s="383"/>
      <c r="BZ808" s="383"/>
      <c r="CB808" s="383"/>
      <c r="CC808" s="383"/>
      <c r="CD808" s="383"/>
      <c r="CE808" s="383"/>
      <c r="CF808" s="383"/>
      <c r="CG808" s="383"/>
      <c r="CH808" s="383"/>
      <c r="CI808" s="496"/>
      <c r="CJ808" s="936"/>
    </row>
    <row r="809" spans="1:90" s="514" customFormat="1" ht="31.5" customHeight="1">
      <c r="A809" s="1489"/>
      <c r="B809" s="134"/>
      <c r="C809" s="2708" t="s">
        <v>1946</v>
      </c>
      <c r="D809" s="2708"/>
      <c r="E809" s="2708"/>
      <c r="F809" s="2708"/>
      <c r="G809" s="2708"/>
      <c r="H809" s="2708"/>
      <c r="I809" s="2708"/>
      <c r="J809" s="2708"/>
      <c r="K809" s="2708"/>
      <c r="L809" s="2708"/>
      <c r="M809" s="2708"/>
      <c r="N809" s="2708"/>
      <c r="O809" s="2708"/>
      <c r="P809" s="2708"/>
      <c r="Q809" s="2708"/>
      <c r="R809" s="2708"/>
      <c r="S809" s="2708"/>
      <c r="T809" s="2708"/>
      <c r="U809" s="2584" t="s">
        <v>1407</v>
      </c>
      <c r="V809" s="2584"/>
      <c r="W809" s="2584"/>
      <c r="X809" s="2584"/>
      <c r="Y809" s="2584"/>
      <c r="Z809" s="2584"/>
      <c r="AA809" s="2584"/>
      <c r="AB809" s="2584"/>
      <c r="AC809" s="2584"/>
      <c r="AD809" s="2118"/>
      <c r="AE809" s="2564">
        <v>28387983</v>
      </c>
      <c r="AF809" s="2564"/>
      <c r="AG809" s="2564"/>
      <c r="AH809" s="2564"/>
      <c r="AI809" s="2564"/>
      <c r="AJ809" s="2564"/>
      <c r="AK809" s="2564"/>
      <c r="AL809" s="2564"/>
      <c r="AM809" s="2564"/>
      <c r="AN809" s="2111"/>
      <c r="AO809" s="2564">
        <v>62549072</v>
      </c>
      <c r="AP809" s="2564"/>
      <c r="AQ809" s="2564"/>
      <c r="AR809" s="2564"/>
      <c r="AS809" s="2564"/>
      <c r="AT809" s="2564"/>
      <c r="AU809" s="2564"/>
      <c r="AV809" s="2564"/>
      <c r="AW809" s="2564"/>
      <c r="AY809" s="134"/>
      <c r="AZ809" s="134"/>
      <c r="BA809" s="1448"/>
      <c r="BB809" s="134"/>
      <c r="BC809" s="134"/>
      <c r="BD809" s="134"/>
      <c r="BE809" s="134"/>
      <c r="BF809" s="134"/>
      <c r="BG809" s="134"/>
      <c r="BH809" s="134"/>
      <c r="BI809" s="134"/>
      <c r="BJ809" s="134"/>
      <c r="BK809" s="134"/>
      <c r="BL809" s="134"/>
      <c r="BM809" s="134"/>
      <c r="BN809" s="134"/>
      <c r="BO809" s="134"/>
      <c r="BP809" s="134"/>
      <c r="BQ809" s="134"/>
      <c r="BR809" s="134"/>
      <c r="BU809" s="383"/>
      <c r="BV809" s="383"/>
      <c r="BW809" s="383"/>
      <c r="BX809" s="383"/>
      <c r="BY809" s="383"/>
      <c r="BZ809" s="383"/>
      <c r="CB809" s="383"/>
      <c r="CC809" s="383"/>
      <c r="CD809" s="383"/>
      <c r="CE809" s="383"/>
      <c r="CF809" s="383"/>
      <c r="CG809" s="383"/>
      <c r="CH809" s="383"/>
      <c r="CI809" s="496"/>
      <c r="CJ809" s="936"/>
    </row>
    <row r="810" spans="1:90" s="514" customFormat="1" ht="18" customHeight="1" thickBot="1">
      <c r="A810" s="1489"/>
      <c r="B810" s="134"/>
      <c r="C810" s="2768" t="s">
        <v>580</v>
      </c>
      <c r="D810" s="2768"/>
      <c r="E810" s="2768"/>
      <c r="F810" s="2768"/>
      <c r="G810" s="2768"/>
      <c r="H810" s="2768"/>
      <c r="I810" s="2768"/>
      <c r="J810" s="2768"/>
      <c r="K810" s="2768"/>
      <c r="L810" s="2768"/>
      <c r="M810" s="2768"/>
      <c r="N810" s="2768"/>
      <c r="O810" s="2768"/>
      <c r="P810" s="2768"/>
      <c r="Q810" s="2768"/>
      <c r="R810" s="2768"/>
      <c r="S810" s="2768"/>
      <c r="T810" s="2118"/>
      <c r="U810" s="2530"/>
      <c r="V810" s="2530"/>
      <c r="W810" s="2530"/>
      <c r="X810" s="2530"/>
      <c r="Y810" s="2530"/>
      <c r="Z810" s="2530"/>
      <c r="AA810" s="2530"/>
      <c r="AB810" s="2530"/>
      <c r="AC810" s="2530"/>
      <c r="AD810" s="2118"/>
      <c r="AE810" s="2580">
        <v>54539080353</v>
      </c>
      <c r="AF810" s="2580"/>
      <c r="AG810" s="2580"/>
      <c r="AH810" s="2580"/>
      <c r="AI810" s="2580"/>
      <c r="AJ810" s="2580"/>
      <c r="AK810" s="2580"/>
      <c r="AL810" s="2580"/>
      <c r="AM810" s="2580"/>
      <c r="AN810" s="2114"/>
      <c r="AO810" s="2580">
        <v>895050668</v>
      </c>
      <c r="AP810" s="2580"/>
      <c r="AQ810" s="2580"/>
      <c r="AR810" s="2580"/>
      <c r="AS810" s="2580"/>
      <c r="AT810" s="2580"/>
      <c r="AU810" s="2580"/>
      <c r="AV810" s="2580"/>
      <c r="AW810" s="2580"/>
      <c r="AY810" s="134"/>
      <c r="AZ810" s="134"/>
      <c r="BA810" s="1448"/>
      <c r="BB810" s="134"/>
      <c r="BC810" s="134"/>
      <c r="BD810" s="134"/>
      <c r="BE810" s="134"/>
      <c r="BF810" s="134"/>
      <c r="BG810" s="134"/>
      <c r="BH810" s="134"/>
      <c r="BI810" s="134"/>
      <c r="BJ810" s="134"/>
      <c r="BK810" s="134"/>
      <c r="BL810" s="134"/>
      <c r="BM810" s="134"/>
      <c r="BN810" s="134"/>
      <c r="BO810" s="134"/>
      <c r="BP810" s="134"/>
      <c r="BQ810" s="134"/>
      <c r="BR810" s="134"/>
      <c r="BU810" s="383"/>
      <c r="BV810" s="383"/>
      <c r="BW810" s="383"/>
      <c r="BX810" s="383"/>
      <c r="BY810" s="383"/>
      <c r="BZ810" s="383"/>
      <c r="CB810" s="383"/>
      <c r="CC810" s="383"/>
      <c r="CD810" s="383"/>
      <c r="CE810" s="383"/>
      <c r="CF810" s="383"/>
      <c r="CG810" s="383"/>
      <c r="CH810" s="383"/>
      <c r="CI810" s="496"/>
      <c r="CJ810" s="936"/>
    </row>
    <row r="811" spans="1:90" s="514" customFormat="1" ht="15.75" customHeight="1" thickTop="1">
      <c r="A811" s="1489"/>
      <c r="B811" s="134"/>
      <c r="C811" s="457"/>
      <c r="D811" s="457"/>
      <c r="E811" s="457"/>
      <c r="F811" s="457"/>
      <c r="G811" s="457"/>
      <c r="H811" s="457"/>
      <c r="I811" s="457"/>
      <c r="J811" s="457"/>
      <c r="K811" s="457"/>
      <c r="L811" s="457"/>
      <c r="M811" s="457"/>
      <c r="N811" s="457"/>
      <c r="O811" s="457"/>
      <c r="P811" s="457"/>
      <c r="Q811" s="457"/>
      <c r="R811" s="457"/>
      <c r="S811" s="457"/>
      <c r="T811" s="457"/>
      <c r="U811" s="457"/>
      <c r="V811" s="457"/>
      <c r="W811" s="457"/>
      <c r="X811" s="457"/>
      <c r="Y811" s="457"/>
      <c r="Z811" s="457"/>
      <c r="AA811" s="134"/>
      <c r="AE811" s="386"/>
      <c r="AF811" s="386"/>
      <c r="AG811" s="386"/>
      <c r="AH811" s="386"/>
      <c r="AI811" s="386"/>
      <c r="AJ811" s="386"/>
      <c r="AK811" s="386"/>
      <c r="AL811" s="386"/>
      <c r="AM811" s="386"/>
      <c r="AN811" s="936"/>
      <c r="AO811" s="386"/>
      <c r="AP811" s="386"/>
      <c r="AQ811" s="386"/>
      <c r="AR811" s="386"/>
      <c r="AS811" s="386"/>
      <c r="AT811" s="386"/>
      <c r="AU811" s="386"/>
      <c r="AV811" s="386"/>
      <c r="AW811" s="386"/>
      <c r="AY811" s="134"/>
      <c r="AZ811" s="134"/>
      <c r="BA811" s="134"/>
      <c r="BB811" s="134"/>
      <c r="BC811" s="134"/>
      <c r="BD811" s="134"/>
      <c r="BE811" s="134"/>
      <c r="BF811" s="134"/>
      <c r="BG811" s="134"/>
      <c r="BH811" s="134"/>
      <c r="BI811" s="134"/>
      <c r="BJ811" s="134"/>
      <c r="BK811" s="134"/>
      <c r="BL811" s="134"/>
      <c r="BM811" s="134"/>
      <c r="BN811" s="134"/>
      <c r="BO811" s="134"/>
      <c r="BP811" s="134"/>
      <c r="BQ811" s="134"/>
      <c r="BR811" s="134"/>
      <c r="BU811" s="284"/>
      <c r="BV811" s="284"/>
      <c r="BW811" s="284"/>
      <c r="BX811" s="284"/>
      <c r="BY811" s="284"/>
      <c r="BZ811" s="284"/>
      <c r="CB811" s="284"/>
      <c r="CC811" s="284"/>
      <c r="CD811" s="284"/>
      <c r="CE811" s="284"/>
      <c r="CF811" s="284"/>
      <c r="CG811" s="284"/>
      <c r="CH811" s="284"/>
      <c r="CI811" s="496"/>
      <c r="CJ811" s="936"/>
      <c r="CK811" s="384"/>
      <c r="CL811" s="384"/>
    </row>
    <row r="812" spans="1:90" s="517" customFormat="1" ht="15.95" hidden="1" customHeight="1">
      <c r="A812" s="1750">
        <v>32</v>
      </c>
      <c r="B812" s="1750" t="s">
        <v>537</v>
      </c>
      <c r="C812" s="1751" t="s">
        <v>1047</v>
      </c>
      <c r="D812" s="518"/>
      <c r="E812" s="514"/>
      <c r="F812" s="514"/>
      <c r="G812" s="514"/>
      <c r="H812" s="514"/>
      <c r="I812" s="514"/>
      <c r="J812" s="514"/>
      <c r="K812" s="514"/>
      <c r="L812" s="514"/>
      <c r="M812" s="514"/>
      <c r="N812" s="514"/>
      <c r="O812" s="514"/>
      <c r="P812" s="514"/>
      <c r="Q812" s="514"/>
      <c r="R812" s="514"/>
      <c r="S812" s="514"/>
      <c r="T812" s="514"/>
      <c r="U812" s="514"/>
      <c r="V812" s="514"/>
      <c r="W812" s="1442"/>
      <c r="X812" s="1442"/>
      <c r="Y812" s="1442"/>
      <c r="Z812" s="1442"/>
      <c r="AA812" s="1442"/>
      <c r="AB812" s="1442"/>
      <c r="AC812" s="1442"/>
      <c r="AD812" s="1442"/>
      <c r="AE812" s="2869" t="s">
        <v>642</v>
      </c>
      <c r="AF812" s="2869"/>
      <c r="AG812" s="2869"/>
      <c r="AH812" s="2869"/>
      <c r="AI812" s="2869"/>
      <c r="AJ812" s="2869"/>
      <c r="AK812" s="2869"/>
      <c r="AL812" s="2869"/>
      <c r="AM812" s="2869"/>
      <c r="AN812" s="1022"/>
      <c r="AO812" s="2869" t="s">
        <v>643</v>
      </c>
      <c r="AP812" s="2869"/>
      <c r="AQ812" s="2869"/>
      <c r="AR812" s="2869"/>
      <c r="AS812" s="2869"/>
      <c r="AT812" s="2869"/>
      <c r="AU812" s="2869"/>
      <c r="AV812" s="2869"/>
      <c r="AW812" s="2869"/>
      <c r="AX812" s="961"/>
    </row>
    <row r="813" spans="1:90" s="517" customFormat="1" ht="15.95" hidden="1" customHeight="1">
      <c r="A813" s="134"/>
      <c r="B813" s="134"/>
      <c r="D813" s="518"/>
      <c r="E813" s="514"/>
      <c r="F813" s="514"/>
      <c r="G813" s="514"/>
      <c r="H813" s="514"/>
      <c r="I813" s="514"/>
      <c r="J813" s="514"/>
      <c r="K813" s="514"/>
      <c r="L813" s="514"/>
      <c r="M813" s="514"/>
      <c r="N813" s="514"/>
      <c r="O813" s="514"/>
      <c r="P813" s="514"/>
      <c r="Q813" s="514"/>
      <c r="R813" s="514"/>
      <c r="S813" s="514"/>
      <c r="T813" s="514"/>
      <c r="U813" s="514"/>
      <c r="V813" s="514"/>
      <c r="W813" s="1442"/>
      <c r="X813" s="1442"/>
      <c r="Y813" s="1442"/>
      <c r="Z813" s="1442"/>
      <c r="AA813" s="1442"/>
      <c r="AB813" s="1442"/>
      <c r="AC813" s="1442"/>
      <c r="AD813" s="1442"/>
      <c r="AE813" s="2600" t="s">
        <v>574</v>
      </c>
      <c r="AF813" s="2600"/>
      <c r="AG813" s="2600"/>
      <c r="AH813" s="2638"/>
      <c r="AI813" s="2638"/>
      <c r="AJ813" s="2600"/>
      <c r="AK813" s="2638"/>
      <c r="AL813" s="2600"/>
      <c r="AM813" s="2600"/>
      <c r="AN813" s="1022"/>
      <c r="AO813" s="2600" t="s">
        <v>574</v>
      </c>
      <c r="AP813" s="2538"/>
      <c r="AQ813" s="2538"/>
      <c r="AR813" s="2539"/>
      <c r="AS813" s="2539"/>
      <c r="AT813" s="2539"/>
      <c r="AU813" s="2538"/>
      <c r="AV813" s="2538"/>
      <c r="AW813" s="2538"/>
      <c r="AX813" s="1009"/>
    </row>
    <row r="814" spans="1:90" s="517" customFormat="1" ht="15.95" hidden="1" customHeight="1">
      <c r="A814" s="134"/>
      <c r="B814" s="134"/>
      <c r="C814" s="517" t="s">
        <v>736</v>
      </c>
      <c r="D814" s="518"/>
      <c r="E814" s="514"/>
      <c r="F814" s="514"/>
      <c r="G814" s="514"/>
      <c r="H814" s="514"/>
      <c r="I814" s="514"/>
      <c r="J814" s="514"/>
      <c r="K814" s="514"/>
      <c r="L814" s="514"/>
      <c r="M814" s="514"/>
      <c r="N814" s="514"/>
      <c r="O814" s="514"/>
      <c r="P814" s="514"/>
      <c r="Q814" s="514"/>
      <c r="R814" s="514"/>
      <c r="S814" s="514"/>
      <c r="T814" s="514"/>
      <c r="U814" s="514"/>
      <c r="V814" s="514"/>
      <c r="W814" s="1442"/>
      <c r="X814" s="1442"/>
      <c r="Y814" s="1442"/>
      <c r="Z814" s="1442"/>
      <c r="AA814" s="1442"/>
      <c r="AB814" s="1442"/>
      <c r="AC814" s="1442"/>
      <c r="AD814" s="1442"/>
      <c r="AE814" s="2703"/>
      <c r="AF814" s="2703"/>
      <c r="AG814" s="2703"/>
      <c r="AH814" s="2703"/>
      <c r="AI814" s="2703"/>
      <c r="AJ814" s="2703"/>
      <c r="AK814" s="2703"/>
      <c r="AL814" s="2703"/>
      <c r="AM814" s="2703"/>
      <c r="AN814" s="961"/>
      <c r="AO814" s="2703"/>
      <c r="AP814" s="2703"/>
      <c r="AQ814" s="2703"/>
      <c r="AR814" s="2703"/>
      <c r="AS814" s="2703"/>
      <c r="AT814" s="2703"/>
      <c r="AU814" s="2703"/>
      <c r="AV814" s="2703"/>
      <c r="AW814" s="2703"/>
      <c r="AX814" s="961"/>
    </row>
    <row r="815" spans="1:90" s="517" customFormat="1" ht="15.95" hidden="1" customHeight="1">
      <c r="A815" s="134"/>
      <c r="B815" s="134"/>
      <c r="C815" s="514" t="s">
        <v>735</v>
      </c>
      <c r="D815" s="514"/>
      <c r="E815" s="514"/>
      <c r="F815" s="514"/>
      <c r="G815" s="514"/>
      <c r="H815" s="514"/>
      <c r="I815" s="514"/>
      <c r="J815" s="514"/>
      <c r="K815" s="514"/>
      <c r="L815" s="514"/>
      <c r="M815" s="514"/>
      <c r="N815" s="514"/>
      <c r="O815" s="514"/>
      <c r="P815" s="514"/>
      <c r="Q815" s="514"/>
      <c r="R815" s="514"/>
      <c r="S815" s="514"/>
      <c r="T815" s="514"/>
      <c r="U815" s="514"/>
      <c r="V815" s="514"/>
      <c r="W815" s="2357"/>
      <c r="X815" s="2357"/>
      <c r="Y815" s="2357"/>
      <c r="Z815" s="2357"/>
      <c r="AA815" s="2357"/>
      <c r="AB815" s="2357"/>
      <c r="AC815" s="2357"/>
      <c r="AD815" s="1442"/>
      <c r="AE815" s="2703"/>
      <c r="AF815" s="2703"/>
      <c r="AG815" s="2703"/>
      <c r="AH815" s="2703"/>
      <c r="AI815" s="2703"/>
      <c r="AJ815" s="2703"/>
      <c r="AK815" s="2703"/>
      <c r="AL815" s="2703"/>
      <c r="AM815" s="2703"/>
      <c r="AN815" s="1443"/>
      <c r="AO815" s="2703"/>
      <c r="AP815" s="2703"/>
      <c r="AQ815" s="2703"/>
      <c r="AR815" s="2703"/>
      <c r="AS815" s="2703"/>
      <c r="AT815" s="2703"/>
      <c r="AU815" s="2703"/>
      <c r="AV815" s="2703"/>
      <c r="AW815" s="2703"/>
      <c r="AX815" s="1752"/>
    </row>
    <row r="816" spans="1:90" s="517" customFormat="1" ht="15.95" hidden="1" customHeight="1">
      <c r="A816" s="134"/>
      <c r="B816" s="134"/>
      <c r="C816" s="514" t="s">
        <v>1049</v>
      </c>
      <c r="D816" s="514"/>
      <c r="E816" s="514"/>
      <c r="F816" s="514"/>
      <c r="G816" s="514"/>
      <c r="H816" s="514"/>
      <c r="I816" s="514"/>
      <c r="J816" s="514"/>
      <c r="K816" s="514"/>
      <c r="L816" s="514"/>
      <c r="M816" s="514"/>
      <c r="N816" s="514"/>
      <c r="O816" s="514"/>
      <c r="P816" s="514"/>
      <c r="Q816" s="514"/>
      <c r="R816" s="514"/>
      <c r="S816" s="514"/>
      <c r="T816" s="514"/>
      <c r="U816" s="514"/>
      <c r="V816" s="514"/>
      <c r="W816" s="1442"/>
      <c r="X816" s="1442"/>
      <c r="Y816" s="1442"/>
      <c r="Z816" s="1442"/>
      <c r="AA816" s="1442"/>
      <c r="AB816" s="1442"/>
      <c r="AC816" s="1442"/>
      <c r="AD816" s="1442"/>
      <c r="AE816" s="2703"/>
      <c r="AF816" s="2703"/>
      <c r="AG816" s="2703"/>
      <c r="AH816" s="2703"/>
      <c r="AI816" s="2703"/>
      <c r="AJ816" s="2703"/>
      <c r="AK816" s="2703"/>
      <c r="AL816" s="2703"/>
      <c r="AM816" s="2703"/>
      <c r="AN816" s="1443"/>
      <c r="AO816" s="2703"/>
      <c r="AP816" s="2703"/>
      <c r="AQ816" s="2703"/>
      <c r="AR816" s="2703"/>
      <c r="AS816" s="2703"/>
      <c r="AT816" s="2703"/>
      <c r="AU816" s="2703"/>
      <c r="AV816" s="2703"/>
      <c r="AW816" s="2703"/>
      <c r="AX816" s="1752"/>
    </row>
    <row r="817" spans="1:90" s="514" customFormat="1" ht="15.75" hidden="1" customHeight="1" thickBot="1">
      <c r="A817" s="1489"/>
      <c r="B817" s="134"/>
      <c r="C817" s="2662" t="s">
        <v>580</v>
      </c>
      <c r="D817" s="2662"/>
      <c r="E817" s="2662"/>
      <c r="F817" s="2662"/>
      <c r="G817" s="2662"/>
      <c r="H817" s="2662"/>
      <c r="I817" s="2662"/>
      <c r="J817" s="2662"/>
      <c r="K817" s="2662"/>
      <c r="L817" s="2662"/>
      <c r="M817" s="2662"/>
      <c r="N817" s="2662"/>
      <c r="O817" s="2662"/>
      <c r="P817" s="2662"/>
      <c r="Q817" s="2662"/>
      <c r="R817" s="2662"/>
      <c r="S817" s="2662"/>
      <c r="T817" s="2662"/>
      <c r="U817" s="2662"/>
      <c r="V817" s="2662"/>
      <c r="W817" s="2662"/>
      <c r="X817" s="2662"/>
      <c r="Y817" s="2662"/>
      <c r="Z817" s="457"/>
      <c r="AA817" s="134"/>
      <c r="AE817" s="2573">
        <v>0</v>
      </c>
      <c r="AF817" s="2573"/>
      <c r="AG817" s="2573"/>
      <c r="AH817" s="2574"/>
      <c r="AI817" s="2574"/>
      <c r="AJ817" s="2573"/>
      <c r="AK817" s="2575"/>
      <c r="AL817" s="2573"/>
      <c r="AM817" s="2573"/>
      <c r="AN817" s="936"/>
      <c r="AO817" s="2573">
        <v>0</v>
      </c>
      <c r="AP817" s="2573"/>
      <c r="AQ817" s="2573"/>
      <c r="AR817" s="2574"/>
      <c r="AS817" s="2574"/>
      <c r="AT817" s="2575"/>
      <c r="AU817" s="2573"/>
      <c r="AV817" s="2573"/>
      <c r="AW817" s="2573"/>
      <c r="AY817" s="134"/>
      <c r="AZ817" s="134"/>
      <c r="BA817" s="134" t="s">
        <v>580</v>
      </c>
      <c r="BB817" s="134"/>
      <c r="BC817" s="134"/>
      <c r="BD817" s="134"/>
      <c r="BE817" s="134"/>
      <c r="BF817" s="134"/>
      <c r="BG817" s="134"/>
      <c r="BH817" s="134"/>
      <c r="BI817" s="134"/>
      <c r="BJ817" s="134"/>
      <c r="BK817" s="134"/>
      <c r="BL817" s="134"/>
      <c r="BM817" s="134"/>
      <c r="BN817" s="134"/>
      <c r="BO817" s="134"/>
      <c r="BP817" s="134"/>
      <c r="BQ817" s="134"/>
      <c r="BR817" s="134"/>
      <c r="BU817" s="2614">
        <v>0</v>
      </c>
      <c r="BV817" s="2614"/>
      <c r="BW817" s="2614"/>
      <c r="BX817" s="2614"/>
      <c r="BY817" s="2614"/>
      <c r="BZ817" s="2614"/>
      <c r="CB817" s="2614">
        <v>0</v>
      </c>
      <c r="CC817" s="2614"/>
      <c r="CD817" s="2614"/>
      <c r="CE817" s="2614"/>
      <c r="CF817" s="2614"/>
      <c r="CG817" s="2614"/>
      <c r="CH817" s="284"/>
      <c r="CI817" s="496">
        <v>0</v>
      </c>
      <c r="CJ817" s="936">
        <v>0</v>
      </c>
      <c r="CK817" s="384">
        <v>0</v>
      </c>
      <c r="CL817" s="384">
        <v>0</v>
      </c>
    </row>
    <row r="818" spans="1:90" s="514" customFormat="1" ht="15.75" hidden="1" customHeight="1" thickTop="1">
      <c r="A818" s="1489"/>
      <c r="B818" s="134"/>
      <c r="C818" s="457"/>
      <c r="D818" s="457"/>
      <c r="E818" s="457"/>
      <c r="F818" s="457"/>
      <c r="G818" s="457"/>
      <c r="H818" s="457"/>
      <c r="I818" s="457"/>
      <c r="J818" s="457"/>
      <c r="K818" s="457"/>
      <c r="L818" s="457"/>
      <c r="M818" s="457"/>
      <c r="N818" s="457"/>
      <c r="O818" s="457"/>
      <c r="P818" s="457"/>
      <c r="Q818" s="457"/>
      <c r="R818" s="457"/>
      <c r="S818" s="457"/>
      <c r="T818" s="457"/>
      <c r="U818" s="457"/>
      <c r="V818" s="457"/>
      <c r="W818" s="457"/>
      <c r="X818" s="457"/>
      <c r="Y818" s="457"/>
      <c r="Z818" s="457"/>
      <c r="AA818" s="134"/>
      <c r="AE818" s="386"/>
      <c r="AF818" s="386"/>
      <c r="AG818" s="386"/>
      <c r="AH818" s="386"/>
      <c r="AI818" s="386"/>
      <c r="AJ818" s="386"/>
      <c r="AK818" s="386"/>
      <c r="AL818" s="386"/>
      <c r="AM818" s="386"/>
      <c r="AN818" s="936"/>
      <c r="AO818" s="386"/>
      <c r="AP818" s="386"/>
      <c r="AQ818" s="386"/>
      <c r="AR818" s="386"/>
      <c r="AS818" s="386"/>
      <c r="AT818" s="386"/>
      <c r="AU818" s="386"/>
      <c r="AV818" s="386"/>
      <c r="AW818" s="386"/>
      <c r="AY818" s="134"/>
      <c r="AZ818" s="134"/>
      <c r="BA818" s="134"/>
      <c r="BB818" s="134"/>
      <c r="BC818" s="134"/>
      <c r="BD818" s="134"/>
      <c r="BE818" s="134"/>
      <c r="BF818" s="134"/>
      <c r="BG818" s="134"/>
      <c r="BH818" s="134"/>
      <c r="BI818" s="134"/>
      <c r="BJ818" s="134"/>
      <c r="BK818" s="134"/>
      <c r="BL818" s="134"/>
      <c r="BM818" s="134"/>
      <c r="BN818" s="134"/>
      <c r="BO818" s="134"/>
      <c r="BP818" s="134"/>
      <c r="BQ818" s="134"/>
      <c r="BR818" s="134"/>
      <c r="BU818" s="284"/>
      <c r="BV818" s="284"/>
      <c r="BW818" s="284"/>
      <c r="BX818" s="284"/>
      <c r="BY818" s="284"/>
      <c r="BZ818" s="284"/>
      <c r="CB818" s="284"/>
      <c r="CC818" s="284"/>
      <c r="CD818" s="284"/>
      <c r="CE818" s="284"/>
      <c r="CF818" s="284"/>
      <c r="CG818" s="284"/>
      <c r="CH818" s="284"/>
      <c r="CI818" s="496"/>
      <c r="CJ818" s="936"/>
      <c r="CK818" s="384"/>
      <c r="CL818" s="384"/>
    </row>
    <row r="819" spans="1:90" ht="18.75" customHeight="1" outlineLevel="1">
      <c r="A819" s="1489">
        <v>2</v>
      </c>
      <c r="B819" s="134" t="s">
        <v>537</v>
      </c>
      <c r="C819" s="1016" t="s">
        <v>1378</v>
      </c>
      <c r="F819" s="1448"/>
      <c r="AE819" s="2607" t="s">
        <v>642</v>
      </c>
      <c r="AF819" s="2607"/>
      <c r="AG819" s="2607"/>
      <c r="AH819" s="2607"/>
      <c r="AI819" s="2607"/>
      <c r="AJ819" s="2607"/>
      <c r="AK819" s="2607"/>
      <c r="AL819" s="2607"/>
      <c r="AM819" s="2607"/>
      <c r="AN819" s="1022"/>
      <c r="AO819" s="2654" t="s">
        <v>643</v>
      </c>
      <c r="AP819" s="2607"/>
      <c r="AQ819" s="2607"/>
      <c r="AR819" s="2607"/>
      <c r="AS819" s="2607"/>
      <c r="AT819" s="2607"/>
      <c r="AU819" s="2607"/>
      <c r="AV819" s="2607"/>
      <c r="AW819" s="2607"/>
    </row>
    <row r="820" spans="1:90" ht="17.25" customHeight="1" outlineLevel="1">
      <c r="F820" s="1448"/>
      <c r="AE820" s="2600" t="s">
        <v>574</v>
      </c>
      <c r="AF820" s="2600"/>
      <c r="AG820" s="2600"/>
      <c r="AH820" s="2638"/>
      <c r="AI820" s="2638"/>
      <c r="AJ820" s="2600"/>
      <c r="AK820" s="2638"/>
      <c r="AL820" s="2600"/>
      <c r="AM820" s="2600"/>
      <c r="AN820" s="1022"/>
      <c r="AO820" s="2600" t="s">
        <v>574</v>
      </c>
      <c r="AP820" s="2538"/>
      <c r="AQ820" s="2538"/>
      <c r="AR820" s="2539"/>
      <c r="AS820" s="2539"/>
      <c r="AT820" s="2539"/>
      <c r="AU820" s="2538"/>
      <c r="AV820" s="2538"/>
      <c r="AW820" s="2538"/>
    </row>
    <row r="821" spans="1:90" ht="18" customHeight="1" outlineLevel="1">
      <c r="C821" s="1747" t="s">
        <v>1990</v>
      </c>
      <c r="F821" s="1448"/>
      <c r="AE821" s="2736">
        <v>84450078279</v>
      </c>
      <c r="AF821" s="2736"/>
      <c r="AG821" s="2736"/>
      <c r="AH821" s="2737"/>
      <c r="AI821" s="2737"/>
      <c r="AJ821" s="2736"/>
      <c r="AK821" s="2860"/>
      <c r="AL821" s="2736"/>
      <c r="AM821" s="2736"/>
      <c r="AN821" s="997"/>
      <c r="AO821" s="2859">
        <v>0</v>
      </c>
      <c r="AP821" s="2859"/>
      <c r="AQ821" s="2859"/>
      <c r="AR821" s="2859"/>
      <c r="AS821" s="2859"/>
      <c r="AT821" s="2859"/>
      <c r="AU821" s="2859"/>
      <c r="AV821" s="2859"/>
      <c r="AW821" s="2859"/>
    </row>
    <row r="822" spans="1:90" ht="19.5" customHeight="1" outlineLevel="1">
      <c r="C822" s="1747" t="s">
        <v>1509</v>
      </c>
      <c r="F822" s="1448"/>
      <c r="AE822" s="2703">
        <v>6155638181</v>
      </c>
      <c r="AF822" s="2703"/>
      <c r="AG822" s="2703"/>
      <c r="AH822" s="2703"/>
      <c r="AI822" s="2703"/>
      <c r="AJ822" s="2703"/>
      <c r="AK822" s="2703"/>
      <c r="AL822" s="2703"/>
      <c r="AM822" s="2703"/>
      <c r="AN822" s="997"/>
      <c r="AO822" s="2671">
        <v>3070583033</v>
      </c>
      <c r="AP822" s="2671"/>
      <c r="AQ822" s="2671"/>
      <c r="AR822" s="2671"/>
      <c r="AS822" s="2671"/>
      <c r="AT822" s="2671"/>
      <c r="AU822" s="2671"/>
      <c r="AV822" s="2671"/>
      <c r="AW822" s="2671"/>
    </row>
    <row r="823" spans="1:90" s="514" customFormat="1" ht="19.5" customHeight="1" outlineLevel="1">
      <c r="A823" s="1489"/>
      <c r="B823" s="134"/>
      <c r="C823" s="1747" t="s">
        <v>1508</v>
      </c>
      <c r="F823" s="1448"/>
      <c r="AE823" s="2703">
        <v>191439819844</v>
      </c>
      <c r="AF823" s="2703"/>
      <c r="AG823" s="2703"/>
      <c r="AH823" s="2703"/>
      <c r="AI823" s="2703"/>
      <c r="AJ823" s="2703"/>
      <c r="AK823" s="2703"/>
      <c r="AL823" s="2703"/>
      <c r="AM823" s="2703"/>
      <c r="AN823" s="997"/>
      <c r="AO823" s="2671">
        <v>137815328750</v>
      </c>
      <c r="AP823" s="2671"/>
      <c r="AQ823" s="2671"/>
      <c r="AR823" s="2671"/>
      <c r="AS823" s="2671"/>
      <c r="AT823" s="2671"/>
      <c r="AU823" s="2671"/>
      <c r="AV823" s="2671"/>
      <c r="AW823" s="2671"/>
      <c r="AY823" s="134"/>
      <c r="AZ823" s="134"/>
      <c r="CI823" s="496"/>
      <c r="CJ823" s="936"/>
    </row>
    <row r="824" spans="1:90" s="514" customFormat="1" ht="19.5" customHeight="1" outlineLevel="1">
      <c r="A824" s="1489"/>
      <c r="B824" s="134"/>
      <c r="C824" s="1747" t="s">
        <v>2027</v>
      </c>
      <c r="F824" s="1448"/>
      <c r="AE824" s="2703">
        <v>4322067128</v>
      </c>
      <c r="AF824" s="2703"/>
      <c r="AG824" s="2703"/>
      <c r="AH824" s="2703"/>
      <c r="AI824" s="2703"/>
      <c r="AJ824" s="2703"/>
      <c r="AK824" s="2703"/>
      <c r="AL824" s="2703"/>
      <c r="AM824" s="2703"/>
      <c r="AN824" s="997"/>
      <c r="AO824" s="2671">
        <v>46595137211</v>
      </c>
      <c r="AP824" s="2671"/>
      <c r="AQ824" s="2671"/>
      <c r="AR824" s="2671"/>
      <c r="AS824" s="2671"/>
      <c r="AT824" s="2671"/>
      <c r="AU824" s="2671"/>
      <c r="AV824" s="2671"/>
      <c r="AW824" s="2671"/>
      <c r="AY824" s="134"/>
      <c r="AZ824" s="134"/>
      <c r="CI824" s="496"/>
      <c r="CJ824" s="936"/>
    </row>
    <row r="825" spans="1:90" s="514" customFormat="1" ht="17.25" customHeight="1" thickBot="1">
      <c r="A825" s="1489"/>
      <c r="B825" s="134"/>
      <c r="C825" s="2662" t="s">
        <v>580</v>
      </c>
      <c r="D825" s="2662"/>
      <c r="E825" s="2662"/>
      <c r="F825" s="2662"/>
      <c r="G825" s="2662"/>
      <c r="H825" s="2662"/>
      <c r="I825" s="2662"/>
      <c r="J825" s="2662"/>
      <c r="K825" s="2662"/>
      <c r="L825" s="2662"/>
      <c r="M825" s="2662"/>
      <c r="N825" s="2662"/>
      <c r="O825" s="2662"/>
      <c r="P825" s="2662"/>
      <c r="Q825" s="2662"/>
      <c r="R825" s="2662"/>
      <c r="S825" s="2662"/>
      <c r="T825" s="2662"/>
      <c r="U825" s="2662"/>
      <c r="V825" s="2662"/>
      <c r="W825" s="2662"/>
      <c r="X825" s="2662"/>
      <c r="Y825" s="2662"/>
      <c r="Z825" s="457"/>
      <c r="AA825" s="134"/>
      <c r="AE825" s="2625">
        <v>286367603432</v>
      </c>
      <c r="AF825" s="2625"/>
      <c r="AG825" s="2625"/>
      <c r="AH825" s="2580"/>
      <c r="AI825" s="2580"/>
      <c r="AJ825" s="2625"/>
      <c r="AK825" s="2626"/>
      <c r="AL825" s="2625"/>
      <c r="AM825" s="2625"/>
      <c r="AN825" s="2011"/>
      <c r="AO825" s="2625">
        <v>187481048994</v>
      </c>
      <c r="AP825" s="2625"/>
      <c r="AQ825" s="2625"/>
      <c r="AR825" s="2580"/>
      <c r="AS825" s="2580"/>
      <c r="AT825" s="2626"/>
      <c r="AU825" s="2625"/>
      <c r="AV825" s="2625"/>
      <c r="AW825" s="2625"/>
      <c r="AY825" s="134"/>
      <c r="AZ825" s="134"/>
      <c r="BA825" s="134" t="s">
        <v>580</v>
      </c>
      <c r="BB825" s="134"/>
      <c r="BC825" s="134"/>
      <c r="BD825" s="134"/>
      <c r="BE825" s="134"/>
      <c r="BF825" s="134"/>
      <c r="BG825" s="134"/>
      <c r="BH825" s="134"/>
      <c r="BI825" s="134"/>
      <c r="BJ825" s="134"/>
      <c r="BK825" s="134"/>
      <c r="BL825" s="134"/>
      <c r="BM825" s="134"/>
      <c r="BN825" s="134"/>
      <c r="BO825" s="134"/>
      <c r="BP825" s="134"/>
      <c r="BQ825" s="134"/>
      <c r="BR825" s="134"/>
      <c r="BU825" s="2614">
        <v>0</v>
      </c>
      <c r="BV825" s="2614"/>
      <c r="BW825" s="2614"/>
      <c r="BX825" s="2614"/>
      <c r="BY825" s="2614"/>
      <c r="BZ825" s="2614"/>
      <c r="CB825" s="2614">
        <v>0</v>
      </c>
      <c r="CC825" s="2614"/>
      <c r="CD825" s="2614"/>
      <c r="CE825" s="2614"/>
      <c r="CF825" s="2614"/>
      <c r="CG825" s="2614"/>
      <c r="CH825" s="284"/>
      <c r="CI825" s="1652">
        <v>286367603432</v>
      </c>
      <c r="CJ825" s="1865">
        <v>187481048994</v>
      </c>
      <c r="CK825" s="496">
        <v>0</v>
      </c>
      <c r="CL825" s="496">
        <v>0</v>
      </c>
    </row>
    <row r="826" spans="1:90" s="514" customFormat="1" ht="15.75" customHeight="1" thickTop="1">
      <c r="A826" s="1489"/>
      <c r="B826" s="134"/>
      <c r="C826" s="457"/>
      <c r="D826" s="457"/>
      <c r="E826" s="457"/>
      <c r="F826" s="457"/>
      <c r="G826" s="457"/>
      <c r="H826" s="457"/>
      <c r="I826" s="457"/>
      <c r="J826" s="457"/>
      <c r="K826" s="457"/>
      <c r="L826" s="457"/>
      <c r="M826" s="457"/>
      <c r="N826" s="457"/>
      <c r="O826" s="457"/>
      <c r="P826" s="457"/>
      <c r="Q826" s="457"/>
      <c r="R826" s="457"/>
      <c r="S826" s="457"/>
      <c r="T826" s="457"/>
      <c r="U826" s="457"/>
      <c r="V826" s="457"/>
      <c r="W826" s="457"/>
      <c r="X826" s="457"/>
      <c r="Y826" s="457"/>
      <c r="Z826" s="457"/>
      <c r="AA826" s="134"/>
      <c r="AE826" s="386"/>
      <c r="AF826" s="386"/>
      <c r="AG826" s="386"/>
      <c r="AH826" s="386"/>
      <c r="AI826" s="386"/>
      <c r="AJ826" s="386"/>
      <c r="AK826" s="386"/>
      <c r="AL826" s="386"/>
      <c r="AM826" s="386"/>
      <c r="AN826" s="1449"/>
      <c r="AO826" s="386"/>
      <c r="AP826" s="386"/>
      <c r="AQ826" s="386"/>
      <c r="AR826" s="386"/>
      <c r="AS826" s="386"/>
      <c r="AT826" s="386"/>
      <c r="AU826" s="386"/>
      <c r="AV826" s="386"/>
      <c r="AW826" s="386"/>
      <c r="AX826" s="961"/>
      <c r="AY826" s="134"/>
      <c r="AZ826" s="134"/>
      <c r="BA826" s="134"/>
      <c r="BB826" s="134"/>
      <c r="BC826" s="134"/>
      <c r="BD826" s="134"/>
      <c r="BE826" s="134"/>
      <c r="BF826" s="134"/>
      <c r="BG826" s="134"/>
      <c r="BH826" s="134"/>
      <c r="BI826" s="134"/>
      <c r="BJ826" s="134"/>
      <c r="BK826" s="134"/>
      <c r="BL826" s="134"/>
      <c r="BM826" s="134"/>
      <c r="BN826" s="134"/>
      <c r="BO826" s="134"/>
      <c r="BP826" s="134"/>
      <c r="BQ826" s="134"/>
      <c r="BR826" s="134"/>
      <c r="BU826" s="284"/>
      <c r="BV826" s="284"/>
      <c r="BW826" s="284"/>
      <c r="BX826" s="284"/>
      <c r="BY826" s="284"/>
      <c r="BZ826" s="284"/>
      <c r="CB826" s="284"/>
      <c r="CC826" s="284"/>
      <c r="CD826" s="284"/>
      <c r="CE826" s="284"/>
      <c r="CF826" s="284"/>
      <c r="CG826" s="284"/>
      <c r="CH826" s="284"/>
      <c r="CI826" s="496"/>
      <c r="CJ826" s="936"/>
      <c r="CK826" s="384"/>
      <c r="CL826" s="384"/>
    </row>
    <row r="827" spans="1:90" s="514" customFormat="1" ht="21" customHeight="1">
      <c r="A827" s="1017">
        <v>3</v>
      </c>
      <c r="B827" s="1062" t="s">
        <v>537</v>
      </c>
      <c r="C827" s="1062" t="s">
        <v>1048</v>
      </c>
      <c r="D827" s="1017"/>
      <c r="E827" s="1017"/>
      <c r="F827" s="457"/>
      <c r="G827" s="457"/>
      <c r="H827" s="457"/>
      <c r="I827" s="457"/>
      <c r="J827" s="457"/>
      <c r="K827" s="457"/>
      <c r="L827" s="457"/>
      <c r="M827" s="457"/>
      <c r="N827" s="457"/>
      <c r="O827" s="457"/>
      <c r="P827" s="457"/>
      <c r="Q827" s="457"/>
      <c r="R827" s="457"/>
      <c r="S827" s="457"/>
      <c r="T827" s="457"/>
      <c r="U827" s="457"/>
      <c r="V827" s="457"/>
      <c r="W827" s="457"/>
      <c r="X827" s="457"/>
      <c r="Y827" s="457"/>
      <c r="Z827" s="457"/>
      <c r="AA827" s="134"/>
      <c r="AE827" s="2607" t="s">
        <v>642</v>
      </c>
      <c r="AF827" s="2607"/>
      <c r="AG827" s="2607"/>
      <c r="AH827" s="2607"/>
      <c r="AI827" s="2607"/>
      <c r="AJ827" s="2607"/>
      <c r="AK827" s="2607"/>
      <c r="AL827" s="2607"/>
      <c r="AM827" s="2607"/>
      <c r="AN827" s="1912"/>
      <c r="AO827" s="2607" t="s">
        <v>643</v>
      </c>
      <c r="AP827" s="2607"/>
      <c r="AQ827" s="2607"/>
      <c r="AR827" s="2607"/>
      <c r="AS827" s="2607"/>
      <c r="AT827" s="2607"/>
      <c r="AU827" s="2607"/>
      <c r="AV827" s="2607"/>
      <c r="AW827" s="2607"/>
      <c r="AY827" s="134"/>
      <c r="AZ827" s="134"/>
      <c r="BA827" s="134"/>
      <c r="BB827" s="134"/>
      <c r="BC827" s="134"/>
      <c r="BD827" s="134"/>
      <c r="BE827" s="134"/>
      <c r="BF827" s="134"/>
      <c r="BG827" s="134"/>
      <c r="BH827" s="134"/>
      <c r="BI827" s="134"/>
      <c r="BJ827" s="134"/>
      <c r="BK827" s="134"/>
      <c r="BL827" s="134"/>
      <c r="BM827" s="134"/>
      <c r="BN827" s="134"/>
      <c r="BO827" s="134"/>
      <c r="BP827" s="134"/>
      <c r="BQ827" s="134"/>
      <c r="BR827" s="134"/>
      <c r="BU827" s="284"/>
      <c r="BV827" s="284"/>
      <c r="BW827" s="284"/>
      <c r="BX827" s="284"/>
      <c r="BY827" s="284"/>
      <c r="BZ827" s="284"/>
      <c r="CB827" s="284"/>
      <c r="CC827" s="284"/>
      <c r="CD827" s="284"/>
      <c r="CE827" s="284"/>
      <c r="CF827" s="284"/>
      <c r="CG827" s="284"/>
      <c r="CH827" s="284"/>
      <c r="CI827" s="496"/>
      <c r="CJ827" s="936"/>
      <c r="CK827" s="384"/>
      <c r="CL827" s="384"/>
    </row>
    <row r="828" spans="1:90" s="514" customFormat="1" ht="17.25" customHeight="1">
      <c r="A828" s="1489"/>
      <c r="B828" s="134"/>
      <c r="C828" s="457"/>
      <c r="D828" s="457"/>
      <c r="E828" s="457"/>
      <c r="F828" s="457"/>
      <c r="G828" s="457"/>
      <c r="H828" s="457"/>
      <c r="I828" s="457"/>
      <c r="J828" s="457"/>
      <c r="K828" s="457"/>
      <c r="L828" s="457"/>
      <c r="M828" s="457"/>
      <c r="N828" s="457"/>
      <c r="O828" s="457"/>
      <c r="P828" s="457"/>
      <c r="Q828" s="457"/>
      <c r="R828" s="457"/>
      <c r="S828" s="457"/>
      <c r="T828" s="457"/>
      <c r="U828" s="457"/>
      <c r="V828" s="457"/>
      <c r="W828" s="457"/>
      <c r="X828" s="457"/>
      <c r="Y828" s="457"/>
      <c r="Z828" s="457"/>
      <c r="AA828" s="134"/>
      <c r="AE828" s="2805" t="s">
        <v>574</v>
      </c>
      <c r="AF828" s="2805"/>
      <c r="AG828" s="2805"/>
      <c r="AH828" s="2636"/>
      <c r="AI828" s="2636"/>
      <c r="AJ828" s="2805"/>
      <c r="AK828" s="2636"/>
      <c r="AL828" s="2805"/>
      <c r="AM828" s="2805"/>
      <c r="AN828" s="1912"/>
      <c r="AO828" s="2805" t="s">
        <v>574</v>
      </c>
      <c r="AP828" s="2696"/>
      <c r="AQ828" s="2696"/>
      <c r="AR828" s="2697"/>
      <c r="AS828" s="2697"/>
      <c r="AT828" s="2697"/>
      <c r="AU828" s="2696"/>
      <c r="AV828" s="2696"/>
      <c r="AW828" s="2696"/>
      <c r="AY828" s="134"/>
      <c r="AZ828" s="134"/>
      <c r="BA828" s="134"/>
      <c r="BB828" s="134"/>
      <c r="BC828" s="134"/>
      <c r="BD828" s="134"/>
      <c r="BE828" s="134"/>
      <c r="BF828" s="134"/>
      <c r="BG828" s="134"/>
      <c r="BH828" s="134"/>
      <c r="BI828" s="134"/>
      <c r="BJ828" s="134"/>
      <c r="BK828" s="134"/>
      <c r="BL828" s="134"/>
      <c r="BM828" s="134"/>
      <c r="BN828" s="134"/>
      <c r="BO828" s="134"/>
      <c r="BP828" s="134"/>
      <c r="BQ828" s="134"/>
      <c r="BR828" s="134"/>
      <c r="BU828" s="284"/>
      <c r="BV828" s="284"/>
      <c r="BW828" s="284"/>
      <c r="BX828" s="284"/>
      <c r="BY828" s="284"/>
      <c r="BZ828" s="284"/>
      <c r="CB828" s="284"/>
      <c r="CC828" s="284"/>
      <c r="CD828" s="284"/>
      <c r="CE828" s="284"/>
      <c r="CF828" s="284"/>
      <c r="CG828" s="284"/>
      <c r="CH828" s="284"/>
      <c r="CI828" s="496"/>
      <c r="CJ828" s="936"/>
      <c r="CK828" s="384"/>
      <c r="CL828" s="384"/>
    </row>
    <row r="829" spans="1:90" s="514" customFormat="1" ht="15.75" customHeight="1">
      <c r="A829" s="1489"/>
      <c r="B829" s="134"/>
      <c r="C829" s="1917" t="s">
        <v>1991</v>
      </c>
      <c r="D829" s="457"/>
      <c r="E829" s="457"/>
      <c r="F829" s="457"/>
      <c r="G829" s="457"/>
      <c r="H829" s="457"/>
      <c r="I829" s="457"/>
      <c r="J829" s="457"/>
      <c r="K829" s="457"/>
      <c r="L829" s="457"/>
      <c r="M829" s="457"/>
      <c r="N829" s="457"/>
      <c r="O829" s="457"/>
      <c r="P829" s="457"/>
      <c r="Q829" s="457"/>
      <c r="R829" s="457"/>
      <c r="S829" s="457"/>
      <c r="T829" s="457"/>
      <c r="U829" s="457"/>
      <c r="V829" s="457"/>
      <c r="W829" s="457"/>
      <c r="X829" s="457"/>
      <c r="Y829" s="457"/>
      <c r="Z829" s="457"/>
      <c r="AA829" s="134"/>
      <c r="AE829" s="2863">
        <v>84335750781</v>
      </c>
      <c r="AF829" s="2863"/>
      <c r="AG829" s="2863"/>
      <c r="AH829" s="2863"/>
      <c r="AI829" s="2863"/>
      <c r="AJ829" s="2863"/>
      <c r="AK829" s="2863"/>
      <c r="AL829" s="2863"/>
      <c r="AM829" s="2863"/>
      <c r="AN829" s="1907"/>
      <c r="AO829" s="2863"/>
      <c r="AP829" s="2863"/>
      <c r="AQ829" s="2863"/>
      <c r="AR829" s="2863"/>
      <c r="AS829" s="2863"/>
      <c r="AT829" s="2863"/>
      <c r="AU829" s="2863"/>
      <c r="AV829" s="2863"/>
      <c r="AW829" s="2863"/>
      <c r="AY829" s="134"/>
      <c r="AZ829" s="134"/>
      <c r="BA829" s="134"/>
      <c r="BB829" s="134"/>
      <c r="BC829" s="134"/>
      <c r="BD829" s="134"/>
      <c r="BE829" s="134"/>
      <c r="BF829" s="134"/>
      <c r="BG829" s="134"/>
      <c r="BH829" s="134"/>
      <c r="BI829" s="134"/>
      <c r="BJ829" s="134"/>
      <c r="BK829" s="134"/>
      <c r="BL829" s="134"/>
      <c r="BM829" s="134"/>
      <c r="BN829" s="134"/>
      <c r="BO829" s="134"/>
      <c r="BP829" s="134"/>
      <c r="BQ829" s="134"/>
      <c r="BR829" s="134"/>
      <c r="BU829" s="284"/>
      <c r="BV829" s="284"/>
      <c r="BW829" s="284"/>
      <c r="BX829" s="284"/>
      <c r="BY829" s="284"/>
      <c r="BZ829" s="284"/>
      <c r="CB829" s="284"/>
      <c r="CC829" s="284"/>
      <c r="CD829" s="284"/>
      <c r="CE829" s="284"/>
      <c r="CF829" s="284"/>
      <c r="CG829" s="284"/>
      <c r="CH829" s="284"/>
      <c r="CI829" s="496"/>
      <c r="CJ829" s="936"/>
      <c r="CK829" s="384"/>
      <c r="CL829" s="384"/>
    </row>
    <row r="830" spans="1:90" s="514" customFormat="1" ht="17.25" customHeight="1">
      <c r="A830" s="1489"/>
      <c r="B830" s="134"/>
      <c r="C830" s="1538" t="s">
        <v>1422</v>
      </c>
      <c r="D830" s="457"/>
      <c r="E830" s="457"/>
      <c r="F830" s="457"/>
      <c r="G830" s="457"/>
      <c r="H830" s="457"/>
      <c r="I830" s="457"/>
      <c r="J830" s="457"/>
      <c r="K830" s="457"/>
      <c r="L830" s="457"/>
      <c r="M830" s="457"/>
      <c r="N830" s="457"/>
      <c r="O830" s="457"/>
      <c r="P830" s="457"/>
      <c r="Q830" s="457"/>
      <c r="R830" s="457"/>
      <c r="S830" s="457"/>
      <c r="T830" s="457"/>
      <c r="U830" s="457"/>
      <c r="V830" s="457"/>
      <c r="W830" s="457"/>
      <c r="X830" s="457"/>
      <c r="Y830" s="457"/>
      <c r="Z830" s="457"/>
      <c r="AA830" s="134"/>
      <c r="AE830" s="2564">
        <v>4840876056</v>
      </c>
      <c r="AF830" s="2564"/>
      <c r="AG830" s="2564"/>
      <c r="AH830" s="2564"/>
      <c r="AI830" s="2564"/>
      <c r="AJ830" s="2564"/>
      <c r="AK830" s="2564"/>
      <c r="AL830" s="2564"/>
      <c r="AM830" s="2564"/>
      <c r="AN830" s="1907"/>
      <c r="AO830" s="3356">
        <v>4938502899</v>
      </c>
      <c r="AP830" s="3356"/>
      <c r="AQ830" s="3356"/>
      <c r="AR830" s="3356"/>
      <c r="AS830" s="3356"/>
      <c r="AT830" s="3356"/>
      <c r="AU830" s="3356"/>
      <c r="AV830" s="3356"/>
      <c r="AW830" s="3356"/>
      <c r="AY830" s="134"/>
      <c r="AZ830" s="134"/>
      <c r="BA830" s="134"/>
      <c r="BB830" s="134"/>
      <c r="BC830" s="134"/>
      <c r="BD830" s="134"/>
      <c r="BE830" s="134"/>
      <c r="BF830" s="134"/>
      <c r="BG830" s="134"/>
      <c r="BH830" s="134"/>
      <c r="BI830" s="134"/>
      <c r="BJ830" s="134"/>
      <c r="BK830" s="134"/>
      <c r="BL830" s="134"/>
      <c r="BM830" s="134"/>
      <c r="BN830" s="134"/>
      <c r="BO830" s="134"/>
      <c r="BP830" s="134"/>
      <c r="BQ830" s="134"/>
      <c r="BR830" s="134"/>
      <c r="BU830" s="284"/>
      <c r="BV830" s="284"/>
      <c r="BW830" s="284"/>
      <c r="BX830" s="284"/>
      <c r="BY830" s="284"/>
      <c r="BZ830" s="284"/>
      <c r="CB830" s="284"/>
      <c r="CC830" s="284"/>
      <c r="CD830" s="284"/>
      <c r="CE830" s="284"/>
      <c r="CF830" s="284"/>
      <c r="CG830" s="284"/>
      <c r="CH830" s="284"/>
      <c r="CI830" s="496"/>
      <c r="CJ830" s="936"/>
      <c r="CK830" s="384"/>
      <c r="CL830" s="384"/>
    </row>
    <row r="831" spans="1:90" s="514" customFormat="1" ht="17.25" customHeight="1">
      <c r="A831" s="1489"/>
      <c r="B831" s="134"/>
      <c r="C831" s="1538" t="s">
        <v>1423</v>
      </c>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134"/>
      <c r="AE831" s="2564">
        <v>177825438425</v>
      </c>
      <c r="AF831" s="2564"/>
      <c r="AG831" s="2564"/>
      <c r="AH831" s="2564"/>
      <c r="AI831" s="2564"/>
      <c r="AJ831" s="2564"/>
      <c r="AK831" s="2564"/>
      <c r="AL831" s="2564"/>
      <c r="AM831" s="2564"/>
      <c r="AN831" s="1907"/>
      <c r="AO831" s="3356">
        <v>121885931797</v>
      </c>
      <c r="AP831" s="3356"/>
      <c r="AQ831" s="3356"/>
      <c r="AR831" s="3356"/>
      <c r="AS831" s="3356"/>
      <c r="AT831" s="3356"/>
      <c r="AU831" s="3356"/>
      <c r="AV831" s="3356"/>
      <c r="AW831" s="3356"/>
      <c r="AY831" s="134"/>
      <c r="AZ831" s="134"/>
      <c r="BA831" s="134"/>
      <c r="BB831" s="134"/>
      <c r="BC831" s="134"/>
      <c r="BD831" s="134"/>
      <c r="BE831" s="134"/>
      <c r="BF831" s="134"/>
      <c r="BG831" s="134"/>
      <c r="BH831" s="134"/>
      <c r="BI831" s="134"/>
      <c r="BJ831" s="134"/>
      <c r="BK831" s="134"/>
      <c r="BL831" s="134"/>
      <c r="BM831" s="134"/>
      <c r="BN831" s="134"/>
      <c r="BO831" s="134"/>
      <c r="BP831" s="134"/>
      <c r="BQ831" s="134"/>
      <c r="BR831" s="134"/>
      <c r="BU831" s="284"/>
      <c r="BV831" s="284"/>
      <c r="BW831" s="284"/>
      <c r="BX831" s="284"/>
      <c r="BY831" s="284"/>
      <c r="BZ831" s="284"/>
      <c r="CB831" s="284"/>
      <c r="CC831" s="284"/>
      <c r="CD831" s="284"/>
      <c r="CE831" s="284"/>
      <c r="CF831" s="284"/>
      <c r="CG831" s="284"/>
      <c r="CH831" s="284"/>
      <c r="CI831" s="496"/>
      <c r="CJ831" s="936"/>
      <c r="CK831" s="384"/>
      <c r="CL831" s="384"/>
    </row>
    <row r="832" spans="1:90" s="514" customFormat="1" ht="20.25" hidden="1" customHeight="1">
      <c r="A832" s="1489"/>
      <c r="B832" s="134"/>
      <c r="C832" s="1448" t="s">
        <v>1050</v>
      </c>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134"/>
      <c r="AE832" s="2592"/>
      <c r="AF832" s="2592"/>
      <c r="AG832" s="2592"/>
      <c r="AH832" s="2592"/>
      <c r="AI832" s="2592"/>
      <c r="AJ832" s="2592"/>
      <c r="AK832" s="2592"/>
      <c r="AL832" s="2592"/>
      <c r="AM832" s="2592"/>
      <c r="AN832" s="1907"/>
      <c r="AO832" s="2564"/>
      <c r="AP832" s="2564"/>
      <c r="AQ832" s="2564"/>
      <c r="AR832" s="2564"/>
      <c r="AS832" s="2564"/>
      <c r="AT832" s="2564"/>
      <c r="AU832" s="2564"/>
      <c r="AV832" s="2564"/>
      <c r="AW832" s="2564"/>
      <c r="AY832" s="134"/>
      <c r="AZ832" s="134"/>
      <c r="BA832" s="134"/>
      <c r="BB832" s="134"/>
      <c r="BC832" s="134"/>
      <c r="BD832" s="134"/>
      <c r="BE832" s="134"/>
      <c r="BF832" s="134"/>
      <c r="BG832" s="134"/>
      <c r="BH832" s="134"/>
      <c r="BI832" s="134"/>
      <c r="BJ832" s="134"/>
      <c r="BK832" s="134"/>
      <c r="BL832" s="134"/>
      <c r="BM832" s="134"/>
      <c r="BN832" s="134"/>
      <c r="BO832" s="134"/>
      <c r="BP832" s="134"/>
      <c r="BQ832" s="134"/>
      <c r="BR832" s="134"/>
      <c r="BU832" s="284"/>
      <c r="BV832" s="284"/>
      <c r="BW832" s="284"/>
      <c r="BX832" s="284"/>
      <c r="BY832" s="284"/>
      <c r="BZ832" s="284"/>
      <c r="CB832" s="284"/>
      <c r="CC832" s="284"/>
      <c r="CD832" s="284"/>
      <c r="CE832" s="284"/>
      <c r="CF832" s="284"/>
      <c r="CG832" s="284"/>
      <c r="CH832" s="284"/>
      <c r="CI832" s="496"/>
      <c r="CJ832" s="936"/>
      <c r="CK832" s="384"/>
      <c r="CL832" s="384"/>
    </row>
    <row r="833" spans="1:90" s="514" customFormat="1" ht="15.75" customHeight="1">
      <c r="A833" s="1489"/>
      <c r="B833" s="134"/>
      <c r="C833" s="2028" t="s">
        <v>2028</v>
      </c>
      <c r="D833" s="457"/>
      <c r="E833" s="457"/>
      <c r="F833" s="457"/>
      <c r="G833" s="457"/>
      <c r="H833" s="457"/>
      <c r="I833" s="457"/>
      <c r="J833" s="457"/>
      <c r="K833" s="457"/>
      <c r="L833" s="457"/>
      <c r="M833" s="457"/>
      <c r="N833" s="457"/>
      <c r="O833" s="457"/>
      <c r="P833" s="457"/>
      <c r="Q833" s="457"/>
      <c r="R833" s="457"/>
      <c r="S833" s="457"/>
      <c r="T833" s="457"/>
      <c r="U833" s="457"/>
      <c r="V833" s="457"/>
      <c r="W833" s="457"/>
      <c r="X833" s="457"/>
      <c r="Y833" s="457"/>
      <c r="Z833" s="457"/>
      <c r="AA833" s="134"/>
      <c r="AE833" s="2680">
        <v>2248758386</v>
      </c>
      <c r="AF833" s="2680"/>
      <c r="AG833" s="2680"/>
      <c r="AH833" s="2680"/>
      <c r="AI833" s="2680"/>
      <c r="AJ833" s="2680"/>
      <c r="AK833" s="2680"/>
      <c r="AL833" s="2680"/>
      <c r="AM833" s="2680"/>
      <c r="AN833" s="1907"/>
      <c r="AO833" s="3357">
        <v>41528470793</v>
      </c>
      <c r="AP833" s="3357"/>
      <c r="AQ833" s="3357"/>
      <c r="AR833" s="3357"/>
      <c r="AS833" s="3357"/>
      <c r="AT833" s="3357"/>
      <c r="AU833" s="3357"/>
      <c r="AV833" s="3357"/>
      <c r="AW833" s="3357"/>
      <c r="AY833" s="134"/>
      <c r="AZ833" s="134"/>
      <c r="BA833" s="134"/>
      <c r="BB833" s="134"/>
      <c r="BC833" s="134"/>
      <c r="BD833" s="134"/>
      <c r="BE833" s="134"/>
      <c r="BF833" s="134"/>
      <c r="BG833" s="134"/>
      <c r="BH833" s="134"/>
      <c r="BI833" s="134"/>
      <c r="BJ833" s="134"/>
      <c r="BK833" s="134"/>
      <c r="BL833" s="134"/>
      <c r="BM833" s="134"/>
      <c r="BN833" s="134"/>
      <c r="BO833" s="134"/>
      <c r="BP833" s="134"/>
      <c r="BQ833" s="134"/>
      <c r="BR833" s="134"/>
      <c r="BU833" s="284"/>
      <c r="BV833" s="284"/>
      <c r="BW833" s="284"/>
      <c r="BX833" s="284"/>
      <c r="BY833" s="284"/>
      <c r="BZ833" s="284"/>
      <c r="CB833" s="284"/>
      <c r="CC833" s="284"/>
      <c r="CD833" s="284"/>
      <c r="CE833" s="284"/>
      <c r="CF833" s="284"/>
      <c r="CG833" s="284"/>
      <c r="CH833" s="284"/>
      <c r="CI833" s="496"/>
      <c r="CJ833" s="936"/>
      <c r="CK833" s="384"/>
      <c r="CL833" s="384"/>
    </row>
    <row r="834" spans="1:90" s="514" customFormat="1" ht="15.75" customHeight="1" thickBot="1">
      <c r="A834" s="1489"/>
      <c r="B834" s="134"/>
      <c r="C834" s="2662" t="s">
        <v>580</v>
      </c>
      <c r="D834" s="2662"/>
      <c r="E834" s="2662"/>
      <c r="F834" s="2662"/>
      <c r="G834" s="2662"/>
      <c r="H834" s="2662"/>
      <c r="I834" s="2662"/>
      <c r="J834" s="2662"/>
      <c r="K834" s="2662"/>
      <c r="L834" s="2662"/>
      <c r="M834" s="2662"/>
      <c r="N834" s="2662"/>
      <c r="O834" s="2662"/>
      <c r="P834" s="2662"/>
      <c r="Q834" s="2662"/>
      <c r="R834" s="2662"/>
      <c r="S834" s="2662"/>
      <c r="T834" s="2662"/>
      <c r="U834" s="2662"/>
      <c r="V834" s="2662"/>
      <c r="W834" s="2662"/>
      <c r="X834" s="2662"/>
      <c r="Y834" s="2662"/>
      <c r="Z834" s="457"/>
      <c r="AA834" s="134"/>
      <c r="AE834" s="2625">
        <v>269250823648</v>
      </c>
      <c r="AF834" s="2625"/>
      <c r="AG834" s="2625"/>
      <c r="AH834" s="2580"/>
      <c r="AI834" s="2580"/>
      <c r="AJ834" s="2625"/>
      <c r="AK834" s="2626"/>
      <c r="AL834" s="2625"/>
      <c r="AM834" s="2625"/>
      <c r="AN834" s="1907"/>
      <c r="AO834" s="2625">
        <v>168352905489</v>
      </c>
      <c r="AP834" s="2625"/>
      <c r="AQ834" s="2625"/>
      <c r="AR834" s="2580"/>
      <c r="AS834" s="2580"/>
      <c r="AT834" s="2626"/>
      <c r="AU834" s="2625"/>
      <c r="AV834" s="2625"/>
      <c r="AW834" s="2625"/>
      <c r="AY834" s="134"/>
      <c r="AZ834" s="134"/>
      <c r="BA834" s="134" t="s">
        <v>580</v>
      </c>
      <c r="BB834" s="134"/>
      <c r="BC834" s="134"/>
      <c r="BD834" s="134"/>
      <c r="BE834" s="134"/>
      <c r="BF834" s="134"/>
      <c r="BG834" s="134"/>
      <c r="BH834" s="134"/>
      <c r="BI834" s="134"/>
      <c r="BJ834" s="134"/>
      <c r="BK834" s="134"/>
      <c r="BL834" s="134"/>
      <c r="BM834" s="134"/>
      <c r="BN834" s="134"/>
      <c r="BO834" s="134"/>
      <c r="BP834" s="134"/>
      <c r="BQ834" s="134"/>
      <c r="BR834" s="134"/>
      <c r="BU834" s="2614" t="e">
        <v>#REF!</v>
      </c>
      <c r="BV834" s="2614"/>
      <c r="BW834" s="2614"/>
      <c r="BX834" s="2614"/>
      <c r="BY834" s="2614"/>
      <c r="BZ834" s="2614"/>
      <c r="CB834" s="2614" t="e">
        <v>#REF!</v>
      </c>
      <c r="CC834" s="2614"/>
      <c r="CD834" s="2614"/>
      <c r="CE834" s="2614"/>
      <c r="CF834" s="2614"/>
      <c r="CG834" s="2614"/>
      <c r="CH834" s="284"/>
      <c r="CI834" s="1652">
        <v>269250823648</v>
      </c>
      <c r="CJ834" s="1865">
        <v>168352905489</v>
      </c>
      <c r="CK834" s="496">
        <v>0</v>
      </c>
      <c r="CL834" s="496">
        <v>0</v>
      </c>
    </row>
    <row r="835" spans="1:90" s="514" customFormat="1" ht="15.75" customHeight="1" thickTop="1">
      <c r="A835" s="1489"/>
      <c r="B835" s="134"/>
      <c r="C835" s="457"/>
      <c r="D835" s="457"/>
      <c r="E835" s="457"/>
      <c r="F835" s="457"/>
      <c r="G835" s="457"/>
      <c r="H835" s="457"/>
      <c r="I835" s="457"/>
      <c r="J835" s="457"/>
      <c r="K835" s="457"/>
      <c r="L835" s="457"/>
      <c r="M835" s="457"/>
      <c r="N835" s="457"/>
      <c r="O835" s="457"/>
      <c r="P835" s="457"/>
      <c r="Q835" s="457"/>
      <c r="R835" s="457"/>
      <c r="S835" s="457"/>
      <c r="T835" s="457"/>
      <c r="U835" s="457"/>
      <c r="V835" s="457"/>
      <c r="W835" s="457"/>
      <c r="X835" s="457"/>
      <c r="Y835" s="457"/>
      <c r="Z835" s="457"/>
      <c r="AA835" s="134"/>
      <c r="AE835" s="386"/>
      <c r="AF835" s="386"/>
      <c r="AG835" s="386"/>
      <c r="AH835" s="386"/>
      <c r="AI835" s="386"/>
      <c r="AJ835" s="386"/>
      <c r="AK835" s="386"/>
      <c r="AL835" s="386"/>
      <c r="AM835" s="386"/>
      <c r="AN835" s="936"/>
      <c r="AO835" s="386"/>
      <c r="AP835" s="386"/>
      <c r="AQ835" s="386"/>
      <c r="AR835" s="386"/>
      <c r="AS835" s="386"/>
      <c r="AT835" s="386"/>
      <c r="AU835" s="386"/>
      <c r="AV835" s="386"/>
      <c r="AW835" s="386"/>
      <c r="AY835" s="134"/>
      <c r="AZ835" s="134"/>
      <c r="BA835" s="134"/>
      <c r="BB835" s="134"/>
      <c r="BC835" s="134"/>
      <c r="BD835" s="134"/>
      <c r="BE835" s="134"/>
      <c r="BF835" s="134"/>
      <c r="BG835" s="134"/>
      <c r="BH835" s="134"/>
      <c r="BI835" s="134"/>
      <c r="BJ835" s="134"/>
      <c r="BK835" s="134"/>
      <c r="BL835" s="134"/>
      <c r="BM835" s="134"/>
      <c r="BN835" s="134"/>
      <c r="BO835" s="134"/>
      <c r="BP835" s="134"/>
      <c r="BQ835" s="134"/>
      <c r="BR835" s="134"/>
      <c r="BU835" s="284"/>
      <c r="BV835" s="284"/>
      <c r="BW835" s="284"/>
      <c r="BX835" s="284"/>
      <c r="BY835" s="284"/>
      <c r="BZ835" s="284"/>
      <c r="CB835" s="284"/>
      <c r="CC835" s="284"/>
      <c r="CD835" s="284"/>
      <c r="CE835" s="284"/>
      <c r="CF835" s="284"/>
      <c r="CG835" s="284"/>
      <c r="CH835" s="284"/>
      <c r="CI835" s="496"/>
      <c r="CJ835" s="936"/>
      <c r="CK835" s="384"/>
      <c r="CL835" s="384"/>
    </row>
    <row r="836" spans="1:90" ht="17.25" customHeight="1">
      <c r="A836" s="1017">
        <v>4</v>
      </c>
      <c r="B836" s="1062" t="s">
        <v>537</v>
      </c>
      <c r="C836" s="1062" t="s">
        <v>394</v>
      </c>
      <c r="D836" s="457"/>
      <c r="E836" s="457"/>
      <c r="F836" s="457"/>
      <c r="G836" s="457"/>
      <c r="H836" s="457"/>
      <c r="I836" s="457"/>
      <c r="J836" s="457"/>
      <c r="K836" s="457"/>
      <c r="L836" s="457"/>
      <c r="M836" s="457"/>
      <c r="N836" s="457"/>
      <c r="O836" s="457"/>
      <c r="P836" s="457"/>
      <c r="Q836" s="457"/>
      <c r="R836" s="457"/>
      <c r="S836" s="457"/>
      <c r="T836" s="457"/>
      <c r="U836" s="457"/>
      <c r="V836" s="457"/>
      <c r="W836" s="457"/>
      <c r="X836" s="457"/>
      <c r="Y836" s="457"/>
      <c r="Z836" s="457"/>
      <c r="AA836" s="404"/>
      <c r="AE836" s="2607" t="s">
        <v>642</v>
      </c>
      <c r="AF836" s="2607"/>
      <c r="AG836" s="2607"/>
      <c r="AH836" s="2607"/>
      <c r="AI836" s="2607"/>
      <c r="AJ836" s="2607"/>
      <c r="AK836" s="2607"/>
      <c r="AL836" s="2607"/>
      <c r="AM836" s="2607"/>
      <c r="AN836" s="1022"/>
      <c r="AO836" s="2607" t="s">
        <v>643</v>
      </c>
      <c r="AP836" s="2607"/>
      <c r="AQ836" s="2607"/>
      <c r="AR836" s="2607"/>
      <c r="AS836" s="2607"/>
      <c r="AT836" s="2607"/>
      <c r="AU836" s="2607"/>
      <c r="AV836" s="2607"/>
      <c r="AW836" s="2607"/>
      <c r="BA836" s="1646"/>
      <c r="BU836" s="1753"/>
      <c r="BV836" s="1753"/>
      <c r="BW836" s="1753"/>
      <c r="BX836" s="1753"/>
      <c r="BY836" s="1753"/>
      <c r="BZ836" s="1753"/>
      <c r="CA836" s="923"/>
      <c r="CB836" s="923"/>
      <c r="CC836" s="923"/>
      <c r="CD836" s="923"/>
      <c r="CE836" s="923"/>
      <c r="CF836" s="923"/>
      <c r="CG836" s="923"/>
      <c r="CH836" s="923"/>
    </row>
    <row r="837" spans="1:90" ht="17.25" customHeight="1">
      <c r="C837" s="457"/>
      <c r="D837" s="457"/>
      <c r="E837" s="457"/>
      <c r="F837" s="457"/>
      <c r="G837" s="457"/>
      <c r="H837" s="457"/>
      <c r="I837" s="457"/>
      <c r="J837" s="457"/>
      <c r="K837" s="457"/>
      <c r="L837" s="457"/>
      <c r="M837" s="457"/>
      <c r="N837" s="457"/>
      <c r="O837" s="457"/>
      <c r="P837" s="457"/>
      <c r="Q837" s="457"/>
      <c r="R837" s="457"/>
      <c r="S837" s="457"/>
      <c r="T837" s="457"/>
      <c r="U837" s="457"/>
      <c r="V837" s="457"/>
      <c r="W837" s="457"/>
      <c r="X837" s="457"/>
      <c r="Y837" s="457"/>
      <c r="Z837" s="457"/>
      <c r="AA837" s="404"/>
      <c r="AE837" s="2600" t="s">
        <v>574</v>
      </c>
      <c r="AF837" s="2538"/>
      <c r="AG837" s="2538"/>
      <c r="AH837" s="2539"/>
      <c r="AI837" s="2539"/>
      <c r="AJ837" s="2538"/>
      <c r="AK837" s="2539"/>
      <c r="AL837" s="2538"/>
      <c r="AM837" s="2538"/>
      <c r="AN837" s="1022"/>
      <c r="AO837" s="2600" t="s">
        <v>574</v>
      </c>
      <c r="AP837" s="2600"/>
      <c r="AQ837" s="2600"/>
      <c r="AR837" s="2638"/>
      <c r="AS837" s="2638"/>
      <c r="AT837" s="2638"/>
      <c r="AU837" s="2600"/>
      <c r="AV837" s="2600"/>
      <c r="AW837" s="2600"/>
      <c r="BA837" s="1646"/>
      <c r="BU837" s="1753"/>
      <c r="BV837" s="1753"/>
      <c r="BW837" s="1753"/>
      <c r="BX837" s="1753"/>
      <c r="BY837" s="1753"/>
      <c r="BZ837" s="1753"/>
      <c r="CA837" s="923"/>
      <c r="CB837" s="923"/>
      <c r="CC837" s="923"/>
      <c r="CD837" s="923"/>
      <c r="CE837" s="923"/>
      <c r="CF837" s="923"/>
      <c r="CG837" s="923"/>
      <c r="CH837" s="923"/>
    </row>
    <row r="838" spans="1:90" ht="18" customHeight="1">
      <c r="C838" s="1544" t="s">
        <v>1487</v>
      </c>
      <c r="W838" s="961"/>
      <c r="X838" s="961"/>
      <c r="Y838" s="2576"/>
      <c r="Z838" s="2576"/>
      <c r="AA838" s="2576"/>
      <c r="AB838" s="961"/>
      <c r="AE838" s="2747">
        <v>3343151989</v>
      </c>
      <c r="AF838" s="2747"/>
      <c r="AG838" s="2747"/>
      <c r="AH838" s="2747"/>
      <c r="AI838" s="2747"/>
      <c r="AJ838" s="2747"/>
      <c r="AK838" s="2747"/>
      <c r="AL838" s="2747"/>
      <c r="AM838" s="2747"/>
      <c r="AN838" s="1907"/>
      <c r="AO838" s="2872">
        <v>6754908480</v>
      </c>
      <c r="AP838" s="2872"/>
      <c r="AQ838" s="2872"/>
      <c r="AR838" s="2872"/>
      <c r="AS838" s="2872"/>
      <c r="AT838" s="2872"/>
      <c r="AU838" s="2872"/>
      <c r="AV838" s="2872"/>
      <c r="AW838" s="2872"/>
      <c r="BA838" s="458" t="s">
        <v>737</v>
      </c>
      <c r="BU838" s="2624"/>
      <c r="BV838" s="2624"/>
      <c r="BW838" s="2624"/>
      <c r="BX838" s="2624"/>
      <c r="BY838" s="2624"/>
      <c r="BZ838" s="2624"/>
      <c r="CA838" s="923"/>
      <c r="CB838" s="2624"/>
      <c r="CC838" s="2624"/>
      <c r="CD838" s="2624"/>
      <c r="CE838" s="2624"/>
      <c r="CF838" s="2624"/>
      <c r="CG838" s="2624"/>
      <c r="CH838" s="923"/>
    </row>
    <row r="839" spans="1:90" ht="18" customHeight="1">
      <c r="C839" s="1544" t="s">
        <v>1707</v>
      </c>
      <c r="W839" s="961"/>
      <c r="X839" s="961"/>
      <c r="Y839" s="961"/>
      <c r="Z839" s="961"/>
      <c r="AA839" s="961"/>
      <c r="AB839" s="961"/>
      <c r="AE839" s="2564"/>
      <c r="AF839" s="2564"/>
      <c r="AG839" s="2564"/>
      <c r="AH839" s="2564"/>
      <c r="AI839" s="2564"/>
      <c r="AJ839" s="2564"/>
      <c r="AK839" s="2564"/>
      <c r="AL839" s="2564"/>
      <c r="AM839" s="2564"/>
      <c r="AN839" s="1907"/>
      <c r="AO839" s="2915">
        <v>3060000000</v>
      </c>
      <c r="AP839" s="2915"/>
      <c r="AQ839" s="2915"/>
      <c r="AR839" s="2915"/>
      <c r="AS839" s="2915"/>
      <c r="AT839" s="2915"/>
      <c r="AU839" s="2915"/>
      <c r="AV839" s="2915"/>
      <c r="AW839" s="2915"/>
      <c r="BU839" s="923"/>
      <c r="BV839" s="923"/>
      <c r="BW839" s="923"/>
      <c r="BX839" s="923"/>
      <c r="BY839" s="923"/>
      <c r="BZ839" s="923"/>
      <c r="CA839" s="923"/>
      <c r="CB839" s="923"/>
      <c r="CC839" s="923"/>
      <c r="CD839" s="923"/>
      <c r="CE839" s="923"/>
      <c r="CF839" s="923"/>
      <c r="CG839" s="923"/>
      <c r="CH839" s="923"/>
    </row>
    <row r="840" spans="1:90" ht="18" customHeight="1">
      <c r="C840" s="1544" t="s">
        <v>1488</v>
      </c>
      <c r="W840" s="961"/>
      <c r="X840" s="961"/>
      <c r="Y840" s="2576"/>
      <c r="Z840" s="2576"/>
      <c r="AA840" s="2576"/>
      <c r="AB840" s="961"/>
      <c r="AE840" s="2564">
        <v>519998315</v>
      </c>
      <c r="AF840" s="2564"/>
      <c r="AG840" s="2564"/>
      <c r="AH840" s="2564"/>
      <c r="AI840" s="2564"/>
      <c r="AJ840" s="2564"/>
      <c r="AK840" s="2564"/>
      <c r="AL840" s="2564"/>
      <c r="AM840" s="2564"/>
      <c r="AN840" s="1907"/>
      <c r="AO840" s="2915">
        <v>651359104</v>
      </c>
      <c r="AP840" s="2915"/>
      <c r="AQ840" s="2915"/>
      <c r="AR840" s="2915"/>
      <c r="AS840" s="2915"/>
      <c r="AT840" s="2915"/>
      <c r="AU840" s="2915"/>
      <c r="AV840" s="2915"/>
      <c r="AW840" s="2915"/>
      <c r="BA840" s="458" t="s">
        <v>738</v>
      </c>
      <c r="BU840" s="2624"/>
      <c r="BV840" s="2624"/>
      <c r="BW840" s="2624"/>
      <c r="BX840" s="2624"/>
      <c r="BY840" s="2624"/>
      <c r="BZ840" s="2624"/>
      <c r="CA840" s="923"/>
      <c r="CB840" s="2624"/>
      <c r="CC840" s="2624"/>
      <c r="CD840" s="2624"/>
      <c r="CE840" s="2624"/>
      <c r="CF840" s="2624"/>
      <c r="CG840" s="2624"/>
      <c r="CH840" s="923"/>
    </row>
    <row r="841" spans="1:90" ht="18" customHeight="1">
      <c r="C841" s="1544" t="s">
        <v>2047</v>
      </c>
      <c r="W841" s="961"/>
      <c r="X841" s="961"/>
      <c r="Y841" s="961"/>
      <c r="Z841" s="961"/>
      <c r="AA841" s="961"/>
      <c r="AB841" s="961"/>
      <c r="AE841" s="2564">
        <v>11500000000</v>
      </c>
      <c r="AF841" s="2564"/>
      <c r="AG841" s="2564"/>
      <c r="AH841" s="2564"/>
      <c r="AI841" s="2564"/>
      <c r="AJ841" s="2564"/>
      <c r="AK841" s="2564"/>
      <c r="AL841" s="2564"/>
      <c r="AM841" s="2564"/>
      <c r="AN841" s="1907"/>
      <c r="AO841" s="2564"/>
      <c r="AP841" s="2564"/>
      <c r="AQ841" s="2564"/>
      <c r="AR841" s="2564"/>
      <c r="AS841" s="2564"/>
      <c r="AT841" s="2564"/>
      <c r="AU841" s="2564"/>
      <c r="AV841" s="2564"/>
      <c r="AW841" s="2564"/>
      <c r="BU841" s="923"/>
      <c r="BV841" s="923"/>
      <c r="BW841" s="923"/>
      <c r="BX841" s="923"/>
      <c r="BY841" s="923"/>
      <c r="BZ841" s="923"/>
      <c r="CA841" s="923"/>
      <c r="CB841" s="923"/>
      <c r="CC841" s="923"/>
      <c r="CD841" s="923"/>
      <c r="CE841" s="923"/>
      <c r="CF841" s="923"/>
      <c r="CG841" s="923"/>
      <c r="CH841" s="923"/>
      <c r="CI841" s="1688"/>
    </row>
    <row r="842" spans="1:90" ht="18" customHeight="1">
      <c r="C842" s="1544" t="s">
        <v>1489</v>
      </c>
      <c r="W842" s="961"/>
      <c r="X842" s="961"/>
      <c r="Y842" s="2576"/>
      <c r="Z842" s="2576"/>
      <c r="AA842" s="2576"/>
      <c r="AB842" s="961"/>
      <c r="AE842" s="2564"/>
      <c r="AF842" s="2564"/>
      <c r="AG842" s="2564"/>
      <c r="AH842" s="2564"/>
      <c r="AI842" s="2564"/>
      <c r="AJ842" s="2564"/>
      <c r="AK842" s="2564"/>
      <c r="AL842" s="2564"/>
      <c r="AM842" s="2564"/>
      <c r="AN842" s="1907"/>
      <c r="AO842" s="2564">
        <v>432036381</v>
      </c>
      <c r="AP842" s="2564"/>
      <c r="AQ842" s="2564"/>
      <c r="AR842" s="2564"/>
      <c r="AS842" s="2564"/>
      <c r="AT842" s="2564"/>
      <c r="AU842" s="2564"/>
      <c r="AV842" s="2564"/>
      <c r="AW842" s="2564"/>
      <c r="BA842" s="458" t="s">
        <v>739</v>
      </c>
      <c r="BU842" s="2624"/>
      <c r="BV842" s="2624"/>
      <c r="BW842" s="2624"/>
      <c r="BX842" s="2624"/>
      <c r="BY842" s="2624"/>
      <c r="BZ842" s="2624"/>
      <c r="CA842" s="923"/>
      <c r="CB842" s="2624"/>
      <c r="CC842" s="2624"/>
      <c r="CD842" s="2624"/>
      <c r="CE842" s="2624"/>
      <c r="CF842" s="2624"/>
      <c r="CG842" s="2624"/>
      <c r="CH842" s="923"/>
      <c r="CK842" s="460"/>
    </row>
    <row r="843" spans="1:90" ht="18" customHeight="1">
      <c r="C843" s="1544" t="s">
        <v>1894</v>
      </c>
      <c r="W843" s="961"/>
      <c r="X843" s="961"/>
      <c r="Y843" s="1442"/>
      <c r="Z843" s="1442"/>
      <c r="AA843" s="1442"/>
      <c r="AB843" s="961"/>
      <c r="AE843" s="2564">
        <v>1500000000</v>
      </c>
      <c r="AF843" s="2564"/>
      <c r="AG843" s="2564"/>
      <c r="AH843" s="2564"/>
      <c r="AI843" s="2564"/>
      <c r="AJ843" s="2564"/>
      <c r="AK843" s="2564"/>
      <c r="AL843" s="2564"/>
      <c r="AM843" s="2564"/>
      <c r="AN843" s="1907"/>
      <c r="AO843" s="2915"/>
      <c r="AP843" s="2915"/>
      <c r="AQ843" s="2915"/>
      <c r="AR843" s="2915"/>
      <c r="AS843" s="2915"/>
      <c r="AT843" s="2915"/>
      <c r="AU843" s="2915"/>
      <c r="AV843" s="2915"/>
      <c r="AW843" s="2915"/>
      <c r="BU843" s="923"/>
      <c r="BV843" s="923"/>
      <c r="BW843" s="923"/>
      <c r="BX843" s="923"/>
      <c r="BY843" s="923"/>
      <c r="BZ843" s="923"/>
      <c r="CA843" s="923"/>
      <c r="CB843" s="923"/>
      <c r="CC843" s="923"/>
      <c r="CD843" s="923"/>
      <c r="CE843" s="923"/>
      <c r="CF843" s="923"/>
      <c r="CG843" s="923"/>
      <c r="CH843" s="923"/>
    </row>
    <row r="844" spans="1:90" ht="18" hidden="1" customHeight="1">
      <c r="C844" s="1544" t="s">
        <v>1610</v>
      </c>
      <c r="W844" s="961"/>
      <c r="X844" s="961"/>
      <c r="Y844" s="1442"/>
      <c r="Z844" s="1442"/>
      <c r="AA844" s="1442"/>
      <c r="AB844" s="961"/>
      <c r="AE844" s="2564"/>
      <c r="AF844" s="2564"/>
      <c r="AG844" s="2564"/>
      <c r="AH844" s="2564"/>
      <c r="AI844" s="2564"/>
      <c r="AJ844" s="2564"/>
      <c r="AK844" s="2564"/>
      <c r="AL844" s="2564"/>
      <c r="AM844" s="2564"/>
      <c r="AN844" s="1907"/>
      <c r="AO844" s="2564"/>
      <c r="AP844" s="2564"/>
      <c r="AQ844" s="2564"/>
      <c r="AR844" s="2564"/>
      <c r="AS844" s="2564"/>
      <c r="AT844" s="2564"/>
      <c r="AU844" s="2564"/>
      <c r="AV844" s="2564"/>
      <c r="AW844" s="2564"/>
      <c r="BU844" s="923"/>
      <c r="BV844" s="923"/>
      <c r="BW844" s="923"/>
      <c r="BX844" s="923"/>
      <c r="BY844" s="923"/>
      <c r="BZ844" s="923"/>
      <c r="CA844" s="923"/>
      <c r="CB844" s="923"/>
      <c r="CC844" s="923"/>
      <c r="CD844" s="923"/>
      <c r="CE844" s="923"/>
      <c r="CF844" s="923"/>
      <c r="CG844" s="923"/>
      <c r="CH844" s="923"/>
    </row>
    <row r="845" spans="1:90" ht="18" customHeight="1" thickBot="1">
      <c r="C845" s="2662" t="s">
        <v>580</v>
      </c>
      <c r="D845" s="2662"/>
      <c r="E845" s="2662"/>
      <c r="F845" s="2662"/>
      <c r="G845" s="2662"/>
      <c r="H845" s="2662"/>
      <c r="I845" s="2662"/>
      <c r="J845" s="2662"/>
      <c r="K845" s="2662"/>
      <c r="L845" s="2662"/>
      <c r="M845" s="2662"/>
      <c r="N845" s="2662"/>
      <c r="O845" s="2662"/>
      <c r="P845" s="2662"/>
      <c r="Q845" s="2662"/>
      <c r="R845" s="2662"/>
      <c r="S845" s="2662"/>
      <c r="T845" s="2662"/>
      <c r="U845" s="2662"/>
      <c r="V845" s="2662"/>
      <c r="W845" s="2662"/>
      <c r="X845" s="2662"/>
      <c r="Y845" s="2662"/>
      <c r="Z845" s="285"/>
      <c r="AA845" s="404"/>
      <c r="AE845" s="2625">
        <v>16863150304</v>
      </c>
      <c r="AF845" s="2625"/>
      <c r="AG845" s="2625"/>
      <c r="AH845" s="2580"/>
      <c r="AI845" s="2580"/>
      <c r="AJ845" s="2625"/>
      <c r="AK845" s="2626"/>
      <c r="AL845" s="2625"/>
      <c r="AM845" s="2625"/>
      <c r="AN845" s="1907"/>
      <c r="AO845" s="2625">
        <v>10898303965</v>
      </c>
      <c r="AP845" s="2625"/>
      <c r="AQ845" s="2625"/>
      <c r="AR845" s="2580"/>
      <c r="AS845" s="2580"/>
      <c r="AT845" s="2626"/>
      <c r="AU845" s="2625"/>
      <c r="AV845" s="2625"/>
      <c r="AW845" s="2625"/>
      <c r="BU845" s="2844"/>
      <c r="BV845" s="2844"/>
      <c r="BW845" s="2844"/>
      <c r="BX845" s="2844"/>
      <c r="BY845" s="2844"/>
      <c r="BZ845" s="2844"/>
      <c r="CI845" s="1081">
        <v>16863150304</v>
      </c>
      <c r="CJ845" s="1082">
        <v>10898303965</v>
      </c>
      <c r="CK845" s="509">
        <v>0</v>
      </c>
      <c r="CL845" s="509">
        <v>0</v>
      </c>
    </row>
    <row r="846" spans="1:90" ht="15.75" thickTop="1">
      <c r="C846" s="457"/>
      <c r="D846" s="457"/>
      <c r="E846" s="457"/>
      <c r="F846" s="457"/>
      <c r="G846" s="457"/>
      <c r="H846" s="457"/>
      <c r="I846" s="457"/>
      <c r="J846" s="457"/>
      <c r="K846" s="457"/>
      <c r="L846" s="457"/>
      <c r="M846" s="457"/>
      <c r="N846" s="457"/>
      <c r="O846" s="457"/>
      <c r="P846" s="457"/>
      <c r="Q846" s="457"/>
      <c r="R846" s="457"/>
      <c r="S846" s="457"/>
      <c r="T846" s="457"/>
      <c r="U846" s="457"/>
      <c r="V846" s="457"/>
      <c r="W846" s="457"/>
      <c r="X846" s="457"/>
      <c r="Y846" s="457"/>
      <c r="Z846" s="457"/>
      <c r="AA846" s="404"/>
      <c r="AE846" s="284"/>
      <c r="AF846" s="284"/>
      <c r="AG846" s="284"/>
      <c r="AH846" s="284"/>
      <c r="AI846" s="284"/>
      <c r="AJ846" s="284"/>
      <c r="AK846" s="284"/>
      <c r="AL846" s="284"/>
      <c r="AM846" s="284"/>
      <c r="AO846" s="284"/>
      <c r="AP846" s="284"/>
      <c r="AQ846" s="284"/>
      <c r="AR846" s="284"/>
      <c r="AS846" s="284"/>
      <c r="AT846" s="284"/>
      <c r="AU846" s="284"/>
      <c r="AV846" s="284"/>
      <c r="AW846" s="284"/>
    </row>
    <row r="847" spans="1:90" ht="18" customHeight="1">
      <c r="A847" s="1017">
        <v>5</v>
      </c>
      <c r="B847" s="1062" t="s">
        <v>537</v>
      </c>
      <c r="C847" s="1062" t="s">
        <v>1051</v>
      </c>
      <c r="D847" s="457"/>
      <c r="E847" s="457"/>
      <c r="F847" s="457"/>
      <c r="G847" s="457"/>
      <c r="H847" s="457"/>
      <c r="I847" s="457"/>
      <c r="J847" s="457"/>
      <c r="K847" s="457"/>
      <c r="L847" s="457"/>
      <c r="M847" s="457"/>
      <c r="N847" s="457"/>
      <c r="O847" s="457"/>
      <c r="P847" s="457"/>
      <c r="Q847" s="457"/>
      <c r="R847" s="457"/>
      <c r="S847" s="457"/>
      <c r="T847" s="457"/>
      <c r="U847" s="457"/>
      <c r="V847" s="457"/>
      <c r="W847" s="457"/>
      <c r="X847" s="457"/>
      <c r="Y847" s="457"/>
      <c r="Z847" s="457"/>
      <c r="AA847" s="404"/>
      <c r="AE847" s="2607" t="s">
        <v>642</v>
      </c>
      <c r="AF847" s="2607"/>
      <c r="AG847" s="2607"/>
      <c r="AH847" s="2607"/>
      <c r="AI847" s="2607"/>
      <c r="AJ847" s="2607"/>
      <c r="AK847" s="2607"/>
      <c r="AL847" s="2607"/>
      <c r="AM847" s="2607"/>
      <c r="AN847" s="1912"/>
      <c r="AO847" s="2607" t="s">
        <v>643</v>
      </c>
      <c r="AP847" s="2607"/>
      <c r="AQ847" s="2607"/>
      <c r="AR847" s="2607"/>
      <c r="AS847" s="2607"/>
      <c r="AT847" s="2607"/>
      <c r="AU847" s="2607"/>
      <c r="AV847" s="2607"/>
      <c r="AW847" s="2607"/>
      <c r="BA847" s="1646"/>
      <c r="BU847" s="1753"/>
      <c r="BV847" s="1753"/>
      <c r="BW847" s="1753"/>
      <c r="BX847" s="1753"/>
      <c r="BY847" s="1753"/>
      <c r="BZ847" s="1753"/>
      <c r="CA847" s="923"/>
      <c r="CB847" s="923"/>
      <c r="CC847" s="923"/>
      <c r="CD847" s="923"/>
      <c r="CE847" s="923"/>
      <c r="CF847" s="923"/>
      <c r="CG847" s="923"/>
      <c r="CH847" s="923"/>
    </row>
    <row r="848" spans="1:90" ht="17.25" customHeight="1">
      <c r="C848" s="457"/>
      <c r="D848" s="457"/>
      <c r="E848" s="457"/>
      <c r="F848" s="457"/>
      <c r="G848" s="457"/>
      <c r="H848" s="457"/>
      <c r="I848" s="457"/>
      <c r="J848" s="457"/>
      <c r="K848" s="457"/>
      <c r="L848" s="457"/>
      <c r="M848" s="457"/>
      <c r="N848" s="457"/>
      <c r="O848" s="457"/>
      <c r="P848" s="457"/>
      <c r="Q848" s="457"/>
      <c r="R848" s="457"/>
      <c r="S848" s="457"/>
      <c r="T848" s="457"/>
      <c r="U848" s="457"/>
      <c r="V848" s="457"/>
      <c r="W848" s="457"/>
      <c r="X848" s="457"/>
      <c r="Y848" s="457"/>
      <c r="Z848" s="457"/>
      <c r="AA848" s="404"/>
      <c r="AE848" s="2805" t="s">
        <v>574</v>
      </c>
      <c r="AF848" s="2696"/>
      <c r="AG848" s="2696"/>
      <c r="AH848" s="2697"/>
      <c r="AI848" s="2697"/>
      <c r="AJ848" s="2696"/>
      <c r="AK848" s="2697"/>
      <c r="AL848" s="2696"/>
      <c r="AM848" s="2696"/>
      <c r="AN848" s="1912"/>
      <c r="AO848" s="2805" t="s">
        <v>574</v>
      </c>
      <c r="AP848" s="2805"/>
      <c r="AQ848" s="2805"/>
      <c r="AR848" s="2636"/>
      <c r="AS848" s="2636"/>
      <c r="AT848" s="2636"/>
      <c r="AU848" s="2805"/>
      <c r="AV848" s="2805"/>
      <c r="AW848" s="2805"/>
      <c r="BA848" s="1646"/>
      <c r="BU848" s="1753"/>
      <c r="BV848" s="1753"/>
      <c r="BW848" s="1753"/>
      <c r="BX848" s="1753"/>
      <c r="BY848" s="1753"/>
      <c r="BZ848" s="1753"/>
      <c r="CA848" s="923"/>
      <c r="CB848" s="923"/>
      <c r="CC848" s="923"/>
      <c r="CD848" s="923"/>
      <c r="CE848" s="923"/>
      <c r="CF848" s="923"/>
      <c r="CG848" s="923"/>
      <c r="CH848" s="923"/>
    </row>
    <row r="849" spans="1:90" ht="17.25" customHeight="1">
      <c r="C849" s="1448" t="s">
        <v>1053</v>
      </c>
      <c r="D849" s="457"/>
      <c r="E849" s="457"/>
      <c r="F849" s="457"/>
      <c r="G849" s="457"/>
      <c r="H849" s="457"/>
      <c r="I849" s="457"/>
      <c r="J849" s="457"/>
      <c r="K849" s="457"/>
      <c r="L849" s="457"/>
      <c r="M849" s="457"/>
      <c r="N849" s="457"/>
      <c r="O849" s="457"/>
      <c r="P849" s="457"/>
      <c r="Q849" s="457"/>
      <c r="R849" s="457"/>
      <c r="S849" s="457"/>
      <c r="T849" s="457"/>
      <c r="U849" s="457"/>
      <c r="V849" s="457"/>
      <c r="W849" s="457"/>
      <c r="X849" s="457"/>
      <c r="Y849" s="457"/>
      <c r="Z849" s="457"/>
      <c r="AA849" s="404"/>
      <c r="AE849" s="2802">
        <v>21873544962</v>
      </c>
      <c r="AF849" s="2802"/>
      <c r="AG849" s="2802"/>
      <c r="AH849" s="2803"/>
      <c r="AI849" s="2803"/>
      <c r="AJ849" s="2802"/>
      <c r="AK849" s="2804"/>
      <c r="AL849" s="2802"/>
      <c r="AM849" s="2802"/>
      <c r="AN849" s="1908"/>
      <c r="AO849" s="2802">
        <v>15155458245</v>
      </c>
      <c r="AP849" s="2802"/>
      <c r="AQ849" s="2802"/>
      <c r="AR849" s="2803"/>
      <c r="AS849" s="2803"/>
      <c r="AT849" s="2803"/>
      <c r="AU849" s="2802"/>
      <c r="AV849" s="2802"/>
      <c r="AW849" s="2802"/>
    </row>
    <row r="850" spans="1:90" hidden="1">
      <c r="C850" s="1448" t="s">
        <v>1379</v>
      </c>
      <c r="D850" s="457"/>
      <c r="E850" s="457"/>
      <c r="F850" s="457"/>
      <c r="G850" s="457"/>
      <c r="H850" s="457"/>
      <c r="I850" s="457"/>
      <c r="J850" s="457"/>
      <c r="K850" s="457"/>
      <c r="L850" s="457"/>
      <c r="M850" s="457"/>
      <c r="N850" s="457"/>
      <c r="O850" s="457"/>
      <c r="P850" s="457"/>
      <c r="Q850" s="457"/>
      <c r="R850" s="457"/>
      <c r="S850" s="457"/>
      <c r="T850" s="457"/>
      <c r="U850" s="457"/>
      <c r="V850" s="457"/>
      <c r="W850" s="457"/>
      <c r="X850" s="457"/>
      <c r="Y850" s="457"/>
      <c r="Z850" s="457"/>
      <c r="AA850" s="404"/>
      <c r="AE850" s="2587"/>
      <c r="AF850" s="2587"/>
      <c r="AG850" s="2587"/>
      <c r="AH850" s="2587"/>
      <c r="AI850" s="2587"/>
      <c r="AJ850" s="2587"/>
      <c r="AK850" s="2587"/>
      <c r="AL850" s="2587"/>
      <c r="AM850" s="2587"/>
      <c r="AN850" s="1908"/>
      <c r="AO850" s="2587"/>
      <c r="AP850" s="2587"/>
      <c r="AQ850" s="2587"/>
      <c r="AR850" s="2587"/>
      <c r="AS850" s="2587"/>
      <c r="AT850" s="2587"/>
      <c r="AU850" s="2587"/>
      <c r="AV850" s="2587"/>
      <c r="AW850" s="2587"/>
    </row>
    <row r="851" spans="1:90" hidden="1">
      <c r="C851" s="1448" t="s">
        <v>1054</v>
      </c>
      <c r="D851" s="457"/>
      <c r="E851" s="457"/>
      <c r="F851" s="457"/>
      <c r="G851" s="457"/>
      <c r="H851" s="457"/>
      <c r="I851" s="457"/>
      <c r="J851" s="457"/>
      <c r="K851" s="457"/>
      <c r="L851" s="457"/>
      <c r="M851" s="457"/>
      <c r="N851" s="457"/>
      <c r="O851" s="457"/>
      <c r="P851" s="457"/>
      <c r="Q851" s="457"/>
      <c r="R851" s="457"/>
      <c r="S851" s="457"/>
      <c r="T851" s="457"/>
      <c r="U851" s="457"/>
      <c r="V851" s="457"/>
      <c r="W851" s="457"/>
      <c r="X851" s="457"/>
      <c r="Y851" s="457"/>
      <c r="Z851" s="457"/>
      <c r="AA851" s="404"/>
      <c r="AE851" s="2587"/>
      <c r="AF851" s="2587"/>
      <c r="AG851" s="2587"/>
      <c r="AH851" s="2587"/>
      <c r="AI851" s="2587"/>
      <c r="AJ851" s="2587"/>
      <c r="AK851" s="2587"/>
      <c r="AL851" s="2587"/>
      <c r="AM851" s="2587"/>
      <c r="AN851" s="1908"/>
      <c r="AO851" s="2587"/>
      <c r="AP851" s="2587"/>
      <c r="AQ851" s="2587"/>
      <c r="AR851" s="2587"/>
      <c r="AS851" s="2587"/>
      <c r="AT851" s="2587"/>
      <c r="AU851" s="2587"/>
      <c r="AV851" s="2587"/>
      <c r="AW851" s="2587"/>
    </row>
    <row r="852" spans="1:90" hidden="1">
      <c r="C852" s="1448" t="s">
        <v>1055</v>
      </c>
      <c r="D852" s="457"/>
      <c r="E852" s="457"/>
      <c r="F852" s="457"/>
      <c r="G852" s="457"/>
      <c r="H852" s="457"/>
      <c r="I852" s="457"/>
      <c r="J852" s="457"/>
      <c r="K852" s="457"/>
      <c r="L852" s="457"/>
      <c r="M852" s="457"/>
      <c r="N852" s="457"/>
      <c r="O852" s="457"/>
      <c r="P852" s="457"/>
      <c r="Q852" s="457"/>
      <c r="R852" s="457"/>
      <c r="S852" s="457"/>
      <c r="T852" s="457"/>
      <c r="U852" s="457"/>
      <c r="V852" s="457"/>
      <c r="W852" s="457"/>
      <c r="X852" s="457"/>
      <c r="Y852" s="457"/>
      <c r="Z852" s="457"/>
      <c r="AA852" s="404"/>
      <c r="AE852" s="2587"/>
      <c r="AF852" s="2587"/>
      <c r="AG852" s="2587"/>
      <c r="AH852" s="2587"/>
      <c r="AI852" s="2587"/>
      <c r="AJ852" s="2587"/>
      <c r="AK852" s="2587"/>
      <c r="AL852" s="2587"/>
      <c r="AM852" s="2587"/>
      <c r="AN852" s="1908"/>
      <c r="AO852" s="2587"/>
      <c r="AP852" s="2587"/>
      <c r="AQ852" s="2587"/>
      <c r="AR852" s="2587"/>
      <c r="AS852" s="2587"/>
      <c r="AT852" s="2587"/>
      <c r="AU852" s="2587"/>
      <c r="AV852" s="2587"/>
      <c r="AW852" s="2587"/>
    </row>
    <row r="853" spans="1:90" hidden="1">
      <c r="C853" s="1448" t="s">
        <v>1056</v>
      </c>
      <c r="D853" s="457"/>
      <c r="E853" s="457"/>
      <c r="F853" s="457"/>
      <c r="G853" s="457"/>
      <c r="H853" s="457"/>
      <c r="I853" s="457"/>
      <c r="J853" s="457"/>
      <c r="K853" s="457"/>
      <c r="L853" s="457"/>
      <c r="M853" s="457"/>
      <c r="N853" s="457"/>
      <c r="O853" s="457"/>
      <c r="P853" s="457"/>
      <c r="Q853" s="457"/>
      <c r="R853" s="457"/>
      <c r="S853" s="457"/>
      <c r="T853" s="457"/>
      <c r="U853" s="457"/>
      <c r="V853" s="457"/>
      <c r="W853" s="457"/>
      <c r="X853" s="457"/>
      <c r="Y853" s="457"/>
      <c r="Z853" s="457"/>
      <c r="AA853" s="404"/>
      <c r="AE853" s="2587"/>
      <c r="AF853" s="2587"/>
      <c r="AG853" s="2587"/>
      <c r="AH853" s="2587"/>
      <c r="AI853" s="2587"/>
      <c r="AJ853" s="2587"/>
      <c r="AK853" s="2587"/>
      <c r="AL853" s="2587"/>
      <c r="AM853" s="2587"/>
      <c r="AN853" s="1908"/>
      <c r="AO853" s="2587"/>
      <c r="AP853" s="2587"/>
      <c r="AQ853" s="2587"/>
      <c r="AR853" s="2587"/>
      <c r="AS853" s="2587"/>
      <c r="AT853" s="2587"/>
      <c r="AU853" s="2587"/>
      <c r="AV853" s="2587"/>
      <c r="AW853" s="2587"/>
    </row>
    <row r="854" spans="1:90" hidden="1">
      <c r="C854" s="1448" t="s">
        <v>1380</v>
      </c>
      <c r="D854" s="457"/>
      <c r="E854" s="457"/>
      <c r="F854" s="457"/>
      <c r="G854" s="457"/>
      <c r="H854" s="457"/>
      <c r="I854" s="457"/>
      <c r="J854" s="457"/>
      <c r="K854" s="457"/>
      <c r="L854" s="457"/>
      <c r="M854" s="457"/>
      <c r="N854" s="457"/>
      <c r="O854" s="457"/>
      <c r="P854" s="457"/>
      <c r="Q854" s="457"/>
      <c r="R854" s="457"/>
      <c r="S854" s="457"/>
      <c r="T854" s="457"/>
      <c r="U854" s="457"/>
      <c r="V854" s="457"/>
      <c r="W854" s="457"/>
      <c r="X854" s="457"/>
      <c r="Y854" s="457"/>
      <c r="Z854" s="457"/>
      <c r="AA854" s="404"/>
      <c r="AE854" s="2587"/>
      <c r="AF854" s="2587"/>
      <c r="AG854" s="2587"/>
      <c r="AH854" s="2587"/>
      <c r="AI854" s="2587"/>
      <c r="AJ854" s="2587"/>
      <c r="AK854" s="2587"/>
      <c r="AL854" s="2587"/>
      <c r="AM854" s="2587"/>
      <c r="AN854" s="1908"/>
      <c r="AO854" s="2587"/>
      <c r="AP854" s="2587"/>
      <c r="AQ854" s="2587"/>
      <c r="AR854" s="2587"/>
      <c r="AS854" s="2587"/>
      <c r="AT854" s="2587"/>
      <c r="AU854" s="2587"/>
      <c r="AV854" s="2587"/>
      <c r="AW854" s="2587"/>
    </row>
    <row r="855" spans="1:90">
      <c r="C855" s="1448" t="s">
        <v>1642</v>
      </c>
      <c r="D855" s="457"/>
      <c r="E855" s="457"/>
      <c r="F855" s="457"/>
      <c r="G855" s="457"/>
      <c r="H855" s="457"/>
      <c r="I855" s="457"/>
      <c r="J855" s="457"/>
      <c r="K855" s="457"/>
      <c r="L855" s="457"/>
      <c r="M855" s="457"/>
      <c r="N855" s="457"/>
      <c r="O855" s="457"/>
      <c r="P855" s="457"/>
      <c r="Q855" s="457"/>
      <c r="R855" s="457"/>
      <c r="S855" s="457"/>
      <c r="T855" s="457"/>
      <c r="U855" s="457"/>
      <c r="V855" s="457"/>
      <c r="W855" s="457"/>
      <c r="X855" s="457"/>
      <c r="Y855" s="457"/>
      <c r="Z855" s="457"/>
      <c r="AA855" s="404"/>
      <c r="AE855" s="2795"/>
      <c r="AF855" s="2795"/>
      <c r="AG855" s="2795"/>
      <c r="AH855" s="2796"/>
      <c r="AI855" s="2796"/>
      <c r="AJ855" s="2795"/>
      <c r="AK855" s="2796"/>
      <c r="AL855" s="2795"/>
      <c r="AM855" s="2795"/>
      <c r="AN855" s="1908"/>
      <c r="AO855" s="2795"/>
      <c r="AP855" s="2795"/>
      <c r="AQ855" s="2795"/>
      <c r="AR855" s="2796"/>
      <c r="AS855" s="2796"/>
      <c r="AT855" s="2795"/>
      <c r="AU855" s="2796"/>
      <c r="AV855" s="2795"/>
      <c r="AW855" s="2795"/>
    </row>
    <row r="856" spans="1:90" ht="17.25" customHeight="1" thickBot="1">
      <c r="C856" s="2662" t="s">
        <v>580</v>
      </c>
      <c r="D856" s="2662"/>
      <c r="E856" s="2662"/>
      <c r="F856" s="2662"/>
      <c r="G856" s="2662"/>
      <c r="H856" s="2662"/>
      <c r="I856" s="2662"/>
      <c r="J856" s="2662"/>
      <c r="K856" s="2662"/>
      <c r="L856" s="2662"/>
      <c r="M856" s="2662"/>
      <c r="N856" s="2662"/>
      <c r="O856" s="2662"/>
      <c r="P856" s="2662"/>
      <c r="Q856" s="2662"/>
      <c r="R856" s="2662"/>
      <c r="S856" s="2662"/>
      <c r="T856" s="2662"/>
      <c r="U856" s="2662"/>
      <c r="V856" s="2662"/>
      <c r="W856" s="2662"/>
      <c r="X856" s="2662"/>
      <c r="Y856" s="2662"/>
      <c r="Z856" s="457"/>
      <c r="AA856" s="404"/>
      <c r="AE856" s="2625">
        <v>21873544962</v>
      </c>
      <c r="AF856" s="2625"/>
      <c r="AG856" s="2625"/>
      <c r="AH856" s="2580"/>
      <c r="AI856" s="2580"/>
      <c r="AJ856" s="2625"/>
      <c r="AK856" s="2626"/>
      <c r="AL856" s="2625"/>
      <c r="AM856" s="2625"/>
      <c r="AN856" s="1907"/>
      <c r="AO856" s="2625">
        <v>15155458245</v>
      </c>
      <c r="AP856" s="2625"/>
      <c r="AQ856" s="2625"/>
      <c r="AR856" s="2580"/>
      <c r="AS856" s="2580"/>
      <c r="AT856" s="2625"/>
      <c r="AU856" s="2626"/>
      <c r="AV856" s="2625"/>
      <c r="AW856" s="2625"/>
      <c r="BU856" s="2844"/>
      <c r="BV856" s="2844"/>
      <c r="BW856" s="2844"/>
      <c r="BX856" s="2844"/>
      <c r="BY856" s="2844"/>
      <c r="BZ856" s="2844"/>
      <c r="CI856" s="1081">
        <v>21873544962</v>
      </c>
      <c r="CJ856" s="1082">
        <v>15155458245</v>
      </c>
      <c r="CK856" s="509">
        <v>0</v>
      </c>
      <c r="CL856" s="509">
        <v>0</v>
      </c>
    </row>
    <row r="857" spans="1:90" ht="15.75" hidden="1" thickTop="1">
      <c r="C857" s="285"/>
      <c r="D857" s="285"/>
      <c r="E857" s="285"/>
      <c r="F857" s="285"/>
      <c r="G857" s="285"/>
      <c r="H857" s="285"/>
      <c r="I857" s="285"/>
      <c r="J857" s="285"/>
      <c r="K857" s="285"/>
      <c r="L857" s="285"/>
      <c r="M857" s="285"/>
      <c r="N857" s="285"/>
      <c r="O857" s="285"/>
      <c r="P857" s="285"/>
      <c r="Q857" s="285"/>
      <c r="R857" s="285"/>
      <c r="S857" s="285"/>
      <c r="T857" s="285"/>
      <c r="U857" s="285"/>
      <c r="V857" s="285"/>
      <c r="W857" s="285"/>
      <c r="X857" s="285"/>
      <c r="Y857" s="285"/>
      <c r="Z857" s="285"/>
      <c r="AA857" s="404"/>
      <c r="AE857" s="386"/>
      <c r="AF857" s="386"/>
      <c r="AG857" s="386"/>
      <c r="AH857" s="386"/>
      <c r="AI857" s="386"/>
      <c r="AJ857" s="386"/>
      <c r="AK857" s="386"/>
      <c r="AL857" s="386"/>
      <c r="AM857" s="386"/>
      <c r="AN857" s="936"/>
      <c r="AO857" s="386"/>
      <c r="AP857" s="386"/>
      <c r="AQ857" s="386"/>
      <c r="AR857" s="386"/>
      <c r="AS857" s="386"/>
      <c r="AT857" s="386"/>
      <c r="AU857" s="386"/>
      <c r="AV857" s="386"/>
      <c r="AW857" s="386"/>
      <c r="CK857" s="924"/>
      <c r="CL857" s="924"/>
    </row>
    <row r="858" spans="1:90" ht="22.5" hidden="1" customHeight="1">
      <c r="A858" s="1489">
        <v>36</v>
      </c>
      <c r="B858" s="134" t="s">
        <v>537</v>
      </c>
      <c r="C858" s="134" t="s">
        <v>1057</v>
      </c>
      <c r="D858" s="457"/>
      <c r="E858" s="457"/>
      <c r="F858" s="457"/>
      <c r="G858" s="457"/>
      <c r="H858" s="457"/>
      <c r="I858" s="457"/>
      <c r="J858" s="457"/>
      <c r="K858" s="457"/>
      <c r="L858" s="457"/>
      <c r="M858" s="457"/>
      <c r="N858" s="457"/>
      <c r="O858" s="457"/>
      <c r="P858" s="457"/>
      <c r="Q858" s="457"/>
      <c r="R858" s="457"/>
      <c r="S858" s="457"/>
      <c r="T858" s="457"/>
      <c r="U858" s="457"/>
      <c r="V858" s="457"/>
      <c r="W858" s="457"/>
      <c r="X858" s="457"/>
      <c r="Y858" s="457"/>
      <c r="Z858" s="457"/>
      <c r="AA858" s="404"/>
      <c r="AE858" s="2869" t="s">
        <v>642</v>
      </c>
      <c r="AF858" s="2869"/>
      <c r="AG858" s="2869"/>
      <c r="AH858" s="2869"/>
      <c r="AI858" s="2869"/>
      <c r="AJ858" s="2869"/>
      <c r="AK858" s="2869"/>
      <c r="AL858" s="2869"/>
      <c r="AM858" s="2869"/>
      <c r="AN858" s="1022"/>
      <c r="AO858" s="2869" t="s">
        <v>643</v>
      </c>
      <c r="AP858" s="2869"/>
      <c r="AQ858" s="2869"/>
      <c r="AR858" s="2869"/>
      <c r="AS858" s="2869"/>
      <c r="AT858" s="2869"/>
      <c r="AU858" s="2869"/>
      <c r="AV858" s="2869"/>
      <c r="AW858" s="2869"/>
      <c r="BA858" s="1646"/>
      <c r="BU858" s="1753"/>
      <c r="BV858" s="1753"/>
      <c r="BW858" s="1753"/>
      <c r="BX858" s="1753"/>
      <c r="BY858" s="1753"/>
      <c r="BZ858" s="1753"/>
      <c r="CA858" s="923"/>
      <c r="CB858" s="923"/>
      <c r="CC858" s="923"/>
      <c r="CD858" s="923"/>
      <c r="CE858" s="923"/>
      <c r="CF858" s="923"/>
      <c r="CG858" s="923"/>
      <c r="CH858" s="923"/>
    </row>
    <row r="859" spans="1:90" hidden="1">
      <c r="C859" s="457"/>
      <c r="D859" s="457"/>
      <c r="E859" s="457"/>
      <c r="F859" s="457"/>
      <c r="G859" s="457"/>
      <c r="H859" s="457"/>
      <c r="I859" s="457"/>
      <c r="J859" s="457"/>
      <c r="K859" s="457"/>
      <c r="L859" s="457"/>
      <c r="M859" s="457"/>
      <c r="N859" s="457"/>
      <c r="O859" s="457"/>
      <c r="P859" s="457"/>
      <c r="Q859" s="457"/>
      <c r="R859" s="457"/>
      <c r="S859" s="457"/>
      <c r="T859" s="457"/>
      <c r="U859" s="457"/>
      <c r="V859" s="457"/>
      <c r="W859" s="457"/>
      <c r="X859" s="457"/>
      <c r="Y859" s="457"/>
      <c r="Z859" s="457"/>
      <c r="AA859" s="404"/>
      <c r="AE859" s="2600" t="s">
        <v>574</v>
      </c>
      <c r="AF859" s="2538"/>
      <c r="AG859" s="2538"/>
      <c r="AH859" s="2539"/>
      <c r="AI859" s="2539"/>
      <c r="AJ859" s="2538"/>
      <c r="AK859" s="2539"/>
      <c r="AL859" s="2538"/>
      <c r="AM859" s="2538"/>
      <c r="AN859" s="1022"/>
      <c r="AO859" s="2600" t="s">
        <v>574</v>
      </c>
      <c r="AP859" s="2600"/>
      <c r="AQ859" s="2600"/>
      <c r="AR859" s="2638"/>
      <c r="AS859" s="2638"/>
      <c r="AT859" s="2638"/>
      <c r="AU859" s="2600"/>
      <c r="AV859" s="2600"/>
      <c r="AW859" s="2600"/>
      <c r="BA859" s="1646"/>
      <c r="BU859" s="1753"/>
      <c r="BV859" s="1753"/>
      <c r="BW859" s="1753"/>
      <c r="BX859" s="1753"/>
      <c r="BY859" s="1753"/>
      <c r="BZ859" s="1753"/>
      <c r="CA859" s="923"/>
      <c r="CB859" s="923"/>
      <c r="CC859" s="923"/>
      <c r="CD859" s="923"/>
      <c r="CE859" s="923"/>
      <c r="CF859" s="923"/>
      <c r="CG859" s="923"/>
      <c r="CH859" s="923"/>
    </row>
    <row r="860" spans="1:90" hidden="1">
      <c r="C860" s="514" t="s">
        <v>254</v>
      </c>
      <c r="D860" s="285"/>
      <c r="E860" s="285"/>
      <c r="F860" s="285"/>
      <c r="G860" s="285"/>
      <c r="H860" s="285"/>
      <c r="I860" s="285"/>
      <c r="J860" s="285"/>
      <c r="K860" s="285"/>
      <c r="L860" s="285"/>
      <c r="M860" s="285"/>
      <c r="N860" s="285"/>
      <c r="O860" s="285"/>
      <c r="P860" s="285"/>
      <c r="Q860" s="285"/>
      <c r="R860" s="285"/>
      <c r="S860" s="285"/>
      <c r="T860" s="285"/>
      <c r="U860" s="285"/>
      <c r="V860" s="285"/>
      <c r="W860" s="285"/>
      <c r="X860" s="285"/>
      <c r="Y860" s="285"/>
      <c r="Z860" s="285"/>
      <c r="AA860" s="404"/>
      <c r="AE860" s="2797"/>
      <c r="AF860" s="2797"/>
      <c r="AG860" s="2797"/>
      <c r="AH860" s="2798"/>
      <c r="AI860" s="2798"/>
      <c r="AJ860" s="2797"/>
      <c r="AK860" s="2799"/>
      <c r="AL860" s="2797"/>
      <c r="AM860" s="2797"/>
      <c r="AN860" s="936"/>
      <c r="AO860" s="2797"/>
      <c r="AP860" s="2797"/>
      <c r="AQ860" s="2797"/>
      <c r="AR860" s="2798"/>
      <c r="AS860" s="2798"/>
      <c r="AT860" s="2798"/>
      <c r="AU860" s="2797"/>
      <c r="AV860" s="2797"/>
      <c r="AW860" s="2797"/>
      <c r="CK860" s="924"/>
      <c r="CL860" s="924"/>
    </row>
    <row r="861" spans="1:90" s="514" customFormat="1" hidden="1">
      <c r="A861" s="1489"/>
      <c r="B861" s="134"/>
      <c r="C861" s="514" t="s">
        <v>253</v>
      </c>
      <c r="D861" s="285"/>
      <c r="E861" s="285"/>
      <c r="F861" s="285"/>
      <c r="G861" s="285"/>
      <c r="H861" s="285"/>
      <c r="I861" s="285"/>
      <c r="J861" s="285"/>
      <c r="K861" s="285"/>
      <c r="L861" s="285"/>
      <c r="M861" s="285"/>
      <c r="N861" s="285"/>
      <c r="O861" s="285"/>
      <c r="P861" s="285"/>
      <c r="Q861" s="285"/>
      <c r="R861" s="285"/>
      <c r="S861" s="285"/>
      <c r="T861" s="285"/>
      <c r="U861" s="285"/>
      <c r="V861" s="285"/>
      <c r="W861" s="285"/>
      <c r="X861" s="285"/>
      <c r="Y861" s="285"/>
      <c r="Z861" s="285"/>
      <c r="AA861" s="404"/>
      <c r="AE861" s="2704"/>
      <c r="AF861" s="2704"/>
      <c r="AG861" s="2704"/>
      <c r="AH861" s="2704"/>
      <c r="AI861" s="2704"/>
      <c r="AJ861" s="2704"/>
      <c r="AK861" s="2704"/>
      <c r="AL861" s="2704"/>
      <c r="AM861" s="2704"/>
      <c r="AN861" s="936"/>
      <c r="AO861" s="2704"/>
      <c r="AP861" s="2704"/>
      <c r="AQ861" s="2704"/>
      <c r="AR861" s="2704"/>
      <c r="AS861" s="2704"/>
      <c r="AT861" s="2704"/>
      <c r="AU861" s="2704"/>
      <c r="AV861" s="2704"/>
      <c r="AW861" s="2704"/>
      <c r="AY861" s="1448"/>
      <c r="AZ861" s="1448"/>
      <c r="CI861" s="496"/>
      <c r="CJ861" s="936"/>
      <c r="CK861" s="384"/>
      <c r="CL861" s="384"/>
    </row>
    <row r="862" spans="1:90" s="514" customFormat="1" hidden="1">
      <c r="A862" s="1489"/>
      <c r="B862" s="134"/>
      <c r="C862" s="514" t="s">
        <v>1058</v>
      </c>
      <c r="D862" s="285"/>
      <c r="E862" s="285"/>
      <c r="F862" s="285"/>
      <c r="G862" s="285"/>
      <c r="H862" s="285"/>
      <c r="I862" s="285"/>
      <c r="J862" s="285"/>
      <c r="K862" s="285"/>
      <c r="L862" s="285"/>
      <c r="M862" s="285"/>
      <c r="N862" s="285"/>
      <c r="O862" s="285"/>
      <c r="P862" s="285"/>
      <c r="Q862" s="285"/>
      <c r="R862" s="285"/>
      <c r="S862" s="285"/>
      <c r="T862" s="285"/>
      <c r="U862" s="285"/>
      <c r="V862" s="285"/>
      <c r="W862" s="285"/>
      <c r="X862" s="285"/>
      <c r="Y862" s="285"/>
      <c r="Z862" s="285"/>
      <c r="AA862" s="404"/>
      <c r="AE862" s="2704"/>
      <c r="AF862" s="2704"/>
      <c r="AG862" s="2704"/>
      <c r="AH862" s="2704"/>
      <c r="AI862" s="2704"/>
      <c r="AJ862" s="2704"/>
      <c r="AK862" s="2704"/>
      <c r="AL862" s="2704"/>
      <c r="AM862" s="2704"/>
      <c r="AN862" s="936"/>
      <c r="AO862" s="2704"/>
      <c r="AP862" s="2704"/>
      <c r="AQ862" s="2704"/>
      <c r="AR862" s="2704"/>
      <c r="AS862" s="2704"/>
      <c r="AT862" s="2704"/>
      <c r="AU862" s="2704"/>
      <c r="AV862" s="2704"/>
      <c r="AW862" s="2704"/>
      <c r="AY862" s="1448"/>
      <c r="AZ862" s="1448"/>
      <c r="CI862" s="496"/>
      <c r="CJ862" s="936"/>
      <c r="CK862" s="384"/>
      <c r="CL862" s="384"/>
    </row>
    <row r="863" spans="1:90" s="514" customFormat="1" hidden="1">
      <c r="A863" s="1489"/>
      <c r="B863" s="134"/>
      <c r="C863" s="514" t="s">
        <v>1381</v>
      </c>
      <c r="D863" s="285"/>
      <c r="E863" s="285"/>
      <c r="F863" s="285"/>
      <c r="G863" s="285"/>
      <c r="H863" s="285"/>
      <c r="I863" s="285"/>
      <c r="J863" s="285"/>
      <c r="K863" s="285"/>
      <c r="L863" s="285"/>
      <c r="M863" s="285"/>
      <c r="N863" s="285"/>
      <c r="O863" s="285"/>
      <c r="P863" s="285"/>
      <c r="Q863" s="285"/>
      <c r="R863" s="285"/>
      <c r="S863" s="285"/>
      <c r="T863" s="285"/>
      <c r="U863" s="285"/>
      <c r="V863" s="285"/>
      <c r="W863" s="285"/>
      <c r="X863" s="285"/>
      <c r="Y863" s="285"/>
      <c r="Z863" s="285"/>
      <c r="AA863" s="404"/>
      <c r="AE863" s="2704"/>
      <c r="AF863" s="2704"/>
      <c r="AG863" s="2704"/>
      <c r="AH863" s="2704"/>
      <c r="AI863" s="2704"/>
      <c r="AJ863" s="2704"/>
      <c r="AK863" s="2704"/>
      <c r="AL863" s="2704"/>
      <c r="AM863" s="2704"/>
      <c r="AN863" s="936"/>
      <c r="AO863" s="2704"/>
      <c r="AP863" s="2704"/>
      <c r="AQ863" s="2704"/>
      <c r="AR863" s="2704"/>
      <c r="AS863" s="2704"/>
      <c r="AT863" s="2704"/>
      <c r="AU863" s="2704"/>
      <c r="AV863" s="2704"/>
      <c r="AW863" s="2704"/>
      <c r="AY863" s="1448"/>
      <c r="AZ863" s="1448"/>
      <c r="CI863" s="496"/>
      <c r="CJ863" s="936"/>
      <c r="CK863" s="384"/>
      <c r="CL863" s="384"/>
    </row>
    <row r="864" spans="1:90" s="514" customFormat="1" hidden="1">
      <c r="A864" s="1489"/>
      <c r="B864" s="134"/>
      <c r="C864" s="514" t="s">
        <v>255</v>
      </c>
      <c r="D864" s="285"/>
      <c r="E864" s="285"/>
      <c r="F864" s="285"/>
      <c r="G864" s="285"/>
      <c r="H864" s="285"/>
      <c r="I864" s="285"/>
      <c r="J864" s="285"/>
      <c r="K864" s="285"/>
      <c r="L864" s="285"/>
      <c r="M864" s="285"/>
      <c r="N864" s="285"/>
      <c r="O864" s="285"/>
      <c r="P864" s="285"/>
      <c r="Q864" s="285"/>
      <c r="R864" s="285"/>
      <c r="S864" s="285"/>
      <c r="T864" s="285"/>
      <c r="U864" s="285"/>
      <c r="V864" s="285"/>
      <c r="W864" s="285"/>
      <c r="X864" s="285"/>
      <c r="Y864" s="285"/>
      <c r="Z864" s="285"/>
      <c r="AA864" s="404"/>
      <c r="AE864" s="2704"/>
      <c r="AF864" s="2704"/>
      <c r="AG864" s="2704"/>
      <c r="AH864" s="2704"/>
      <c r="AI864" s="2704"/>
      <c r="AJ864" s="2704"/>
      <c r="AK864" s="2704"/>
      <c r="AL864" s="2704"/>
      <c r="AM864" s="2704"/>
      <c r="AN864" s="936"/>
      <c r="AO864" s="2704"/>
      <c r="AP864" s="2704"/>
      <c r="AQ864" s="2704"/>
      <c r="AR864" s="2704"/>
      <c r="AS864" s="2704"/>
      <c r="AT864" s="2704"/>
      <c r="AU864" s="2704"/>
      <c r="AV864" s="2704"/>
      <c r="AW864" s="2704"/>
      <c r="AY864" s="1448"/>
      <c r="AZ864" s="1448"/>
      <c r="CI864" s="496"/>
      <c r="CJ864" s="936"/>
      <c r="CK864" s="384"/>
      <c r="CL864" s="384"/>
    </row>
    <row r="865" spans="1:90" s="514" customFormat="1" hidden="1">
      <c r="A865" s="1489"/>
      <c r="B865" s="134"/>
      <c r="C865" s="514" t="s">
        <v>257</v>
      </c>
      <c r="D865" s="285"/>
      <c r="E865" s="285"/>
      <c r="F865" s="285"/>
      <c r="G865" s="285"/>
      <c r="H865" s="285"/>
      <c r="I865" s="285"/>
      <c r="J865" s="285"/>
      <c r="K865" s="285"/>
      <c r="L865" s="285"/>
      <c r="M865" s="285"/>
      <c r="N865" s="285"/>
      <c r="O865" s="285"/>
      <c r="P865" s="285"/>
      <c r="Q865" s="285"/>
      <c r="R865" s="285"/>
      <c r="S865" s="285"/>
      <c r="T865" s="285"/>
      <c r="U865" s="285"/>
      <c r="V865" s="285"/>
      <c r="W865" s="285"/>
      <c r="X865" s="285"/>
      <c r="Y865" s="285"/>
      <c r="Z865" s="285"/>
      <c r="AA865" s="404"/>
      <c r="AE865" s="2704"/>
      <c r="AF865" s="2704"/>
      <c r="AG865" s="2704"/>
      <c r="AH865" s="2704"/>
      <c r="AI865" s="2704"/>
      <c r="AJ865" s="2704"/>
      <c r="AK865" s="2704"/>
      <c r="AL865" s="2704"/>
      <c r="AM865" s="2704"/>
      <c r="AN865" s="936"/>
      <c r="AO865" s="2704"/>
      <c r="AP865" s="2704"/>
      <c r="AQ865" s="2704"/>
      <c r="AR865" s="2704"/>
      <c r="AS865" s="2704"/>
      <c r="AT865" s="2704"/>
      <c r="AU865" s="2704"/>
      <c r="AV865" s="2704"/>
      <c r="AW865" s="2704"/>
      <c r="AY865" s="1448"/>
      <c r="AZ865" s="1448"/>
      <c r="CI865" s="496"/>
      <c r="CJ865" s="936"/>
      <c r="CK865" s="384"/>
      <c r="CL865" s="384"/>
    </row>
    <row r="866" spans="1:90" ht="15.75" hidden="1" thickBot="1">
      <c r="C866" s="2662" t="s">
        <v>580</v>
      </c>
      <c r="D866" s="2662"/>
      <c r="E866" s="2662"/>
      <c r="F866" s="2662"/>
      <c r="G866" s="2662"/>
      <c r="H866" s="2662"/>
      <c r="I866" s="2662"/>
      <c r="J866" s="2662"/>
      <c r="K866" s="2662"/>
      <c r="L866" s="2662"/>
      <c r="M866" s="2662"/>
      <c r="N866" s="2662"/>
      <c r="O866" s="2662"/>
      <c r="P866" s="2662"/>
      <c r="Q866" s="2662"/>
      <c r="R866" s="2662"/>
      <c r="S866" s="2662"/>
      <c r="T866" s="2662"/>
      <c r="U866" s="2662"/>
      <c r="V866" s="2662"/>
      <c r="W866" s="2662"/>
      <c r="X866" s="2662"/>
      <c r="Y866" s="2662"/>
      <c r="Z866" s="457"/>
      <c r="AA866" s="404"/>
      <c r="AE866" s="2573">
        <v>0</v>
      </c>
      <c r="AF866" s="2573"/>
      <c r="AG866" s="2573"/>
      <c r="AH866" s="2574"/>
      <c r="AI866" s="2574"/>
      <c r="AJ866" s="2573"/>
      <c r="AK866" s="2575"/>
      <c r="AL866" s="2573"/>
      <c r="AM866" s="2573"/>
      <c r="AN866" s="936"/>
      <c r="AO866" s="2573">
        <v>0</v>
      </c>
      <c r="AP866" s="2573"/>
      <c r="AQ866" s="2573"/>
      <c r="AR866" s="2574"/>
      <c r="AS866" s="2574"/>
      <c r="AT866" s="2575"/>
      <c r="AU866" s="2573"/>
      <c r="AV866" s="2573"/>
      <c r="AW866" s="2573"/>
      <c r="BU866" s="2844"/>
      <c r="BV866" s="2844"/>
      <c r="BW866" s="2844"/>
      <c r="BX866" s="2844"/>
      <c r="BY866" s="2844"/>
      <c r="BZ866" s="2844"/>
      <c r="CI866" s="509">
        <v>0</v>
      </c>
      <c r="CJ866" s="460">
        <v>0</v>
      </c>
      <c r="CK866" s="924">
        <v>0</v>
      </c>
      <c r="CL866" s="924">
        <v>0</v>
      </c>
    </row>
    <row r="867" spans="1:90" ht="12" customHeight="1" thickTop="1">
      <c r="C867" s="285"/>
      <c r="D867" s="285"/>
      <c r="E867" s="285"/>
      <c r="F867" s="285"/>
      <c r="G867" s="285"/>
      <c r="H867" s="285"/>
      <c r="I867" s="285"/>
      <c r="J867" s="285"/>
      <c r="K867" s="285"/>
      <c r="L867" s="285"/>
      <c r="M867" s="285"/>
      <c r="N867" s="285"/>
      <c r="O867" s="285"/>
      <c r="P867" s="285"/>
      <c r="Q867" s="285"/>
      <c r="R867" s="285"/>
      <c r="S867" s="285"/>
      <c r="T867" s="285"/>
      <c r="U867" s="285"/>
      <c r="V867" s="285"/>
      <c r="W867" s="285"/>
      <c r="X867" s="285"/>
      <c r="Y867" s="285"/>
      <c r="Z867" s="285"/>
      <c r="AA867" s="404"/>
      <c r="AE867" s="386"/>
      <c r="AF867" s="386"/>
      <c r="AG867" s="386"/>
      <c r="AH867" s="386"/>
      <c r="AI867" s="386"/>
      <c r="AJ867" s="386"/>
      <c r="AK867" s="386"/>
      <c r="AL867" s="386"/>
      <c r="AM867" s="386"/>
      <c r="AN867" s="936"/>
      <c r="AO867" s="386"/>
      <c r="AP867" s="386"/>
      <c r="AQ867" s="386"/>
      <c r="AR867" s="386"/>
      <c r="AS867" s="386"/>
      <c r="AT867" s="386"/>
      <c r="AU867" s="386"/>
      <c r="AV867" s="386"/>
      <c r="AW867" s="386"/>
      <c r="CK867" s="924"/>
      <c r="CL867" s="924"/>
    </row>
    <row r="868" spans="1:90" ht="17.25" customHeight="1">
      <c r="A868" s="1062">
        <v>6</v>
      </c>
      <c r="B868" s="134" t="s">
        <v>537</v>
      </c>
      <c r="C868" s="1062" t="s">
        <v>1599</v>
      </c>
      <c r="D868" s="457"/>
      <c r="E868" s="457"/>
      <c r="F868" s="457"/>
      <c r="G868" s="457"/>
      <c r="H868" s="457"/>
      <c r="I868" s="457"/>
      <c r="J868" s="457"/>
      <c r="K868" s="457"/>
      <c r="L868" s="457"/>
      <c r="M868" s="457"/>
      <c r="N868" s="457"/>
      <c r="O868" s="457"/>
      <c r="P868" s="457"/>
      <c r="Q868" s="457"/>
      <c r="R868" s="457"/>
      <c r="S868" s="457"/>
      <c r="T868" s="457"/>
      <c r="U868" s="457"/>
      <c r="V868" s="457"/>
      <c r="W868" s="457"/>
      <c r="X868" s="457"/>
      <c r="Y868" s="457"/>
      <c r="Z868" s="457"/>
      <c r="AA868" s="404"/>
      <c r="AE868" s="2592" t="s">
        <v>642</v>
      </c>
      <c r="AF868" s="2592"/>
      <c r="AG868" s="2592"/>
      <c r="AH868" s="2592"/>
      <c r="AI868" s="2592"/>
      <c r="AJ868" s="2592"/>
      <c r="AK868" s="2592"/>
      <c r="AL868" s="2592"/>
      <c r="AM868" s="2592"/>
      <c r="AN868" s="1907"/>
      <c r="AO868" s="2592" t="s">
        <v>643</v>
      </c>
      <c r="AP868" s="2592"/>
      <c r="AQ868" s="2592"/>
      <c r="AR868" s="2592"/>
      <c r="AS868" s="2592"/>
      <c r="AT868" s="2592"/>
      <c r="AU868" s="2592"/>
      <c r="AV868" s="2592"/>
      <c r="AW868" s="2592"/>
      <c r="CK868" s="924"/>
      <c r="CL868" s="924"/>
    </row>
    <row r="869" spans="1:90" ht="17.25" customHeight="1">
      <c r="C869" s="457"/>
      <c r="D869" s="457"/>
      <c r="E869" s="457"/>
      <c r="F869" s="457"/>
      <c r="G869" s="457"/>
      <c r="H869" s="457"/>
      <c r="I869" s="457"/>
      <c r="J869" s="457"/>
      <c r="K869" s="457"/>
      <c r="L869" s="457"/>
      <c r="M869" s="457"/>
      <c r="N869" s="457"/>
      <c r="O869" s="457"/>
      <c r="P869" s="457"/>
      <c r="Q869" s="457"/>
      <c r="R869" s="457"/>
      <c r="S869" s="457"/>
      <c r="T869" s="457"/>
      <c r="U869" s="457"/>
      <c r="V869" s="457"/>
      <c r="W869" s="457"/>
      <c r="X869" s="457"/>
      <c r="Y869" s="457"/>
      <c r="Z869" s="457"/>
      <c r="AA869" s="404"/>
      <c r="AE869" s="2748" t="s">
        <v>574</v>
      </c>
      <c r="AF869" s="2748"/>
      <c r="AG869" s="2748"/>
      <c r="AH869" s="2748"/>
      <c r="AI869" s="2748"/>
      <c r="AJ869" s="2748"/>
      <c r="AK869" s="2748"/>
      <c r="AL869" s="2748"/>
      <c r="AM869" s="2748"/>
      <c r="AN869" s="1907"/>
      <c r="AO869" s="2748" t="s">
        <v>574</v>
      </c>
      <c r="AP869" s="2748"/>
      <c r="AQ869" s="2748"/>
      <c r="AR869" s="2748"/>
      <c r="AS869" s="2748"/>
      <c r="AT869" s="2748"/>
      <c r="AU869" s="2748"/>
      <c r="AV869" s="2748"/>
      <c r="AW869" s="2748"/>
      <c r="CK869" s="924"/>
      <c r="CL869" s="924"/>
    </row>
    <row r="870" spans="1:90" ht="18" customHeight="1">
      <c r="C870" s="1755" t="s">
        <v>1594</v>
      </c>
      <c r="D870" s="457"/>
      <c r="E870" s="457"/>
      <c r="F870" s="457"/>
      <c r="G870" s="457"/>
      <c r="H870" s="457"/>
      <c r="I870" s="457"/>
      <c r="J870" s="457"/>
      <c r="K870" s="457"/>
      <c r="L870" s="457"/>
      <c r="M870" s="457"/>
      <c r="N870" s="457"/>
      <c r="O870" s="457"/>
      <c r="P870" s="457"/>
      <c r="Q870" s="457"/>
      <c r="R870" s="457"/>
      <c r="S870" s="457"/>
      <c r="T870" s="457"/>
      <c r="U870" s="457"/>
      <c r="V870" s="457"/>
      <c r="W870" s="457"/>
      <c r="X870" s="457"/>
      <c r="Y870" s="457"/>
      <c r="Z870" s="457"/>
      <c r="AA870" s="404"/>
      <c r="AE870" s="2564">
        <v>5173613865</v>
      </c>
      <c r="AF870" s="2564"/>
      <c r="AG870" s="2564"/>
      <c r="AH870" s="2564"/>
      <c r="AI870" s="2564"/>
      <c r="AJ870" s="2564"/>
      <c r="AK870" s="2564"/>
      <c r="AL870" s="2564"/>
      <c r="AM870" s="2564"/>
      <c r="AN870" s="1907"/>
      <c r="AO870" s="2747">
        <v>7184777778</v>
      </c>
      <c r="AP870" s="2747"/>
      <c r="AQ870" s="2747"/>
      <c r="AR870" s="2747"/>
      <c r="AS870" s="2747"/>
      <c r="AT870" s="2747"/>
      <c r="AU870" s="2747"/>
      <c r="AV870" s="2747"/>
      <c r="AW870" s="2747"/>
      <c r="CI870" s="509">
        <v>588409410</v>
      </c>
      <c r="CK870" s="924"/>
      <c r="CL870" s="924"/>
    </row>
    <row r="871" spans="1:90" ht="18" customHeight="1">
      <c r="C871" s="1755" t="s">
        <v>1511</v>
      </c>
      <c r="D871" s="457"/>
      <c r="E871" s="457"/>
      <c r="F871" s="457"/>
      <c r="G871" s="457"/>
      <c r="H871" s="457"/>
      <c r="I871" s="457"/>
      <c r="J871" s="457"/>
      <c r="K871" s="457"/>
      <c r="L871" s="457"/>
      <c r="M871" s="457"/>
      <c r="N871" s="457"/>
      <c r="O871" s="457"/>
      <c r="P871" s="457"/>
      <c r="Q871" s="457"/>
      <c r="R871" s="457"/>
      <c r="S871" s="457"/>
      <c r="T871" s="457"/>
      <c r="U871" s="457"/>
      <c r="V871" s="457"/>
      <c r="W871" s="457"/>
      <c r="X871" s="457"/>
      <c r="Y871" s="457"/>
      <c r="Z871" s="457"/>
      <c r="AA871" s="404"/>
      <c r="AE871" s="2564">
        <v>8270918834</v>
      </c>
      <c r="AF871" s="2564"/>
      <c r="AG871" s="2564"/>
      <c r="AH871" s="2564"/>
      <c r="AI871" s="2564"/>
      <c r="AJ871" s="2564"/>
      <c r="AK871" s="2564"/>
      <c r="AL871" s="2564"/>
      <c r="AM871" s="2564"/>
      <c r="AN871" s="1907"/>
      <c r="AO871" s="2564">
        <v>7822266066</v>
      </c>
      <c r="AP871" s="2564"/>
      <c r="AQ871" s="2564"/>
      <c r="AR871" s="2564"/>
      <c r="AS871" s="2564"/>
      <c r="AT871" s="2564"/>
      <c r="AU871" s="2564"/>
      <c r="AV871" s="2564"/>
      <c r="AW871" s="2564"/>
      <c r="CK871" s="924"/>
      <c r="CL871" s="924"/>
    </row>
    <row r="872" spans="1:90" ht="18" customHeight="1">
      <c r="C872" s="1755" t="s">
        <v>1595</v>
      </c>
      <c r="D872" s="457"/>
      <c r="E872" s="457"/>
      <c r="F872" s="457"/>
      <c r="G872" s="457"/>
      <c r="H872" s="457"/>
      <c r="I872" s="457"/>
      <c r="J872" s="457"/>
      <c r="K872" s="457"/>
      <c r="L872" s="457"/>
      <c r="M872" s="457"/>
      <c r="N872" s="457"/>
      <c r="O872" s="457"/>
      <c r="P872" s="457"/>
      <c r="Q872" s="457"/>
      <c r="R872" s="457"/>
      <c r="S872" s="457"/>
      <c r="T872" s="457"/>
      <c r="U872" s="457"/>
      <c r="V872" s="457"/>
      <c r="W872" s="457"/>
      <c r="X872" s="457"/>
      <c r="Y872" s="457"/>
      <c r="Z872" s="457"/>
      <c r="AA872" s="404"/>
      <c r="AE872" s="2564">
        <v>3243242452</v>
      </c>
      <c r="AF872" s="2564"/>
      <c r="AG872" s="2564"/>
      <c r="AH872" s="2564"/>
      <c r="AI872" s="2564"/>
      <c r="AJ872" s="2564"/>
      <c r="AK872" s="2564"/>
      <c r="AL872" s="2564"/>
      <c r="AM872" s="2564"/>
      <c r="AN872" s="1907"/>
      <c r="AO872" s="2564">
        <v>3167981973</v>
      </c>
      <c r="AP872" s="2564"/>
      <c r="AQ872" s="2564"/>
      <c r="AR872" s="2564"/>
      <c r="AS872" s="2564"/>
      <c r="AT872" s="2564"/>
      <c r="AU872" s="2564"/>
      <c r="AV872" s="2564"/>
      <c r="AW872" s="2564"/>
      <c r="CK872" s="924"/>
      <c r="CL872" s="924"/>
    </row>
    <row r="873" spans="1:90" ht="18" customHeight="1">
      <c r="C873" s="1755" t="s">
        <v>1992</v>
      </c>
      <c r="D873" s="457"/>
      <c r="E873" s="457"/>
      <c r="F873" s="457"/>
      <c r="G873" s="457"/>
      <c r="H873" s="457"/>
      <c r="I873" s="457"/>
      <c r="J873" s="457"/>
      <c r="K873" s="457"/>
      <c r="L873" s="457"/>
      <c r="M873" s="457"/>
      <c r="N873" s="457"/>
      <c r="O873" s="457"/>
      <c r="P873" s="457"/>
      <c r="Q873" s="457"/>
      <c r="R873" s="457"/>
      <c r="S873" s="457"/>
      <c r="T873" s="457"/>
      <c r="U873" s="457"/>
      <c r="V873" s="457"/>
      <c r="W873" s="457"/>
      <c r="X873" s="457"/>
      <c r="Y873" s="457"/>
      <c r="Z873" s="457"/>
      <c r="AA873" s="404"/>
      <c r="AE873" s="2564">
        <v>155879570075</v>
      </c>
      <c r="AF873" s="2564"/>
      <c r="AG873" s="2564"/>
      <c r="AH873" s="2564"/>
      <c r="AI873" s="2564"/>
      <c r="AJ873" s="2564"/>
      <c r="AK873" s="2564"/>
      <c r="AL873" s="2564"/>
      <c r="AM873" s="2564"/>
      <c r="AN873" s="1907"/>
      <c r="AO873" s="2564">
        <v>76912305182</v>
      </c>
      <c r="AP873" s="2564"/>
      <c r="AQ873" s="2564"/>
      <c r="AR873" s="2564"/>
      <c r="AS873" s="2564"/>
      <c r="AT873" s="2564"/>
      <c r="AU873" s="2564"/>
      <c r="AV873" s="2564"/>
      <c r="AW873" s="2564"/>
      <c r="CK873" s="924"/>
      <c r="CL873" s="924"/>
    </row>
    <row r="874" spans="1:90" ht="18" customHeight="1">
      <c r="C874" s="1755" t="s">
        <v>1596</v>
      </c>
      <c r="D874" s="457"/>
      <c r="E874" s="457"/>
      <c r="F874" s="457"/>
      <c r="G874" s="457"/>
      <c r="H874" s="457"/>
      <c r="I874" s="457"/>
      <c r="J874" s="457"/>
      <c r="K874" s="457"/>
      <c r="L874" s="457"/>
      <c r="M874" s="457"/>
      <c r="N874" s="457"/>
      <c r="O874" s="457"/>
      <c r="P874" s="457"/>
      <c r="Q874" s="457"/>
      <c r="R874" s="457"/>
      <c r="S874" s="457"/>
      <c r="T874" s="457"/>
      <c r="U874" s="457"/>
      <c r="V874" s="457"/>
      <c r="W874" s="457"/>
      <c r="X874" s="457"/>
      <c r="Y874" s="457"/>
      <c r="Z874" s="457"/>
      <c r="AA874" s="404"/>
      <c r="AE874" s="2564">
        <v>3000000</v>
      </c>
      <c r="AF874" s="2564"/>
      <c r="AG874" s="2564"/>
      <c r="AH874" s="2564"/>
      <c r="AI874" s="2564"/>
      <c r="AJ874" s="2564"/>
      <c r="AK874" s="2564"/>
      <c r="AL874" s="2564"/>
      <c r="AM874" s="2564"/>
      <c r="AN874" s="1907"/>
      <c r="AO874" s="2564">
        <v>887605889</v>
      </c>
      <c r="AP874" s="2564"/>
      <c r="AQ874" s="2564"/>
      <c r="AR874" s="2564"/>
      <c r="AS874" s="2564"/>
      <c r="AT874" s="2564"/>
      <c r="AU874" s="2564"/>
      <c r="AV874" s="2564"/>
      <c r="AW874" s="2564"/>
      <c r="CK874" s="924"/>
      <c r="CL874" s="924"/>
    </row>
    <row r="875" spans="1:90" ht="18" hidden="1" customHeight="1">
      <c r="C875" s="1755" t="s">
        <v>1501</v>
      </c>
      <c r="D875" s="457"/>
      <c r="E875" s="457"/>
      <c r="F875" s="457"/>
      <c r="G875" s="457"/>
      <c r="H875" s="457"/>
      <c r="I875" s="457"/>
      <c r="J875" s="457"/>
      <c r="K875" s="457"/>
      <c r="L875" s="457"/>
      <c r="M875" s="457"/>
      <c r="N875" s="457"/>
      <c r="O875" s="457"/>
      <c r="P875" s="457"/>
      <c r="Q875" s="457"/>
      <c r="R875" s="457"/>
      <c r="S875" s="457"/>
      <c r="T875" s="457"/>
      <c r="U875" s="457"/>
      <c r="V875" s="457"/>
      <c r="W875" s="457"/>
      <c r="X875" s="457"/>
      <c r="Y875" s="457"/>
      <c r="Z875" s="457"/>
      <c r="AA875" s="404"/>
      <c r="AE875" s="2564">
        <v>0</v>
      </c>
      <c r="AF875" s="2564"/>
      <c r="AG875" s="2564"/>
      <c r="AH875" s="2564"/>
      <c r="AI875" s="2564"/>
      <c r="AJ875" s="2564"/>
      <c r="AK875" s="2564"/>
      <c r="AL875" s="2564"/>
      <c r="AM875" s="2564"/>
      <c r="AN875" s="1907"/>
      <c r="AO875" s="2564">
        <v>0</v>
      </c>
      <c r="AP875" s="2564"/>
      <c r="AQ875" s="2564"/>
      <c r="AR875" s="2564"/>
      <c r="AS875" s="2564"/>
      <c r="AT875" s="2564"/>
      <c r="AU875" s="2564"/>
      <c r="AV875" s="2564"/>
      <c r="AW875" s="2564"/>
      <c r="CK875" s="924"/>
      <c r="CL875" s="924"/>
    </row>
    <row r="876" spans="1:90" ht="18" customHeight="1">
      <c r="C876" s="1755" t="s">
        <v>1597</v>
      </c>
      <c r="D876" s="457"/>
      <c r="E876" s="457"/>
      <c r="F876" s="457"/>
      <c r="G876" s="457"/>
      <c r="H876" s="457"/>
      <c r="I876" s="457"/>
      <c r="J876" s="457"/>
      <c r="K876" s="457"/>
      <c r="L876" s="457"/>
      <c r="M876" s="457"/>
      <c r="N876" s="457"/>
      <c r="O876" s="457"/>
      <c r="P876" s="457"/>
      <c r="Q876" s="457"/>
      <c r="R876" s="457"/>
      <c r="S876" s="457"/>
      <c r="T876" s="457"/>
      <c r="U876" s="457"/>
      <c r="V876" s="457"/>
      <c r="W876" s="457"/>
      <c r="X876" s="457"/>
      <c r="Y876" s="457"/>
      <c r="Z876" s="457"/>
      <c r="AA876" s="404"/>
      <c r="AE876" s="2680">
        <v>3965589847</v>
      </c>
      <c r="AF876" s="2680"/>
      <c r="AG876" s="2680"/>
      <c r="AH876" s="2680"/>
      <c r="AI876" s="2680"/>
      <c r="AJ876" s="2680"/>
      <c r="AK876" s="2680"/>
      <c r="AL876" s="2680"/>
      <c r="AM876" s="2680"/>
      <c r="AN876" s="1907"/>
      <c r="AO876" s="2680">
        <v>4558132000</v>
      </c>
      <c r="AP876" s="2680"/>
      <c r="AQ876" s="2680"/>
      <c r="AR876" s="2680"/>
      <c r="AS876" s="2680"/>
      <c r="AT876" s="2680"/>
      <c r="AU876" s="2680"/>
      <c r="AV876" s="2680"/>
      <c r="AW876" s="2680"/>
      <c r="CJ876" s="509"/>
      <c r="CK876" s="924"/>
      <c r="CL876" s="924"/>
    </row>
    <row r="877" spans="1:90" ht="18" customHeight="1" thickBot="1">
      <c r="C877" s="2662" t="s">
        <v>580</v>
      </c>
      <c r="D877" s="2662"/>
      <c r="E877" s="2662"/>
      <c r="F877" s="2662"/>
      <c r="G877" s="2662"/>
      <c r="H877" s="2662"/>
      <c r="I877" s="2662"/>
      <c r="J877" s="2662"/>
      <c r="K877" s="2662"/>
      <c r="L877" s="2662"/>
      <c r="M877" s="2662"/>
      <c r="N877" s="2662"/>
      <c r="O877" s="2662"/>
      <c r="P877" s="2662"/>
      <c r="Q877" s="2662"/>
      <c r="R877" s="2662"/>
      <c r="S877" s="2662"/>
      <c r="T877" s="2662"/>
      <c r="U877" s="2662"/>
      <c r="V877" s="2662"/>
      <c r="W877" s="2662"/>
      <c r="X877" s="2662"/>
      <c r="Y877" s="2662"/>
      <c r="Z877" s="285"/>
      <c r="AA877" s="285"/>
      <c r="AB877" s="285"/>
      <c r="AC877" s="285"/>
      <c r="AE877" s="2580">
        <v>176535935073</v>
      </c>
      <c r="AF877" s="2580"/>
      <c r="AG877" s="2580"/>
      <c r="AH877" s="2580"/>
      <c r="AI877" s="2580"/>
      <c r="AJ877" s="2580"/>
      <c r="AK877" s="2580"/>
      <c r="AL877" s="2580"/>
      <c r="AM877" s="2580"/>
      <c r="AN877" s="1907"/>
      <c r="AO877" s="2580">
        <v>100533068888</v>
      </c>
      <c r="AP877" s="2580"/>
      <c r="AQ877" s="2580"/>
      <c r="AR877" s="2580"/>
      <c r="AS877" s="2580"/>
      <c r="AT877" s="2580"/>
      <c r="AU877" s="2580"/>
      <c r="AV877" s="2580"/>
      <c r="AW877" s="2580"/>
      <c r="CI877" s="1081">
        <v>176535935073</v>
      </c>
      <c r="CJ877" s="1082">
        <v>100533068888</v>
      </c>
      <c r="CK877" s="924"/>
      <c r="CL877" s="924"/>
    </row>
    <row r="878" spans="1:90" ht="15.75" thickTop="1">
      <c r="C878" s="134" t="s">
        <v>1388</v>
      </c>
      <c r="D878" s="457"/>
      <c r="E878" s="457"/>
      <c r="F878" s="457"/>
      <c r="G878" s="457"/>
      <c r="H878" s="457"/>
      <c r="I878" s="457"/>
      <c r="J878" s="457"/>
      <c r="K878" s="457"/>
      <c r="L878" s="457"/>
      <c r="M878" s="457"/>
      <c r="N878" s="457"/>
      <c r="O878" s="457"/>
      <c r="P878" s="457"/>
      <c r="Q878" s="457"/>
      <c r="R878" s="457"/>
      <c r="S878" s="457"/>
      <c r="T878" s="457"/>
      <c r="U878" s="457"/>
      <c r="V878" s="457"/>
      <c r="W878" s="457"/>
      <c r="X878" s="457"/>
      <c r="Y878" s="457"/>
      <c r="Z878" s="285"/>
      <c r="AA878" s="285"/>
      <c r="AB878" s="285"/>
      <c r="AC878" s="285"/>
      <c r="AE878" s="452"/>
      <c r="AF878" s="452"/>
      <c r="AG878" s="452"/>
      <c r="AH878" s="452"/>
      <c r="AI878" s="452"/>
      <c r="AJ878" s="452"/>
      <c r="AK878" s="452"/>
      <c r="AL878" s="452"/>
      <c r="AM878" s="452"/>
      <c r="AN878" s="936"/>
      <c r="AO878" s="452"/>
      <c r="AP878" s="452"/>
      <c r="AQ878" s="452"/>
      <c r="AR878" s="452"/>
      <c r="AS878" s="452"/>
      <c r="AT878" s="452"/>
      <c r="AU878" s="452"/>
      <c r="AV878" s="452"/>
      <c r="AW878" s="452"/>
      <c r="CK878" s="924"/>
      <c r="CL878" s="924"/>
    </row>
    <row r="879" spans="1:90" ht="17.25" customHeight="1">
      <c r="C879" s="134" t="s">
        <v>1593</v>
      </c>
      <c r="D879" s="457"/>
      <c r="E879" s="457"/>
      <c r="F879" s="457"/>
      <c r="G879" s="457"/>
      <c r="H879" s="457"/>
      <c r="I879" s="457"/>
      <c r="J879" s="457"/>
      <c r="K879" s="457"/>
      <c r="L879" s="457"/>
      <c r="M879" s="457"/>
      <c r="N879" s="457"/>
      <c r="O879" s="457"/>
      <c r="P879" s="457"/>
      <c r="Q879" s="457"/>
      <c r="R879" s="457"/>
      <c r="S879" s="457"/>
      <c r="T879" s="457"/>
      <c r="U879" s="457"/>
      <c r="V879" s="457"/>
      <c r="W879" s="457"/>
      <c r="X879" s="457"/>
      <c r="Y879" s="457"/>
      <c r="Z879" s="285"/>
      <c r="AA879" s="285"/>
      <c r="AB879" s="285"/>
      <c r="AC879" s="285"/>
      <c r="AE879" s="2592" t="s">
        <v>642</v>
      </c>
      <c r="AF879" s="2592"/>
      <c r="AG879" s="2592"/>
      <c r="AH879" s="2592"/>
      <c r="AI879" s="2592"/>
      <c r="AJ879" s="2592"/>
      <c r="AK879" s="2592"/>
      <c r="AL879" s="2592"/>
      <c r="AM879" s="2592"/>
      <c r="AN879" s="1907"/>
      <c r="AO879" s="2592" t="s">
        <v>643</v>
      </c>
      <c r="AP879" s="2592"/>
      <c r="AQ879" s="2592"/>
      <c r="AR879" s="2592"/>
      <c r="AS879" s="2592"/>
      <c r="AT879" s="2592"/>
      <c r="AU879" s="2592"/>
      <c r="AV879" s="2592"/>
      <c r="AW879" s="2592"/>
      <c r="CK879" s="924"/>
      <c r="CL879" s="924"/>
    </row>
    <row r="880" spans="1:90" ht="17.25" customHeight="1">
      <c r="D880" s="457"/>
      <c r="E880" s="457"/>
      <c r="F880" s="457"/>
      <c r="G880" s="457"/>
      <c r="H880" s="457"/>
      <c r="I880" s="457"/>
      <c r="J880" s="457"/>
      <c r="K880" s="457"/>
      <c r="L880" s="457"/>
      <c r="M880" s="457"/>
      <c r="N880" s="457"/>
      <c r="O880" s="457"/>
      <c r="P880" s="457"/>
      <c r="Q880" s="457"/>
      <c r="R880" s="457"/>
      <c r="S880" s="457"/>
      <c r="T880" s="457"/>
      <c r="U880" s="457"/>
      <c r="V880" s="457"/>
      <c r="W880" s="457"/>
      <c r="X880" s="457"/>
      <c r="Y880" s="457"/>
      <c r="Z880" s="285"/>
      <c r="AA880" s="285"/>
      <c r="AB880" s="285"/>
      <c r="AC880" s="285"/>
      <c r="AE880" s="2748" t="s">
        <v>574</v>
      </c>
      <c r="AF880" s="2748"/>
      <c r="AG880" s="2748"/>
      <c r="AH880" s="2748"/>
      <c r="AI880" s="2748"/>
      <c r="AJ880" s="2748"/>
      <c r="AK880" s="2748"/>
      <c r="AL880" s="2748"/>
      <c r="AM880" s="2748"/>
      <c r="AN880" s="1907"/>
      <c r="AO880" s="2748" t="s">
        <v>574</v>
      </c>
      <c r="AP880" s="2748"/>
      <c r="AQ880" s="2748"/>
      <c r="AR880" s="2748"/>
      <c r="AS880" s="2748"/>
      <c r="AT880" s="2748"/>
      <c r="AU880" s="2748"/>
      <c r="AV880" s="2748"/>
      <c r="AW880" s="2748"/>
      <c r="CI880" s="1957" t="s">
        <v>1993</v>
      </c>
      <c r="CJ880" s="1958" t="s">
        <v>1994</v>
      </c>
      <c r="CK880" s="924"/>
      <c r="CL880" s="924"/>
    </row>
    <row r="881" spans="3:90" ht="18" customHeight="1">
      <c r="C881" s="1544" t="s">
        <v>1510</v>
      </c>
      <c r="D881" s="457"/>
      <c r="E881" s="457"/>
      <c r="F881" s="457"/>
      <c r="G881" s="457"/>
      <c r="H881" s="457"/>
      <c r="I881" s="457"/>
      <c r="J881" s="457"/>
      <c r="K881" s="457"/>
      <c r="L881" s="457"/>
      <c r="M881" s="457"/>
      <c r="N881" s="457"/>
      <c r="O881" s="457"/>
      <c r="P881" s="457"/>
      <c r="Q881" s="457"/>
      <c r="R881" s="457"/>
      <c r="S881" s="457"/>
      <c r="T881" s="457"/>
      <c r="U881" s="457"/>
      <c r="V881" s="457"/>
      <c r="W881" s="457"/>
      <c r="X881" s="457"/>
      <c r="Y881" s="457"/>
      <c r="Z881" s="285"/>
      <c r="AA881" s="285"/>
      <c r="AB881" s="285"/>
      <c r="AC881" s="285"/>
      <c r="AE881" s="2564">
        <v>5173613865</v>
      </c>
      <c r="AF881" s="2564"/>
      <c r="AG881" s="2564"/>
      <c r="AH881" s="2564"/>
      <c r="AI881" s="2564"/>
      <c r="AJ881" s="2564"/>
      <c r="AK881" s="2564"/>
      <c r="AL881" s="2564"/>
      <c r="AM881" s="2564"/>
      <c r="AN881" s="1907"/>
      <c r="AO881" s="2855">
        <v>7184777778</v>
      </c>
      <c r="AP881" s="2855"/>
      <c r="AQ881" s="2855"/>
      <c r="AR881" s="2855"/>
      <c r="AS881" s="2855"/>
      <c r="AT881" s="2855"/>
      <c r="AU881" s="2855"/>
      <c r="AV881" s="2855"/>
      <c r="AW881" s="2855"/>
      <c r="CI881" s="1953">
        <v>588409410</v>
      </c>
      <c r="CJ881" s="1959">
        <v>4585204455</v>
      </c>
      <c r="CK881" s="1954"/>
      <c r="CL881" s="924"/>
    </row>
    <row r="882" spans="3:90" ht="18" customHeight="1">
      <c r="C882" s="1544" t="s">
        <v>1511</v>
      </c>
      <c r="D882" s="457"/>
      <c r="E882" s="457"/>
      <c r="F882" s="457"/>
      <c r="G882" s="457"/>
      <c r="H882" s="457"/>
      <c r="I882" s="457"/>
      <c r="J882" s="457"/>
      <c r="K882" s="457"/>
      <c r="L882" s="457"/>
      <c r="M882" s="457"/>
      <c r="N882" s="457"/>
      <c r="O882" s="457"/>
      <c r="P882" s="457"/>
      <c r="Q882" s="457"/>
      <c r="R882" s="457"/>
      <c r="S882" s="457"/>
      <c r="T882" s="457"/>
      <c r="U882" s="457"/>
      <c r="V882" s="457"/>
      <c r="W882" s="457"/>
      <c r="X882" s="457"/>
      <c r="Y882" s="457"/>
      <c r="Z882" s="285"/>
      <c r="AA882" s="285"/>
      <c r="AB882" s="285"/>
      <c r="AC882" s="285"/>
      <c r="AE882" s="2564">
        <v>4277393427</v>
      </c>
      <c r="AF882" s="2564"/>
      <c r="AG882" s="2564"/>
      <c r="AH882" s="2564"/>
      <c r="AI882" s="2564"/>
      <c r="AJ882" s="2564"/>
      <c r="AK882" s="2564"/>
      <c r="AL882" s="2564"/>
      <c r="AM882" s="2564"/>
      <c r="AN882" s="1907"/>
      <c r="AO882" s="2673">
        <v>3241738981</v>
      </c>
      <c r="AP882" s="2673"/>
      <c r="AQ882" s="2673"/>
      <c r="AR882" s="2673"/>
      <c r="AS882" s="2673"/>
      <c r="AT882" s="2673"/>
      <c r="AU882" s="2673"/>
      <c r="AV882" s="2673"/>
      <c r="AW882" s="2673"/>
      <c r="CI882" s="1953">
        <v>2280686621</v>
      </c>
      <c r="CJ882" s="1960">
        <v>1996706806</v>
      </c>
      <c r="CK882" s="1953"/>
      <c r="CL882" s="924"/>
    </row>
    <row r="883" spans="3:90" ht="18" customHeight="1">
      <c r="C883" s="1544" t="s">
        <v>1512</v>
      </c>
      <c r="D883" s="457"/>
      <c r="E883" s="457"/>
      <c r="F883" s="457"/>
      <c r="G883" s="457"/>
      <c r="H883" s="457"/>
      <c r="I883" s="457"/>
      <c r="J883" s="457"/>
      <c r="K883" s="457"/>
      <c r="L883" s="457"/>
      <c r="M883" s="457"/>
      <c r="N883" s="457"/>
      <c r="O883" s="457"/>
      <c r="P883" s="457"/>
      <c r="Q883" s="457"/>
      <c r="R883" s="457"/>
      <c r="S883" s="457"/>
      <c r="T883" s="457"/>
      <c r="U883" s="457"/>
      <c r="V883" s="457"/>
      <c r="W883" s="457"/>
      <c r="X883" s="457"/>
      <c r="Y883" s="457"/>
      <c r="Z883" s="285"/>
      <c r="AA883" s="285"/>
      <c r="AB883" s="285"/>
      <c r="AC883" s="285"/>
      <c r="AE883" s="2564">
        <v>2326356506</v>
      </c>
      <c r="AF883" s="2564"/>
      <c r="AG883" s="2564"/>
      <c r="AH883" s="2564"/>
      <c r="AI883" s="2564"/>
      <c r="AJ883" s="2564"/>
      <c r="AK883" s="2564"/>
      <c r="AL883" s="2564"/>
      <c r="AM883" s="2564"/>
      <c r="AN883" s="1907"/>
      <c r="AO883" s="2673">
        <v>2456348921</v>
      </c>
      <c r="AP883" s="2673"/>
      <c r="AQ883" s="2673"/>
      <c r="AR883" s="2673"/>
      <c r="AS883" s="2673"/>
      <c r="AT883" s="2673"/>
      <c r="AU883" s="2673"/>
      <c r="AV883" s="2673"/>
      <c r="AW883" s="2673"/>
      <c r="CI883" s="1953">
        <v>2290860830</v>
      </c>
      <c r="CJ883" s="1959">
        <v>35495676</v>
      </c>
      <c r="CK883" s="1955"/>
      <c r="CL883" s="924"/>
    </row>
    <row r="884" spans="3:90" ht="18" customHeight="1">
      <c r="C884" s="1544" t="s">
        <v>1513</v>
      </c>
      <c r="D884" s="457"/>
      <c r="E884" s="457"/>
      <c r="F884" s="457"/>
      <c r="G884" s="457"/>
      <c r="H884" s="457"/>
      <c r="I884" s="457"/>
      <c r="J884" s="457"/>
      <c r="K884" s="457"/>
      <c r="L884" s="457"/>
      <c r="M884" s="457"/>
      <c r="N884" s="457"/>
      <c r="O884" s="457"/>
      <c r="P884" s="457"/>
      <c r="Q884" s="457"/>
      <c r="R884" s="457"/>
      <c r="S884" s="457"/>
      <c r="T884" s="457"/>
      <c r="U884" s="457"/>
      <c r="V884" s="457"/>
      <c r="W884" s="457"/>
      <c r="X884" s="457"/>
      <c r="Y884" s="457"/>
      <c r="Z884" s="285"/>
      <c r="AA884" s="285"/>
      <c r="AB884" s="285"/>
      <c r="AC884" s="285"/>
      <c r="AE884" s="2564"/>
      <c r="AF884" s="2564"/>
      <c r="AG884" s="2564"/>
      <c r="AH884" s="2564"/>
      <c r="AI884" s="2564"/>
      <c r="AJ884" s="2564"/>
      <c r="AK884" s="2564"/>
      <c r="AL884" s="2564"/>
      <c r="AM884" s="2564"/>
      <c r="AN884" s="1907"/>
      <c r="AO884" s="2673">
        <v>563385321</v>
      </c>
      <c r="AP884" s="2673"/>
      <c r="AQ884" s="2673"/>
      <c r="AR884" s="2673"/>
      <c r="AS884" s="2673"/>
      <c r="AT884" s="2673"/>
      <c r="AU884" s="2673"/>
      <c r="AV884" s="2673"/>
      <c r="AW884" s="2673"/>
      <c r="CI884" s="1953">
        <v>669977784</v>
      </c>
      <c r="CJ884" s="1959">
        <v>11589316</v>
      </c>
      <c r="CK884" s="1955"/>
      <c r="CL884" s="924"/>
    </row>
    <row r="885" spans="3:90" ht="18" hidden="1" customHeight="1">
      <c r="C885" s="1544" t="s">
        <v>1598</v>
      </c>
      <c r="D885" s="457"/>
      <c r="E885" s="457"/>
      <c r="F885" s="457"/>
      <c r="G885" s="457"/>
      <c r="H885" s="457"/>
      <c r="I885" s="457"/>
      <c r="J885" s="457"/>
      <c r="K885" s="457"/>
      <c r="L885" s="457"/>
      <c r="M885" s="457"/>
      <c r="N885" s="457"/>
      <c r="O885" s="457"/>
      <c r="P885" s="457"/>
      <c r="Q885" s="457"/>
      <c r="R885" s="457"/>
      <c r="S885" s="457"/>
      <c r="T885" s="457"/>
      <c r="U885" s="457"/>
      <c r="V885" s="457"/>
      <c r="W885" s="457"/>
      <c r="X885" s="457"/>
      <c r="Y885" s="457"/>
      <c r="Z885" s="285"/>
      <c r="AA885" s="285"/>
      <c r="AB885" s="285"/>
      <c r="AC885" s="285"/>
      <c r="AE885" s="2564"/>
      <c r="AF885" s="2564"/>
      <c r="AG885" s="2564"/>
      <c r="AH885" s="2564"/>
      <c r="AI885" s="2564"/>
      <c r="AJ885" s="2564"/>
      <c r="AK885" s="2564"/>
      <c r="AL885" s="2564"/>
      <c r="AM885" s="2564"/>
      <c r="AN885" s="1907"/>
      <c r="AO885" s="2564"/>
      <c r="AP885" s="2564"/>
      <c r="AQ885" s="2564"/>
      <c r="AR885" s="2564"/>
      <c r="AS885" s="2564"/>
      <c r="AT885" s="2564"/>
      <c r="AU885" s="2564"/>
      <c r="AV885" s="2564"/>
      <c r="AW885" s="2564"/>
      <c r="CI885" s="1956"/>
      <c r="CJ885" s="1959"/>
      <c r="CK885" s="1955"/>
      <c r="CL885" s="924"/>
    </row>
    <row r="886" spans="3:90" ht="18" customHeight="1">
      <c r="C886" s="1544" t="s">
        <v>1992</v>
      </c>
      <c r="D886" s="457"/>
      <c r="E886" s="457"/>
      <c r="F886" s="457"/>
      <c r="G886" s="457"/>
      <c r="H886" s="457"/>
      <c r="I886" s="457"/>
      <c r="J886" s="457"/>
      <c r="K886" s="457"/>
      <c r="L886" s="457"/>
      <c r="M886" s="457"/>
      <c r="N886" s="457"/>
      <c r="O886" s="457"/>
      <c r="P886" s="457"/>
      <c r="Q886" s="457"/>
      <c r="R886" s="457"/>
      <c r="S886" s="457"/>
      <c r="T886" s="457"/>
      <c r="U886" s="457"/>
      <c r="V886" s="457"/>
      <c r="W886" s="457"/>
      <c r="X886" s="457"/>
      <c r="Y886" s="457"/>
      <c r="Z886" s="285"/>
      <c r="AA886" s="285"/>
      <c r="AB886" s="285"/>
      <c r="AC886" s="285"/>
      <c r="AE886" s="2564">
        <v>154132452344</v>
      </c>
      <c r="AF886" s="2564"/>
      <c r="AG886" s="2564"/>
      <c r="AH886" s="2564"/>
      <c r="AI886" s="2564"/>
      <c r="AJ886" s="2564"/>
      <c r="AK886" s="2564"/>
      <c r="AL886" s="2564"/>
      <c r="AM886" s="2564"/>
      <c r="AN886" s="1907"/>
      <c r="AO886" s="2673">
        <v>75541159716</v>
      </c>
      <c r="AP886" s="2673"/>
      <c r="AQ886" s="2673"/>
      <c r="AR886" s="2673"/>
      <c r="AS886" s="2673"/>
      <c r="AT886" s="2673"/>
      <c r="AU886" s="2673"/>
      <c r="AV886" s="2673"/>
      <c r="AW886" s="2673"/>
      <c r="CI886" s="1953">
        <v>128427431685</v>
      </c>
      <c r="CJ886" s="1960">
        <v>25705020659</v>
      </c>
      <c r="CK886" s="1955"/>
      <c r="CL886" s="924"/>
    </row>
    <row r="887" spans="3:90" ht="18" customHeight="1">
      <c r="C887" s="1544" t="s">
        <v>1514</v>
      </c>
      <c r="D887" s="457"/>
      <c r="E887" s="457"/>
      <c r="F887" s="457"/>
      <c r="G887" s="457"/>
      <c r="H887" s="457"/>
      <c r="I887" s="457"/>
      <c r="J887" s="457"/>
      <c r="K887" s="457"/>
      <c r="L887" s="457"/>
      <c r="M887" s="457"/>
      <c r="N887" s="457"/>
      <c r="O887" s="457"/>
      <c r="P887" s="457"/>
      <c r="Q887" s="457"/>
      <c r="R887" s="457"/>
      <c r="S887" s="457"/>
      <c r="T887" s="457"/>
      <c r="U887" s="457"/>
      <c r="V887" s="457"/>
      <c r="W887" s="457"/>
      <c r="X887" s="457"/>
      <c r="Y887" s="457"/>
      <c r="Z887" s="285"/>
      <c r="AA887" s="285"/>
      <c r="AB887" s="285"/>
      <c r="AC887" s="285"/>
      <c r="AE887" s="2680">
        <v>1598173734</v>
      </c>
      <c r="AF887" s="2680"/>
      <c r="AG887" s="2680"/>
      <c r="AH887" s="2680"/>
      <c r="AI887" s="2680"/>
      <c r="AJ887" s="2680"/>
      <c r="AK887" s="2680"/>
      <c r="AL887" s="2680"/>
      <c r="AM887" s="2680"/>
      <c r="AN887" s="1907"/>
      <c r="AO887" s="2847">
        <v>3114702029</v>
      </c>
      <c r="AP887" s="2847"/>
      <c r="AQ887" s="2847"/>
      <c r="AR887" s="2847"/>
      <c r="AS887" s="2847"/>
      <c r="AT887" s="2847"/>
      <c r="AU887" s="2847"/>
      <c r="AV887" s="2847"/>
      <c r="AW887" s="2847"/>
      <c r="CI887" s="1953">
        <v>645014079</v>
      </c>
      <c r="CJ887" s="1961">
        <v>953159655</v>
      </c>
      <c r="CK887" s="1955"/>
      <c r="CL887" s="924"/>
    </row>
    <row r="888" spans="3:90" ht="18" customHeight="1" thickBot="1">
      <c r="C888" s="2768" t="s">
        <v>580</v>
      </c>
      <c r="D888" s="2768"/>
      <c r="E888" s="2768"/>
      <c r="F888" s="2768"/>
      <c r="G888" s="2768"/>
      <c r="H888" s="2768"/>
      <c r="I888" s="2768"/>
      <c r="J888" s="2768"/>
      <c r="K888" s="2768"/>
      <c r="L888" s="2768"/>
      <c r="M888" s="2768"/>
      <c r="N888" s="2768"/>
      <c r="O888" s="2768"/>
      <c r="P888" s="2768"/>
      <c r="Q888" s="2768"/>
      <c r="R888" s="2768"/>
      <c r="S888" s="2768"/>
      <c r="T888" s="2768"/>
      <c r="U888" s="2768"/>
      <c r="V888" s="457"/>
      <c r="W888" s="457"/>
      <c r="X888" s="457"/>
      <c r="Y888" s="457"/>
      <c r="Z888" s="285"/>
      <c r="AA888" s="285"/>
      <c r="AB888" s="285"/>
      <c r="AC888" s="285"/>
      <c r="AE888" s="2848">
        <v>167507989876</v>
      </c>
      <c r="AF888" s="2848"/>
      <c r="AG888" s="2848"/>
      <c r="AH888" s="2848"/>
      <c r="AI888" s="2848"/>
      <c r="AJ888" s="2848"/>
      <c r="AK888" s="2848"/>
      <c r="AL888" s="2848"/>
      <c r="AM888" s="2848"/>
      <c r="AN888" s="1907"/>
      <c r="AO888" s="2580">
        <v>92102112746</v>
      </c>
      <c r="AP888" s="2580"/>
      <c r="AQ888" s="2580"/>
      <c r="AR888" s="2580"/>
      <c r="AS888" s="2580"/>
      <c r="AT888" s="2580"/>
      <c r="AU888" s="2580"/>
      <c r="AV888" s="2580"/>
      <c r="AW888" s="2580"/>
      <c r="CJ888" s="1962"/>
      <c r="CK888" s="924"/>
      <c r="CL888" s="924"/>
    </row>
    <row r="889" spans="3:90" ht="17.25" customHeight="1" thickTop="1">
      <c r="C889" s="457"/>
      <c r="D889" s="457"/>
      <c r="E889" s="457"/>
      <c r="F889" s="457"/>
      <c r="G889" s="457"/>
      <c r="H889" s="457"/>
      <c r="I889" s="457"/>
      <c r="J889" s="457"/>
      <c r="K889" s="457"/>
      <c r="L889" s="457"/>
      <c r="M889" s="457"/>
      <c r="N889" s="457"/>
      <c r="O889" s="457"/>
      <c r="P889" s="457"/>
      <c r="Q889" s="457"/>
      <c r="R889" s="457"/>
      <c r="S889" s="457"/>
      <c r="T889" s="457"/>
      <c r="U889" s="457"/>
      <c r="V889" s="457"/>
      <c r="W889" s="457"/>
      <c r="X889" s="457"/>
      <c r="Y889" s="457"/>
      <c r="Z889" s="285"/>
      <c r="AA889" s="285"/>
      <c r="AB889" s="285"/>
      <c r="AC889" s="285"/>
      <c r="AE889" s="452"/>
      <c r="AF889" s="452"/>
      <c r="AG889" s="452"/>
      <c r="AH889" s="452"/>
      <c r="AI889" s="452"/>
      <c r="AJ889" s="452"/>
      <c r="AK889" s="452"/>
      <c r="AL889" s="452"/>
      <c r="AM889" s="452"/>
      <c r="AN889" s="936"/>
      <c r="AO889" s="452"/>
      <c r="AP889" s="452"/>
      <c r="AQ889" s="452"/>
      <c r="AR889" s="452"/>
      <c r="AS889" s="452"/>
      <c r="AT889" s="452"/>
      <c r="AU889" s="452"/>
      <c r="AV889" s="452"/>
      <c r="AW889" s="452"/>
      <c r="CK889" s="924"/>
      <c r="CL889" s="924"/>
    </row>
    <row r="890" spans="3:90" ht="17.25" customHeight="1">
      <c r="C890" s="134" t="s">
        <v>1592</v>
      </c>
      <c r="D890" s="457"/>
      <c r="E890" s="457"/>
      <c r="F890" s="457"/>
      <c r="G890" s="457"/>
      <c r="H890" s="457"/>
      <c r="I890" s="457"/>
      <c r="J890" s="457"/>
      <c r="K890" s="457"/>
      <c r="L890" s="457"/>
      <c r="M890" s="457"/>
      <c r="N890" s="457"/>
      <c r="O890" s="457"/>
      <c r="P890" s="457"/>
      <c r="Q890" s="457"/>
      <c r="R890" s="457"/>
      <c r="S890" s="457"/>
      <c r="T890" s="457"/>
      <c r="U890" s="457"/>
      <c r="V890" s="457"/>
      <c r="W890" s="457"/>
      <c r="X890" s="457"/>
      <c r="Y890" s="457"/>
      <c r="Z890" s="285"/>
      <c r="AA890" s="285"/>
      <c r="AB890" s="285"/>
      <c r="AC890" s="285"/>
      <c r="AE890" s="2592" t="s">
        <v>642</v>
      </c>
      <c r="AF890" s="2592"/>
      <c r="AG890" s="2592"/>
      <c r="AH890" s="2592"/>
      <c r="AI890" s="2592"/>
      <c r="AJ890" s="2592"/>
      <c r="AK890" s="2592"/>
      <c r="AL890" s="2592"/>
      <c r="AM890" s="2592"/>
      <c r="AN890" s="1907"/>
      <c r="AO890" s="2592" t="s">
        <v>643</v>
      </c>
      <c r="AP890" s="2592"/>
      <c r="AQ890" s="2592"/>
      <c r="AR890" s="2592"/>
      <c r="AS890" s="2592"/>
      <c r="AT890" s="2592"/>
      <c r="AU890" s="2592"/>
      <c r="AV890" s="2592"/>
      <c r="AW890" s="2592"/>
      <c r="CK890" s="924"/>
      <c r="CL890" s="924"/>
    </row>
    <row r="891" spans="3:90" ht="18" customHeight="1">
      <c r="C891" s="134"/>
      <c r="D891" s="457"/>
      <c r="E891" s="457"/>
      <c r="F891" s="457"/>
      <c r="G891" s="457"/>
      <c r="H891" s="457"/>
      <c r="I891" s="457"/>
      <c r="J891" s="457"/>
      <c r="K891" s="457"/>
      <c r="L891" s="457"/>
      <c r="M891" s="457"/>
      <c r="N891" s="457"/>
      <c r="O891" s="457"/>
      <c r="P891" s="457"/>
      <c r="Q891" s="457"/>
      <c r="R891" s="457"/>
      <c r="S891" s="457"/>
      <c r="T891" s="457"/>
      <c r="U891" s="457"/>
      <c r="V891" s="457"/>
      <c r="W891" s="457"/>
      <c r="X891" s="457"/>
      <c r="Y891" s="457"/>
      <c r="Z891" s="285"/>
      <c r="AA891" s="285"/>
      <c r="AB891" s="285"/>
      <c r="AC891" s="285"/>
      <c r="AE891" s="2748" t="s">
        <v>574</v>
      </c>
      <c r="AF891" s="2748"/>
      <c r="AG891" s="2748"/>
      <c r="AH891" s="2748"/>
      <c r="AI891" s="2748"/>
      <c r="AJ891" s="2748"/>
      <c r="AK891" s="2748"/>
      <c r="AL891" s="2748"/>
      <c r="AM891" s="2748"/>
      <c r="AN891" s="1907"/>
      <c r="AO891" s="2748" t="s">
        <v>574</v>
      </c>
      <c r="AP891" s="2748"/>
      <c r="AQ891" s="2748"/>
      <c r="AR891" s="2748"/>
      <c r="AS891" s="2748"/>
      <c r="AT891" s="2748"/>
      <c r="AU891" s="2748"/>
      <c r="AV891" s="2748"/>
      <c r="AW891" s="2748"/>
      <c r="CI891" s="1957" t="s">
        <v>1993</v>
      </c>
      <c r="CJ891" s="1958" t="s">
        <v>1994</v>
      </c>
      <c r="CK891" s="924"/>
      <c r="CL891" s="924"/>
    </row>
    <row r="892" spans="3:90" ht="18" customHeight="1">
      <c r="C892" s="1755" t="s">
        <v>1594</v>
      </c>
      <c r="D892" s="457"/>
      <c r="E892" s="457"/>
      <c r="F892" s="457"/>
      <c r="G892" s="457"/>
      <c r="H892" s="457"/>
      <c r="I892" s="457"/>
      <c r="J892" s="457"/>
      <c r="K892" s="457"/>
      <c r="L892" s="457"/>
      <c r="M892" s="457"/>
      <c r="N892" s="457"/>
      <c r="O892" s="457"/>
      <c r="P892" s="457"/>
      <c r="Q892" s="457"/>
      <c r="R892" s="457"/>
      <c r="S892" s="457"/>
      <c r="T892" s="457"/>
      <c r="U892" s="457"/>
      <c r="V892" s="457"/>
      <c r="W892" s="457"/>
      <c r="X892" s="457"/>
      <c r="Y892" s="457"/>
      <c r="Z892" s="285"/>
      <c r="AA892" s="285"/>
      <c r="AB892" s="285"/>
      <c r="AC892" s="285"/>
      <c r="AE892" s="2732">
        <v>0</v>
      </c>
      <c r="AF892" s="2732"/>
      <c r="AG892" s="2732"/>
      <c r="AH892" s="2733"/>
      <c r="AI892" s="2733"/>
      <c r="AJ892" s="2732"/>
      <c r="AK892" s="2734"/>
      <c r="AL892" s="2732"/>
      <c r="AM892" s="2732"/>
      <c r="AN892" s="1907"/>
      <c r="AO892" s="2855"/>
      <c r="AP892" s="2855"/>
      <c r="AQ892" s="2855"/>
      <c r="AR892" s="2855"/>
      <c r="AS892" s="2855"/>
      <c r="AT892" s="2855"/>
      <c r="AU892" s="2855"/>
      <c r="AV892" s="2855"/>
      <c r="AW892" s="2855"/>
      <c r="CK892" s="924"/>
      <c r="CL892" s="924"/>
    </row>
    <row r="893" spans="3:90" ht="18" customHeight="1">
      <c r="C893" s="1755" t="s">
        <v>1511</v>
      </c>
      <c r="D893" s="457"/>
      <c r="E893" s="457"/>
      <c r="F893" s="457"/>
      <c r="G893" s="457"/>
      <c r="H893" s="457"/>
      <c r="I893" s="457"/>
      <c r="J893" s="457"/>
      <c r="K893" s="457"/>
      <c r="L893" s="457"/>
      <c r="M893" s="457"/>
      <c r="N893" s="457"/>
      <c r="O893" s="457"/>
      <c r="P893" s="457"/>
      <c r="Q893" s="457"/>
      <c r="R893" s="457"/>
      <c r="S893" s="457"/>
      <c r="T893" s="457"/>
      <c r="U893" s="457"/>
      <c r="V893" s="457"/>
      <c r="W893" s="457"/>
      <c r="X893" s="457"/>
      <c r="Y893" s="457"/>
      <c r="Z893" s="285"/>
      <c r="AA893" s="285"/>
      <c r="AB893" s="285"/>
      <c r="AC893" s="285"/>
      <c r="AE893" s="2564">
        <v>3993525407</v>
      </c>
      <c r="AF893" s="2564"/>
      <c r="AG893" s="2564"/>
      <c r="AH893" s="2564"/>
      <c r="AI893" s="2564"/>
      <c r="AJ893" s="2564"/>
      <c r="AK893" s="2564"/>
      <c r="AL893" s="2564"/>
      <c r="AM893" s="2564"/>
      <c r="AN893" s="1907"/>
      <c r="AO893" s="2673">
        <v>4580527085</v>
      </c>
      <c r="AP893" s="2673"/>
      <c r="AQ893" s="2673"/>
      <c r="AR893" s="2673"/>
      <c r="AS893" s="2673"/>
      <c r="AT893" s="2673"/>
      <c r="AU893" s="2673"/>
      <c r="AV893" s="2673"/>
      <c r="AW893" s="2673"/>
      <c r="CI893" s="509">
        <v>3993525407</v>
      </c>
      <c r="CK893" s="924"/>
      <c r="CL893" s="924"/>
    </row>
    <row r="894" spans="3:90" ht="18" customHeight="1">
      <c r="C894" s="1755" t="s">
        <v>2048</v>
      </c>
      <c r="D894" s="457"/>
      <c r="E894" s="457"/>
      <c r="F894" s="457"/>
      <c r="G894" s="457"/>
      <c r="H894" s="457"/>
      <c r="I894" s="457"/>
      <c r="J894" s="457"/>
      <c r="K894" s="457"/>
      <c r="L894" s="457"/>
      <c r="M894" s="457"/>
      <c r="N894" s="457"/>
      <c r="O894" s="457"/>
      <c r="P894" s="457"/>
      <c r="Q894" s="457"/>
      <c r="R894" s="457"/>
      <c r="S894" s="457"/>
      <c r="T894" s="457"/>
      <c r="U894" s="457"/>
      <c r="V894" s="457"/>
      <c r="W894" s="457"/>
      <c r="X894" s="457"/>
      <c r="Y894" s="457"/>
      <c r="Z894" s="285"/>
      <c r="AA894" s="285"/>
      <c r="AB894" s="285"/>
      <c r="AC894" s="285"/>
      <c r="AE894" s="2564">
        <v>916885946</v>
      </c>
      <c r="AF894" s="2564"/>
      <c r="AG894" s="2564"/>
      <c r="AH894" s="2564"/>
      <c r="AI894" s="2564"/>
      <c r="AJ894" s="2564"/>
      <c r="AK894" s="2564"/>
      <c r="AL894" s="2564"/>
      <c r="AM894" s="2564"/>
      <c r="AN894" s="1907"/>
      <c r="AO894" s="2673">
        <v>711633052</v>
      </c>
      <c r="AP894" s="2673"/>
      <c r="AQ894" s="2673"/>
      <c r="AR894" s="2673"/>
      <c r="AS894" s="2673"/>
      <c r="AT894" s="2673"/>
      <c r="AU894" s="2673"/>
      <c r="AV894" s="2673"/>
      <c r="AW894" s="2673"/>
      <c r="CI894" s="509">
        <v>814710011</v>
      </c>
      <c r="CJ894" s="460">
        <v>102175935</v>
      </c>
      <c r="CK894" s="924"/>
      <c r="CL894" s="924"/>
    </row>
    <row r="895" spans="3:90" ht="18" customHeight="1">
      <c r="C895" s="1755" t="s">
        <v>1513</v>
      </c>
      <c r="D895" s="457"/>
      <c r="E895" s="457"/>
      <c r="F895" s="457"/>
      <c r="G895" s="457"/>
      <c r="H895" s="457"/>
      <c r="I895" s="457"/>
      <c r="J895" s="457"/>
      <c r="K895" s="457"/>
      <c r="L895" s="457"/>
      <c r="M895" s="457"/>
      <c r="N895" s="457"/>
      <c r="O895" s="457"/>
      <c r="P895" s="457"/>
      <c r="Q895" s="457"/>
      <c r="R895" s="457"/>
      <c r="S895" s="457"/>
      <c r="T895" s="457"/>
      <c r="U895" s="457"/>
      <c r="V895" s="457"/>
      <c r="W895" s="457"/>
      <c r="X895" s="457"/>
      <c r="Y895" s="457"/>
      <c r="Z895" s="285"/>
      <c r="AA895" s="285"/>
      <c r="AB895" s="285"/>
      <c r="AC895" s="285"/>
      <c r="AE895" s="2564">
        <v>3000000</v>
      </c>
      <c r="AF895" s="2564"/>
      <c r="AG895" s="2564"/>
      <c r="AH895" s="2564"/>
      <c r="AI895" s="2564"/>
      <c r="AJ895" s="2564"/>
      <c r="AK895" s="2564"/>
      <c r="AL895" s="2564"/>
      <c r="AM895" s="2564"/>
      <c r="AN895" s="1907"/>
      <c r="AO895" s="2673">
        <v>324220568</v>
      </c>
      <c r="AP895" s="2673"/>
      <c r="AQ895" s="2673"/>
      <c r="AR895" s="2673"/>
      <c r="AS895" s="2673"/>
      <c r="AT895" s="2673"/>
      <c r="AU895" s="2673"/>
      <c r="AV895" s="2673"/>
      <c r="AW895" s="2673"/>
      <c r="CI895" s="509">
        <v>3000000</v>
      </c>
      <c r="CK895" s="924"/>
      <c r="CL895" s="924"/>
    </row>
    <row r="896" spans="3:90" ht="18" hidden="1" customHeight="1">
      <c r="C896" s="1755" t="s">
        <v>1598</v>
      </c>
      <c r="D896" s="457"/>
      <c r="E896" s="457"/>
      <c r="F896" s="457"/>
      <c r="G896" s="457"/>
      <c r="H896" s="457"/>
      <c r="I896" s="457"/>
      <c r="J896" s="457"/>
      <c r="K896" s="457"/>
      <c r="L896" s="457"/>
      <c r="M896" s="457"/>
      <c r="N896" s="457"/>
      <c r="O896" s="457"/>
      <c r="P896" s="457"/>
      <c r="Q896" s="457"/>
      <c r="R896" s="457"/>
      <c r="S896" s="457"/>
      <c r="T896" s="457"/>
      <c r="U896" s="457"/>
      <c r="V896" s="457"/>
      <c r="W896" s="457"/>
      <c r="X896" s="457"/>
      <c r="Y896" s="457"/>
      <c r="Z896" s="285"/>
      <c r="AA896" s="285"/>
      <c r="AB896" s="285"/>
      <c r="AC896" s="285"/>
      <c r="AE896" s="2564"/>
      <c r="AF896" s="2564"/>
      <c r="AG896" s="2564"/>
      <c r="AH896" s="2564"/>
      <c r="AI896" s="2564"/>
      <c r="AJ896" s="2564"/>
      <c r="AK896" s="2564"/>
      <c r="AL896" s="2564"/>
      <c r="AM896" s="2564"/>
      <c r="AN896" s="1907"/>
      <c r="AO896" s="2564"/>
      <c r="AP896" s="2564"/>
      <c r="AQ896" s="2564"/>
      <c r="AR896" s="2564"/>
      <c r="AS896" s="2564"/>
      <c r="AT896" s="2564"/>
      <c r="AU896" s="2564"/>
      <c r="AV896" s="2564"/>
      <c r="AW896" s="2564"/>
      <c r="CK896" s="924"/>
      <c r="CL896" s="924"/>
    </row>
    <row r="897" spans="1:90" ht="18" customHeight="1">
      <c r="C897" s="1755" t="s">
        <v>1992</v>
      </c>
      <c r="D897" s="457"/>
      <c r="E897" s="457"/>
      <c r="F897" s="457"/>
      <c r="G897" s="457"/>
      <c r="H897" s="457"/>
      <c r="I897" s="457"/>
      <c r="J897" s="457"/>
      <c r="K897" s="457"/>
      <c r="L897" s="457"/>
      <c r="M897" s="457"/>
      <c r="N897" s="457"/>
      <c r="O897" s="457"/>
      <c r="P897" s="457"/>
      <c r="Q897" s="457"/>
      <c r="R897" s="457"/>
      <c r="S897" s="457"/>
      <c r="T897" s="457"/>
      <c r="U897" s="457"/>
      <c r="V897" s="457"/>
      <c r="W897" s="457"/>
      <c r="X897" s="457"/>
      <c r="Y897" s="457"/>
      <c r="Z897" s="285"/>
      <c r="AA897" s="285"/>
      <c r="AB897" s="285"/>
      <c r="AC897" s="285"/>
      <c r="AE897" s="2564">
        <v>1747117731</v>
      </c>
      <c r="AF897" s="2564"/>
      <c r="AG897" s="2564"/>
      <c r="AH897" s="2564"/>
      <c r="AI897" s="2564"/>
      <c r="AJ897" s="2564"/>
      <c r="AK897" s="2564"/>
      <c r="AL897" s="2564"/>
      <c r="AM897" s="2564"/>
      <c r="AN897" s="1907"/>
      <c r="AO897" s="2673">
        <v>1371145466</v>
      </c>
      <c r="AP897" s="2673"/>
      <c r="AQ897" s="2673"/>
      <c r="AR897" s="2673"/>
      <c r="AS897" s="2673"/>
      <c r="AT897" s="2673"/>
      <c r="AU897" s="2673"/>
      <c r="AV897" s="2673"/>
      <c r="AW897" s="2673"/>
      <c r="CI897" s="509">
        <v>1725249359</v>
      </c>
      <c r="CJ897" s="460">
        <v>21868372</v>
      </c>
      <c r="CK897" s="924"/>
      <c r="CL897" s="924"/>
    </row>
    <row r="898" spans="1:90" ht="18" customHeight="1">
      <c r="C898" s="1755" t="s">
        <v>1597</v>
      </c>
      <c r="D898" s="457"/>
      <c r="E898" s="457"/>
      <c r="F898" s="457"/>
      <c r="G898" s="457"/>
      <c r="H898" s="457"/>
      <c r="I898" s="457"/>
      <c r="J898" s="457"/>
      <c r="K898" s="457"/>
      <c r="L898" s="457"/>
      <c r="M898" s="457"/>
      <c r="N898" s="457"/>
      <c r="O898" s="457"/>
      <c r="P898" s="457"/>
      <c r="Q898" s="457"/>
      <c r="R898" s="457"/>
      <c r="S898" s="457"/>
      <c r="T898" s="457"/>
      <c r="U898" s="457"/>
      <c r="V898" s="457"/>
      <c r="W898" s="457"/>
      <c r="X898" s="457"/>
      <c r="Y898" s="457"/>
      <c r="Z898" s="285"/>
      <c r="AA898" s="285"/>
      <c r="AB898" s="285"/>
      <c r="AC898" s="285"/>
      <c r="AE898" s="2564">
        <v>2367416113</v>
      </c>
      <c r="AF898" s="2564"/>
      <c r="AG898" s="2564"/>
      <c r="AH898" s="2564"/>
      <c r="AI898" s="2564"/>
      <c r="AJ898" s="2564"/>
      <c r="AK898" s="2564"/>
      <c r="AL898" s="2564"/>
      <c r="AM898" s="2564"/>
      <c r="AN898" s="1907"/>
      <c r="AO898" s="2847">
        <v>1443429971</v>
      </c>
      <c r="AP898" s="2847"/>
      <c r="AQ898" s="2847"/>
      <c r="AR898" s="2847"/>
      <c r="AS898" s="2847"/>
      <c r="AT898" s="2847"/>
      <c r="AU898" s="2847"/>
      <c r="AV898" s="2847"/>
      <c r="AW898" s="2847"/>
      <c r="CI898" s="509">
        <v>2162510044</v>
      </c>
      <c r="CJ898" s="460">
        <v>204906069</v>
      </c>
      <c r="CK898" s="924"/>
      <c r="CL898" s="924"/>
    </row>
    <row r="899" spans="1:90" ht="18" customHeight="1" thickBot="1">
      <c r="C899" s="2861" t="s">
        <v>580</v>
      </c>
      <c r="D899" s="2861"/>
      <c r="E899" s="2861"/>
      <c r="F899" s="2861"/>
      <c r="G899" s="2861"/>
      <c r="H899" s="2861"/>
      <c r="I899" s="2861"/>
      <c r="J899" s="2861"/>
      <c r="K899" s="2861"/>
      <c r="L899" s="2861"/>
      <c r="M899" s="2861"/>
      <c r="N899" s="2861"/>
      <c r="O899" s="2861"/>
      <c r="P899" s="2861"/>
      <c r="Q899" s="2861"/>
      <c r="R899" s="2861"/>
      <c r="S899" s="2861"/>
      <c r="T899" s="2861"/>
      <c r="U899" s="2861"/>
      <c r="V899" s="457"/>
      <c r="W899" s="457"/>
      <c r="X899" s="457"/>
      <c r="Y899" s="457"/>
      <c r="Z899" s="285"/>
      <c r="AA899" s="285"/>
      <c r="AB899" s="285"/>
      <c r="AC899" s="285"/>
      <c r="AE899" s="2580">
        <v>9027945197</v>
      </c>
      <c r="AF899" s="2580"/>
      <c r="AG899" s="2580"/>
      <c r="AH899" s="2580"/>
      <c r="AI899" s="2580"/>
      <c r="AJ899" s="2580"/>
      <c r="AK899" s="2580"/>
      <c r="AL899" s="2580"/>
      <c r="AM899" s="2580"/>
      <c r="AN899" s="1907"/>
      <c r="AO899" s="2580">
        <v>8430956142</v>
      </c>
      <c r="AP899" s="2580"/>
      <c r="AQ899" s="2580"/>
      <c r="AR899" s="2580"/>
      <c r="AS899" s="2580"/>
      <c r="AT899" s="2580"/>
      <c r="AU899" s="2580"/>
      <c r="AV899" s="2580"/>
      <c r="AW899" s="2580"/>
      <c r="CI899" s="1081">
        <v>9027945197</v>
      </c>
      <c r="CJ899" s="1082">
        <v>8430956142</v>
      </c>
      <c r="CK899" s="509">
        <v>0</v>
      </c>
      <c r="CL899" s="1541">
        <v>0</v>
      </c>
    </row>
    <row r="900" spans="1:90" ht="18" customHeight="1" thickTop="1">
      <c r="C900" s="457"/>
      <c r="D900" s="457"/>
      <c r="E900" s="457"/>
      <c r="F900" s="457"/>
      <c r="G900" s="457"/>
      <c r="H900" s="457"/>
      <c r="I900" s="457"/>
      <c r="J900" s="457"/>
      <c r="K900" s="457"/>
      <c r="L900" s="457"/>
      <c r="M900" s="457"/>
      <c r="N900" s="457"/>
      <c r="O900" s="457"/>
      <c r="P900" s="457"/>
      <c r="Q900" s="457"/>
      <c r="R900" s="457"/>
      <c r="S900" s="457"/>
      <c r="T900" s="457"/>
      <c r="U900" s="457"/>
      <c r="V900" s="457"/>
      <c r="W900" s="457"/>
      <c r="X900" s="457"/>
      <c r="Y900" s="457"/>
      <c r="Z900" s="457"/>
      <c r="AA900" s="404"/>
      <c r="AE900" s="386"/>
      <c r="AF900" s="386"/>
      <c r="AG900" s="386"/>
      <c r="AH900" s="386"/>
      <c r="AI900" s="386"/>
      <c r="AJ900" s="386"/>
      <c r="AK900" s="386"/>
      <c r="AL900" s="386"/>
      <c r="AM900" s="386"/>
      <c r="AN900" s="936"/>
      <c r="AO900" s="386"/>
      <c r="AP900" s="386"/>
      <c r="AQ900" s="386"/>
      <c r="AR900" s="386"/>
      <c r="AS900" s="386"/>
      <c r="AT900" s="386"/>
      <c r="AU900" s="386"/>
      <c r="AV900" s="386"/>
      <c r="AW900" s="386"/>
      <c r="CK900" s="924"/>
      <c r="CL900" s="924"/>
    </row>
    <row r="901" spans="1:90" ht="17.25" customHeight="1">
      <c r="A901" s="1017">
        <v>7</v>
      </c>
      <c r="B901" s="1062" t="s">
        <v>537</v>
      </c>
      <c r="C901" s="1062" t="s">
        <v>1064</v>
      </c>
      <c r="D901" s="1017"/>
      <c r="E901" s="457"/>
      <c r="F901" s="457"/>
      <c r="G901" s="457"/>
      <c r="H901" s="457"/>
      <c r="I901" s="457"/>
      <c r="J901" s="457"/>
      <c r="K901" s="457"/>
      <c r="L901" s="457"/>
      <c r="M901" s="457"/>
      <c r="N901" s="457"/>
      <c r="O901" s="457"/>
      <c r="P901" s="457"/>
      <c r="Q901" s="457"/>
      <c r="R901" s="457"/>
      <c r="S901" s="457"/>
      <c r="T901" s="457"/>
      <c r="U901" s="457"/>
      <c r="V901" s="457"/>
      <c r="W901" s="457"/>
      <c r="X901" s="457"/>
      <c r="Y901" s="457"/>
      <c r="Z901" s="457"/>
      <c r="AA901" s="404"/>
      <c r="AE901" s="2607" t="s">
        <v>642</v>
      </c>
      <c r="AF901" s="2607"/>
      <c r="AG901" s="2607"/>
      <c r="AH901" s="2607"/>
      <c r="AI901" s="2607"/>
      <c r="AJ901" s="2607"/>
      <c r="AK901" s="2607"/>
      <c r="AL901" s="2607"/>
      <c r="AM901" s="2607"/>
      <c r="AN901" s="1912"/>
      <c r="AO901" s="2607" t="s">
        <v>643</v>
      </c>
      <c r="AP901" s="2607"/>
      <c r="AQ901" s="2607"/>
      <c r="AR901" s="2607"/>
      <c r="AS901" s="2607"/>
      <c r="AT901" s="2607"/>
      <c r="AU901" s="2607"/>
      <c r="AV901" s="2607"/>
      <c r="AW901" s="2607"/>
      <c r="BA901" s="1646"/>
      <c r="BU901" s="1753"/>
      <c r="BV901" s="1753"/>
      <c r="BW901" s="1753"/>
      <c r="BX901" s="1753"/>
      <c r="BY901" s="1753"/>
      <c r="BZ901" s="1753"/>
      <c r="CA901" s="923"/>
      <c r="CB901" s="923"/>
      <c r="CC901" s="923"/>
      <c r="CD901" s="923"/>
      <c r="CE901" s="923"/>
      <c r="CF901" s="923"/>
      <c r="CG901" s="923"/>
      <c r="CH901" s="923"/>
      <c r="CK901" s="924"/>
    </row>
    <row r="902" spans="1:90" ht="17.25" customHeight="1">
      <c r="C902" s="457"/>
      <c r="D902" s="457"/>
      <c r="E902" s="457"/>
      <c r="F902" s="457"/>
      <c r="G902" s="457"/>
      <c r="H902" s="457"/>
      <c r="I902" s="457"/>
      <c r="J902" s="457"/>
      <c r="K902" s="457"/>
      <c r="L902" s="457"/>
      <c r="M902" s="457"/>
      <c r="N902" s="457"/>
      <c r="O902" s="457"/>
      <c r="P902" s="457"/>
      <c r="Q902" s="457"/>
      <c r="R902" s="457"/>
      <c r="S902" s="457"/>
      <c r="T902" s="457"/>
      <c r="U902" s="457"/>
      <c r="V902" s="457"/>
      <c r="W902" s="457"/>
      <c r="X902" s="457"/>
      <c r="Y902" s="457"/>
      <c r="Z902" s="457"/>
      <c r="AA902" s="404"/>
      <c r="AE902" s="2805" t="s">
        <v>574</v>
      </c>
      <c r="AF902" s="2696"/>
      <c r="AG902" s="2696"/>
      <c r="AH902" s="2697"/>
      <c r="AI902" s="2697"/>
      <c r="AJ902" s="2696"/>
      <c r="AK902" s="2697"/>
      <c r="AL902" s="2696"/>
      <c r="AM902" s="2696"/>
      <c r="AN902" s="1912"/>
      <c r="AO902" s="2805" t="s">
        <v>574</v>
      </c>
      <c r="AP902" s="2805"/>
      <c r="AQ902" s="2805"/>
      <c r="AR902" s="2636"/>
      <c r="AS902" s="2636"/>
      <c r="AT902" s="2636"/>
      <c r="AU902" s="2805"/>
      <c r="AV902" s="2805"/>
      <c r="AW902" s="2805"/>
      <c r="BA902" s="1646"/>
      <c r="BU902" s="1753"/>
      <c r="BV902" s="1753"/>
      <c r="BW902" s="1753"/>
      <c r="BX902" s="1753"/>
      <c r="BY902" s="1753"/>
      <c r="BZ902" s="1753"/>
      <c r="CA902" s="923"/>
      <c r="CB902" s="923"/>
      <c r="CC902" s="923"/>
      <c r="CD902" s="923"/>
      <c r="CE902" s="923"/>
      <c r="CF902" s="923"/>
      <c r="CG902" s="923"/>
      <c r="CH902" s="923"/>
    </row>
    <row r="903" spans="1:90" hidden="1">
      <c r="C903" s="1448" t="s">
        <v>1059</v>
      </c>
      <c r="D903" s="285"/>
      <c r="E903" s="285"/>
      <c r="F903" s="285"/>
      <c r="G903" s="285"/>
      <c r="H903" s="285"/>
      <c r="I903" s="285"/>
      <c r="J903" s="285"/>
      <c r="K903" s="285"/>
      <c r="L903" s="285"/>
      <c r="M903" s="285"/>
      <c r="N903" s="285"/>
      <c r="O903" s="285"/>
      <c r="P903" s="285"/>
      <c r="Q903" s="285"/>
      <c r="R903" s="285"/>
      <c r="S903" s="285"/>
      <c r="T903" s="285"/>
      <c r="U903" s="285"/>
      <c r="V903" s="285"/>
      <c r="W903" s="285"/>
      <c r="X903" s="285"/>
      <c r="Y903" s="285"/>
      <c r="Z903" s="285"/>
      <c r="AA903" s="404"/>
      <c r="AE903" s="2609"/>
      <c r="AF903" s="2609"/>
      <c r="AG903" s="2609"/>
      <c r="AH903" s="2610"/>
      <c r="AI903" s="2610"/>
      <c r="AJ903" s="2609"/>
      <c r="AK903" s="2842"/>
      <c r="AL903" s="2609"/>
      <c r="AM903" s="2609"/>
      <c r="AN903" s="1907"/>
      <c r="AO903" s="2609"/>
      <c r="AP903" s="2609"/>
      <c r="AQ903" s="2609"/>
      <c r="AR903" s="2610"/>
      <c r="AS903" s="2610"/>
      <c r="AT903" s="2610"/>
      <c r="AU903" s="2609"/>
      <c r="AV903" s="2609"/>
      <c r="AW903" s="2609"/>
      <c r="CK903" s="924"/>
      <c r="CL903" s="924"/>
    </row>
    <row r="904" spans="1:90" hidden="1">
      <c r="C904" s="1448" t="s">
        <v>1060</v>
      </c>
      <c r="D904" s="457"/>
      <c r="E904" s="457"/>
      <c r="F904" s="457"/>
      <c r="G904" s="457"/>
      <c r="H904" s="457"/>
      <c r="I904" s="457"/>
      <c r="J904" s="457"/>
      <c r="K904" s="457"/>
      <c r="L904" s="457"/>
      <c r="M904" s="457"/>
      <c r="N904" s="457"/>
      <c r="O904" s="457"/>
      <c r="P904" s="457"/>
      <c r="Q904" s="457"/>
      <c r="R904" s="457"/>
      <c r="S904" s="457"/>
      <c r="T904" s="457"/>
      <c r="U904" s="457"/>
      <c r="V904" s="457"/>
      <c r="W904" s="457"/>
      <c r="X904" s="457"/>
      <c r="Y904" s="457"/>
      <c r="Z904" s="457"/>
      <c r="AA904" s="404"/>
      <c r="AE904" s="2592"/>
      <c r="AF904" s="2592"/>
      <c r="AG904" s="2592"/>
      <c r="AH904" s="2592"/>
      <c r="AI904" s="2592"/>
      <c r="AJ904" s="2592"/>
      <c r="AK904" s="2592"/>
      <c r="AL904" s="2592"/>
      <c r="AM904" s="2592"/>
      <c r="AN904" s="1907"/>
      <c r="AO904" s="2592"/>
      <c r="AP904" s="2592"/>
      <c r="AQ904" s="2592"/>
      <c r="AR904" s="2592"/>
      <c r="AS904" s="2592"/>
      <c r="AT904" s="2592"/>
      <c r="AU904" s="2592"/>
      <c r="AV904" s="2592"/>
      <c r="AW904" s="2592"/>
      <c r="CK904" s="924"/>
      <c r="CL904" s="924"/>
    </row>
    <row r="905" spans="1:90" hidden="1">
      <c r="C905" s="1448" t="s">
        <v>1061</v>
      </c>
      <c r="D905" s="457"/>
      <c r="E905" s="457"/>
      <c r="F905" s="457"/>
      <c r="G905" s="457"/>
      <c r="H905" s="457"/>
      <c r="I905" s="457"/>
      <c r="J905" s="457"/>
      <c r="K905" s="457"/>
      <c r="L905" s="457"/>
      <c r="M905" s="457"/>
      <c r="N905" s="457"/>
      <c r="O905" s="457"/>
      <c r="P905" s="457"/>
      <c r="Q905" s="457"/>
      <c r="R905" s="457"/>
      <c r="S905" s="457"/>
      <c r="T905" s="457"/>
      <c r="U905" s="457"/>
      <c r="V905" s="457"/>
      <c r="W905" s="457"/>
      <c r="X905" s="457"/>
      <c r="Y905" s="457"/>
      <c r="Z905" s="457"/>
      <c r="AA905" s="404"/>
      <c r="AE905" s="2592"/>
      <c r="AF905" s="2592"/>
      <c r="AG905" s="2592"/>
      <c r="AH905" s="2592"/>
      <c r="AI905" s="2592"/>
      <c r="AJ905" s="2592"/>
      <c r="AK905" s="2592"/>
      <c r="AL905" s="2592"/>
      <c r="AM905" s="2592"/>
      <c r="AN905" s="1907"/>
      <c r="AO905" s="2592"/>
      <c r="AP905" s="2592"/>
      <c r="AQ905" s="2592"/>
      <c r="AR905" s="2592"/>
      <c r="AS905" s="2592"/>
      <c r="AT905" s="2592"/>
      <c r="AU905" s="2592"/>
      <c r="AV905" s="2592"/>
      <c r="AW905" s="2592"/>
      <c r="CK905" s="924"/>
      <c r="CL905" s="924"/>
    </row>
    <row r="906" spans="1:90" hidden="1">
      <c r="C906" s="1448" t="s">
        <v>1062</v>
      </c>
      <c r="D906" s="457"/>
      <c r="E906" s="457"/>
      <c r="F906" s="457"/>
      <c r="G906" s="457"/>
      <c r="H906" s="457"/>
      <c r="I906" s="457"/>
      <c r="J906" s="457"/>
      <c r="K906" s="457"/>
      <c r="L906" s="457"/>
      <c r="M906" s="457"/>
      <c r="N906" s="457"/>
      <c r="O906" s="457"/>
      <c r="P906" s="457"/>
      <c r="Q906" s="457"/>
      <c r="R906" s="457"/>
      <c r="S906" s="457"/>
      <c r="T906" s="457"/>
      <c r="U906" s="457"/>
      <c r="V906" s="457"/>
      <c r="W906" s="457"/>
      <c r="X906" s="457"/>
      <c r="Y906" s="457"/>
      <c r="Z906" s="457"/>
      <c r="AA906" s="404"/>
      <c r="AE906" s="2592"/>
      <c r="AF906" s="2592"/>
      <c r="AG906" s="2592"/>
      <c r="AH906" s="2592"/>
      <c r="AI906" s="2592"/>
      <c r="AJ906" s="2592"/>
      <c r="AK906" s="2592"/>
      <c r="AL906" s="2592"/>
      <c r="AM906" s="2592"/>
      <c r="AN906" s="1907"/>
      <c r="AO906" s="2592"/>
      <c r="AP906" s="2592"/>
      <c r="AQ906" s="2592"/>
      <c r="AR906" s="2592"/>
      <c r="AS906" s="2592"/>
      <c r="AT906" s="2592"/>
      <c r="AU906" s="2592"/>
      <c r="AV906" s="2592"/>
      <c r="AW906" s="2592"/>
      <c r="CK906" s="924"/>
      <c r="CL906" s="924"/>
    </row>
    <row r="907" spans="1:90" hidden="1">
      <c r="C907" s="1448" t="s">
        <v>1063</v>
      </c>
      <c r="D907" s="457"/>
      <c r="E907" s="457"/>
      <c r="F907" s="457"/>
      <c r="G907" s="457"/>
      <c r="H907" s="457"/>
      <c r="I907" s="457"/>
      <c r="J907" s="457"/>
      <c r="K907" s="457"/>
      <c r="L907" s="457"/>
      <c r="M907" s="457"/>
      <c r="N907" s="457"/>
      <c r="O907" s="457"/>
      <c r="P907" s="457"/>
      <c r="Q907" s="457"/>
      <c r="R907" s="457"/>
      <c r="S907" s="457"/>
      <c r="T907" s="457"/>
      <c r="U907" s="457"/>
      <c r="V907" s="457"/>
      <c r="W907" s="457"/>
      <c r="X907" s="457"/>
      <c r="Y907" s="457"/>
      <c r="Z907" s="457"/>
      <c r="AA907" s="404"/>
      <c r="AE907" s="2592"/>
      <c r="AF907" s="2592"/>
      <c r="AG907" s="2592"/>
      <c r="AH907" s="2592"/>
      <c r="AI907" s="2592"/>
      <c r="AJ907" s="2592"/>
      <c r="AK907" s="2592"/>
      <c r="AL907" s="2592"/>
      <c r="AM907" s="2592"/>
      <c r="AN907" s="1907"/>
      <c r="AO907" s="2592"/>
      <c r="AP907" s="2592"/>
      <c r="AQ907" s="2592"/>
      <c r="AR907" s="2592"/>
      <c r="AS907" s="2592"/>
      <c r="AT907" s="2592"/>
      <c r="AU907" s="2592"/>
      <c r="AV907" s="2592"/>
      <c r="AW907" s="2592"/>
      <c r="CK907" s="924"/>
      <c r="CL907" s="924"/>
    </row>
    <row r="908" spans="1:90" ht="17.25" customHeight="1">
      <c r="C908" s="1538" t="s">
        <v>1424</v>
      </c>
      <c r="D908" s="457"/>
      <c r="E908" s="457"/>
      <c r="F908" s="457"/>
      <c r="G908" s="457"/>
      <c r="H908" s="457"/>
      <c r="I908" s="457"/>
      <c r="J908" s="457"/>
      <c r="K908" s="457"/>
      <c r="L908" s="457"/>
      <c r="M908" s="457"/>
      <c r="N908" s="457"/>
      <c r="O908" s="457"/>
      <c r="P908" s="457"/>
      <c r="Q908" s="457"/>
      <c r="R908" s="457"/>
      <c r="S908" s="457"/>
      <c r="T908" s="457"/>
      <c r="U908" s="457"/>
      <c r="V908" s="457"/>
      <c r="W908" s="457"/>
      <c r="X908" s="457"/>
      <c r="Y908" s="457"/>
      <c r="Z908" s="457"/>
      <c r="AA908" s="404"/>
      <c r="AE908" s="2564">
        <v>245454545</v>
      </c>
      <c r="AF908" s="2564"/>
      <c r="AG908" s="2564"/>
      <c r="AH908" s="2564"/>
      <c r="AI908" s="2564"/>
      <c r="AJ908" s="2564"/>
      <c r="AK908" s="2564"/>
      <c r="AL908" s="2564"/>
      <c r="AM908" s="2564"/>
      <c r="AN908" s="1906"/>
      <c r="AO908" s="2564"/>
      <c r="AP908" s="2564"/>
      <c r="AQ908" s="2564"/>
      <c r="AR908" s="2564"/>
      <c r="AS908" s="2564"/>
      <c r="AT908" s="2564"/>
      <c r="AU908" s="2564"/>
      <c r="AV908" s="2564"/>
      <c r="AW908" s="2564"/>
      <c r="CK908" s="924"/>
      <c r="CL908" s="924"/>
    </row>
    <row r="909" spans="1:90" ht="17.25" customHeight="1">
      <c r="C909" s="1538" t="s">
        <v>1425</v>
      </c>
      <c r="D909" s="457"/>
      <c r="E909" s="457"/>
      <c r="F909" s="457"/>
      <c r="G909" s="457"/>
      <c r="H909" s="457"/>
      <c r="I909" s="457"/>
      <c r="J909" s="457"/>
      <c r="K909" s="457"/>
      <c r="L909" s="457"/>
      <c r="M909" s="457"/>
      <c r="N909" s="457"/>
      <c r="O909" s="457"/>
      <c r="P909" s="457"/>
      <c r="Q909" s="457"/>
      <c r="R909" s="457"/>
      <c r="S909" s="457"/>
      <c r="T909" s="457"/>
      <c r="U909" s="457"/>
      <c r="V909" s="457"/>
      <c r="W909" s="457"/>
      <c r="X909" s="457"/>
      <c r="Y909" s="457"/>
      <c r="Z909" s="457"/>
      <c r="AA909" s="404"/>
      <c r="AE909" s="2680">
        <v>1818182</v>
      </c>
      <c r="AF909" s="2680"/>
      <c r="AG909" s="2680"/>
      <c r="AH909" s="2680"/>
      <c r="AI909" s="2680"/>
      <c r="AJ909" s="2680"/>
      <c r="AK909" s="2680"/>
      <c r="AL909" s="2680"/>
      <c r="AM909" s="2680"/>
      <c r="AN909" s="1906"/>
      <c r="AO909" s="2847">
        <v>42608498</v>
      </c>
      <c r="AP909" s="2847"/>
      <c r="AQ909" s="2847"/>
      <c r="AR909" s="2847"/>
      <c r="AS909" s="2847"/>
      <c r="AT909" s="2847"/>
      <c r="AU909" s="2847"/>
      <c r="AV909" s="2847"/>
      <c r="AW909" s="2847"/>
      <c r="CK909" s="924"/>
      <c r="CL909" s="924"/>
    </row>
    <row r="910" spans="1:90" ht="17.25" customHeight="1" thickBot="1">
      <c r="C910" s="2662" t="s">
        <v>580</v>
      </c>
      <c r="D910" s="2662"/>
      <c r="E910" s="2662"/>
      <c r="F910" s="2662"/>
      <c r="G910" s="2662"/>
      <c r="H910" s="2662"/>
      <c r="I910" s="2662"/>
      <c r="J910" s="2662"/>
      <c r="K910" s="2662"/>
      <c r="L910" s="2662"/>
      <c r="M910" s="2662"/>
      <c r="N910" s="2662"/>
      <c r="O910" s="2662"/>
      <c r="P910" s="2662"/>
      <c r="Q910" s="2662"/>
      <c r="R910" s="2662"/>
      <c r="S910" s="2662"/>
      <c r="T910" s="2662"/>
      <c r="U910" s="2662"/>
      <c r="V910" s="2662"/>
      <c r="W910" s="2662"/>
      <c r="X910" s="2662"/>
      <c r="Y910" s="2662"/>
      <c r="Z910" s="457"/>
      <c r="AA910" s="404"/>
      <c r="AE910" s="2625">
        <v>247272727</v>
      </c>
      <c r="AF910" s="2625"/>
      <c r="AG910" s="2625"/>
      <c r="AH910" s="2580"/>
      <c r="AI910" s="2580"/>
      <c r="AJ910" s="2625"/>
      <c r="AK910" s="2626"/>
      <c r="AL910" s="2625"/>
      <c r="AM910" s="2625"/>
      <c r="AN910" s="1907"/>
      <c r="AO910" s="2625">
        <v>42608498</v>
      </c>
      <c r="AP910" s="2625"/>
      <c r="AQ910" s="2625"/>
      <c r="AR910" s="2580"/>
      <c r="AS910" s="2580"/>
      <c r="AT910" s="2626"/>
      <c r="AU910" s="2625"/>
      <c r="AV910" s="2625"/>
      <c r="AW910" s="2625"/>
      <c r="BU910" s="2844"/>
      <c r="BV910" s="2844"/>
      <c r="BW910" s="2844"/>
      <c r="BX910" s="2844"/>
      <c r="BY910" s="2844"/>
      <c r="BZ910" s="2844"/>
      <c r="CI910" s="1081">
        <v>247272727</v>
      </c>
      <c r="CJ910" s="1082">
        <v>42608498</v>
      </c>
      <c r="CK910" s="509">
        <v>0</v>
      </c>
      <c r="CL910" s="509">
        <v>0</v>
      </c>
    </row>
    <row r="911" spans="1:90" ht="17.25" customHeight="1" thickTop="1">
      <c r="C911" s="457"/>
      <c r="D911" s="457"/>
      <c r="E911" s="457"/>
      <c r="F911" s="457"/>
      <c r="G911" s="457"/>
      <c r="H911" s="457"/>
      <c r="I911" s="457"/>
      <c r="J911" s="457"/>
      <c r="K911" s="457"/>
      <c r="L911" s="457"/>
      <c r="M911" s="457"/>
      <c r="N911" s="457"/>
      <c r="O911" s="457"/>
      <c r="P911" s="457"/>
      <c r="Q911" s="457"/>
      <c r="R911" s="457"/>
      <c r="S911" s="457"/>
      <c r="T911" s="457"/>
      <c r="U911" s="457"/>
      <c r="V911" s="457"/>
      <c r="W911" s="457"/>
      <c r="X911" s="457"/>
      <c r="Y911" s="457"/>
      <c r="Z911" s="457"/>
      <c r="AA911" s="404"/>
      <c r="AE911" s="386"/>
      <c r="AF911" s="386"/>
      <c r="AG911" s="386"/>
      <c r="AH911" s="386"/>
      <c r="AI911" s="386"/>
      <c r="AJ911" s="386"/>
      <c r="AK911" s="386"/>
      <c r="AL911" s="386"/>
      <c r="AM911" s="386"/>
      <c r="AN911" s="936"/>
      <c r="AO911" s="386"/>
      <c r="AP911" s="386"/>
      <c r="AQ911" s="386"/>
      <c r="AR911" s="386"/>
      <c r="AS911" s="386"/>
      <c r="AT911" s="386"/>
      <c r="AU911" s="386"/>
      <c r="AV911" s="386"/>
      <c r="AW911" s="386"/>
      <c r="CK911" s="924"/>
      <c r="CL911" s="924"/>
    </row>
    <row r="912" spans="1:90" ht="17.25" customHeight="1">
      <c r="A912" s="1017">
        <v>8</v>
      </c>
      <c r="B912" s="1062" t="s">
        <v>537</v>
      </c>
      <c r="C912" s="1062" t="s">
        <v>1065</v>
      </c>
      <c r="D912" s="457"/>
      <c r="E912" s="457"/>
      <c r="F912" s="457"/>
      <c r="G912" s="457"/>
      <c r="H912" s="457"/>
      <c r="I912" s="457"/>
      <c r="J912" s="457"/>
      <c r="K912" s="457"/>
      <c r="L912" s="457"/>
      <c r="M912" s="457"/>
      <c r="N912" s="457"/>
      <c r="O912" s="457"/>
      <c r="P912" s="457"/>
      <c r="Q912" s="457"/>
      <c r="R912" s="457"/>
      <c r="S912" s="457"/>
      <c r="T912" s="457"/>
      <c r="U912" s="457"/>
      <c r="V912" s="457"/>
      <c r="W912" s="457"/>
      <c r="X912" s="457"/>
      <c r="Y912" s="457"/>
      <c r="Z912" s="457"/>
      <c r="AA912" s="404"/>
      <c r="AE912" s="2607" t="s">
        <v>642</v>
      </c>
      <c r="AF912" s="2607"/>
      <c r="AG912" s="2607"/>
      <c r="AH912" s="2607"/>
      <c r="AI912" s="2607"/>
      <c r="AJ912" s="2607"/>
      <c r="AK912" s="2607"/>
      <c r="AL912" s="2607"/>
      <c r="AM912" s="2607"/>
      <c r="AN912" s="1912"/>
      <c r="AO912" s="2607" t="s">
        <v>643</v>
      </c>
      <c r="AP912" s="2607"/>
      <c r="AQ912" s="2607"/>
      <c r="AR912" s="2607"/>
      <c r="AS912" s="2607"/>
      <c r="AT912" s="2607"/>
      <c r="AU912" s="2607"/>
      <c r="AV912" s="2607"/>
      <c r="AW912" s="2607"/>
      <c r="BA912" s="1646"/>
      <c r="BU912" s="1753"/>
      <c r="BV912" s="1753"/>
      <c r="BW912" s="1753"/>
      <c r="BX912" s="1753"/>
      <c r="BY912" s="1753"/>
      <c r="BZ912" s="1753"/>
      <c r="CA912" s="923"/>
      <c r="CB912" s="923"/>
      <c r="CC912" s="923"/>
      <c r="CD912" s="923"/>
      <c r="CE912" s="923"/>
      <c r="CF912" s="923"/>
      <c r="CG912" s="923"/>
      <c r="CH912" s="923"/>
    </row>
    <row r="913" spans="1:90" ht="17.25" customHeight="1">
      <c r="C913" s="457"/>
      <c r="D913" s="457"/>
      <c r="E913" s="457"/>
      <c r="F913" s="457"/>
      <c r="G913" s="457"/>
      <c r="H913" s="457"/>
      <c r="I913" s="457"/>
      <c r="J913" s="457"/>
      <c r="K913" s="457"/>
      <c r="L913" s="457"/>
      <c r="M913" s="457"/>
      <c r="N913" s="457"/>
      <c r="O913" s="457"/>
      <c r="P913" s="457"/>
      <c r="Q913" s="457"/>
      <c r="R913" s="457"/>
      <c r="S913" s="457"/>
      <c r="T913" s="457"/>
      <c r="U913" s="457"/>
      <c r="V913" s="457"/>
      <c r="W913" s="457"/>
      <c r="X913" s="457"/>
      <c r="Y913" s="457"/>
      <c r="Z913" s="457"/>
      <c r="AA913" s="404"/>
      <c r="AE913" s="2805" t="s">
        <v>574</v>
      </c>
      <c r="AF913" s="2696"/>
      <c r="AG913" s="2696"/>
      <c r="AH913" s="2697"/>
      <c r="AI913" s="2697"/>
      <c r="AJ913" s="2696"/>
      <c r="AK913" s="2697"/>
      <c r="AL913" s="2696"/>
      <c r="AM913" s="2696"/>
      <c r="AN913" s="1912"/>
      <c r="AO913" s="2805" t="s">
        <v>574</v>
      </c>
      <c r="AP913" s="2805"/>
      <c r="AQ913" s="2805"/>
      <c r="AR913" s="2636"/>
      <c r="AS913" s="2636"/>
      <c r="AT913" s="2636"/>
      <c r="AU913" s="2805"/>
      <c r="AV913" s="2805"/>
      <c r="AW913" s="2805"/>
      <c r="BA913" s="1646"/>
      <c r="BU913" s="1753"/>
      <c r="BV913" s="1753"/>
      <c r="BW913" s="1753"/>
      <c r="BX913" s="1753"/>
      <c r="BY913" s="1753"/>
      <c r="BZ913" s="1753"/>
      <c r="CA913" s="923"/>
      <c r="CB913" s="923"/>
      <c r="CC913" s="923"/>
      <c r="CD913" s="923"/>
      <c r="CE913" s="923"/>
      <c r="CF913" s="923"/>
      <c r="CG913" s="923"/>
      <c r="CH913" s="923"/>
    </row>
    <row r="914" spans="1:90" ht="19.5" hidden="1" customHeight="1">
      <c r="C914" s="1538" t="s">
        <v>1426</v>
      </c>
      <c r="D914" s="457"/>
      <c r="E914" s="457"/>
      <c r="F914" s="457"/>
      <c r="G914" s="457"/>
      <c r="H914" s="457"/>
      <c r="I914" s="457"/>
      <c r="J914" s="457"/>
      <c r="K914" s="457"/>
      <c r="L914" s="457"/>
      <c r="M914" s="457"/>
      <c r="N914" s="457"/>
      <c r="O914" s="457"/>
      <c r="P914" s="457"/>
      <c r="Q914" s="457"/>
      <c r="R914" s="457"/>
      <c r="S914" s="457"/>
      <c r="T914" s="457"/>
      <c r="U914" s="457"/>
      <c r="V914" s="457"/>
      <c r="W914" s="457"/>
      <c r="X914" s="457"/>
      <c r="Y914" s="457"/>
      <c r="Z914" s="457"/>
      <c r="AA914" s="404"/>
      <c r="AE914" s="2732"/>
      <c r="AF914" s="2732"/>
      <c r="AG914" s="2732"/>
      <c r="AH914" s="2733"/>
      <c r="AI914" s="2733"/>
      <c r="AJ914" s="2732"/>
      <c r="AK914" s="2734"/>
      <c r="AL914" s="2732"/>
      <c r="AM914" s="2732"/>
      <c r="AN914" s="1907"/>
      <c r="AO914" s="2732"/>
      <c r="AP914" s="2732"/>
      <c r="AQ914" s="2732"/>
      <c r="AR914" s="2733"/>
      <c r="AS914" s="2733"/>
      <c r="AT914" s="2733"/>
      <c r="AU914" s="2732"/>
      <c r="AV914" s="2732"/>
      <c r="AW914" s="2732"/>
      <c r="CK914" s="924"/>
      <c r="CL914" s="924"/>
    </row>
    <row r="915" spans="1:90" ht="17.25" hidden="1" customHeight="1">
      <c r="C915" s="1917" t="s">
        <v>1996</v>
      </c>
      <c r="D915" s="457"/>
      <c r="E915" s="457"/>
      <c r="F915" s="457"/>
      <c r="G915" s="457"/>
      <c r="H915" s="457"/>
      <c r="I915" s="457"/>
      <c r="J915" s="457"/>
      <c r="K915" s="457"/>
      <c r="L915" s="457"/>
      <c r="M915" s="457"/>
      <c r="N915" s="457"/>
      <c r="O915" s="457"/>
      <c r="P915" s="457"/>
      <c r="Q915" s="457"/>
      <c r="R915" s="457"/>
      <c r="S915" s="457"/>
      <c r="T915" s="457"/>
      <c r="U915" s="457"/>
      <c r="V915" s="457"/>
      <c r="W915" s="457"/>
      <c r="X915" s="457"/>
      <c r="Y915" s="457"/>
      <c r="Z915" s="457"/>
      <c r="AA915" s="404"/>
      <c r="AE915" s="2564"/>
      <c r="AF915" s="2564"/>
      <c r="AG915" s="2564"/>
      <c r="AH915" s="2564"/>
      <c r="AI915" s="2564"/>
      <c r="AJ915" s="2564"/>
      <c r="AK915" s="2564"/>
      <c r="AL915" s="2564"/>
      <c r="AM915" s="2564"/>
      <c r="AN915" s="1907"/>
      <c r="AO915" s="2592"/>
      <c r="AP915" s="2592"/>
      <c r="AQ915" s="2592"/>
      <c r="AR915" s="2592"/>
      <c r="AS915" s="2592"/>
      <c r="AT915" s="2592"/>
      <c r="AU915" s="2592"/>
      <c r="AV915" s="2592"/>
      <c r="AW915" s="2592"/>
      <c r="CK915" s="924"/>
      <c r="CL915" s="924"/>
    </row>
    <row r="916" spans="1:90" s="514" customFormat="1" ht="17.25" customHeight="1">
      <c r="A916" s="1489"/>
      <c r="B916" s="134"/>
      <c r="C916" s="1917" t="s">
        <v>1995</v>
      </c>
      <c r="D916" s="457"/>
      <c r="E916" s="457"/>
      <c r="F916" s="457"/>
      <c r="G916" s="457"/>
      <c r="H916" s="457"/>
      <c r="I916" s="457"/>
      <c r="J916" s="457"/>
      <c r="K916" s="457"/>
      <c r="L916" s="457"/>
      <c r="M916" s="457"/>
      <c r="N916" s="457"/>
      <c r="O916" s="457"/>
      <c r="P916" s="457"/>
      <c r="Q916" s="457"/>
      <c r="R916" s="457"/>
      <c r="S916" s="457"/>
      <c r="T916" s="457"/>
      <c r="U916" s="457"/>
      <c r="V916" s="457"/>
      <c r="W916" s="457"/>
      <c r="X916" s="457"/>
      <c r="Y916" s="457"/>
      <c r="Z916" s="457"/>
      <c r="AA916" s="404"/>
      <c r="AE916" s="2564">
        <v>82388649</v>
      </c>
      <c r="AF916" s="2564"/>
      <c r="AG916" s="2564"/>
      <c r="AH916" s="2564"/>
      <c r="AI916" s="2564"/>
      <c r="AJ916" s="2564"/>
      <c r="AK916" s="2564"/>
      <c r="AL916" s="2564"/>
      <c r="AM916" s="2564"/>
      <c r="AN916" s="1907"/>
      <c r="AO916" s="2673">
        <v>1330096231</v>
      </c>
      <c r="AP916" s="2673"/>
      <c r="AQ916" s="2673"/>
      <c r="AR916" s="2673"/>
      <c r="AS916" s="2673"/>
      <c r="AT916" s="2673"/>
      <c r="AU916" s="2673"/>
      <c r="AV916" s="2673"/>
      <c r="AW916" s="2673"/>
      <c r="AY916" s="134"/>
      <c r="AZ916" s="134"/>
      <c r="CI916" s="496"/>
      <c r="CJ916" s="936"/>
      <c r="CK916" s="384"/>
      <c r="CL916" s="384"/>
    </row>
    <row r="917" spans="1:90" ht="17.25" customHeight="1" thickBot="1">
      <c r="C917" s="2662" t="s">
        <v>580</v>
      </c>
      <c r="D917" s="2662"/>
      <c r="E917" s="2662"/>
      <c r="F917" s="2662"/>
      <c r="G917" s="2662"/>
      <c r="H917" s="2662"/>
      <c r="I917" s="2662"/>
      <c r="J917" s="2662"/>
      <c r="K917" s="2662"/>
      <c r="L917" s="2662"/>
      <c r="M917" s="2662"/>
      <c r="N917" s="2662"/>
      <c r="O917" s="2662"/>
      <c r="P917" s="2662"/>
      <c r="Q917" s="2662"/>
      <c r="R917" s="2662"/>
      <c r="S917" s="2662"/>
      <c r="T917" s="2662"/>
      <c r="U917" s="2662"/>
      <c r="V917" s="2662"/>
      <c r="W917" s="2662"/>
      <c r="X917" s="2662"/>
      <c r="Y917" s="2662"/>
      <c r="Z917" s="457"/>
      <c r="AA917" s="404"/>
      <c r="AE917" s="2625">
        <v>82388649</v>
      </c>
      <c r="AF917" s="2625"/>
      <c r="AG917" s="2625"/>
      <c r="AH917" s="2580"/>
      <c r="AI917" s="2580"/>
      <c r="AJ917" s="2625"/>
      <c r="AK917" s="2626"/>
      <c r="AL917" s="2625"/>
      <c r="AM917" s="2625"/>
      <c r="AN917" s="1907"/>
      <c r="AO917" s="2625">
        <v>1330096231</v>
      </c>
      <c r="AP917" s="2625"/>
      <c r="AQ917" s="2625"/>
      <c r="AR917" s="2580"/>
      <c r="AS917" s="2580"/>
      <c r="AT917" s="2626"/>
      <c r="AU917" s="2625"/>
      <c r="AV917" s="2625"/>
      <c r="AW917" s="2625"/>
      <c r="BU917" s="2844"/>
      <c r="BV917" s="2844"/>
      <c r="BW917" s="2844"/>
      <c r="BX917" s="2844"/>
      <c r="BY917" s="2844"/>
      <c r="BZ917" s="2844"/>
      <c r="CI917" s="1081">
        <v>82388649</v>
      </c>
      <c r="CJ917" s="1082">
        <v>1330096231</v>
      </c>
      <c r="CK917" s="509">
        <v>0</v>
      </c>
      <c r="CL917" s="509">
        <v>0</v>
      </c>
    </row>
    <row r="918" spans="1:90" ht="17.25" customHeight="1" thickTop="1">
      <c r="C918" s="457"/>
      <c r="D918" s="457"/>
      <c r="E918" s="457"/>
      <c r="F918" s="457"/>
      <c r="G918" s="457"/>
      <c r="H918" s="457"/>
      <c r="I918" s="457"/>
      <c r="J918" s="457"/>
      <c r="K918" s="457"/>
      <c r="L918" s="457"/>
      <c r="M918" s="457"/>
      <c r="N918" s="457"/>
      <c r="O918" s="457"/>
      <c r="P918" s="457"/>
      <c r="Q918" s="457"/>
      <c r="R918" s="457"/>
      <c r="S918" s="457"/>
      <c r="T918" s="457"/>
      <c r="U918" s="457"/>
      <c r="V918" s="457"/>
      <c r="W918" s="457"/>
      <c r="X918" s="457"/>
      <c r="Y918" s="457"/>
      <c r="Z918" s="457"/>
      <c r="AA918" s="404"/>
      <c r="AE918" s="452"/>
      <c r="AF918" s="452"/>
      <c r="AG918" s="452"/>
      <c r="AH918" s="452"/>
      <c r="AI918" s="452"/>
      <c r="AJ918" s="452"/>
      <c r="AK918" s="452"/>
      <c r="AL918" s="452"/>
      <c r="AM918" s="452"/>
      <c r="AN918" s="936"/>
      <c r="AO918" s="452"/>
      <c r="AP918" s="452"/>
      <c r="AQ918" s="452"/>
      <c r="AR918" s="452"/>
      <c r="AS918" s="452"/>
      <c r="AT918" s="452"/>
      <c r="AU918" s="452"/>
      <c r="AV918" s="452"/>
      <c r="AW918" s="452"/>
      <c r="CK918" s="509"/>
      <c r="CL918" s="509"/>
    </row>
    <row r="919" spans="1:90" ht="17.25" customHeight="1">
      <c r="A919" s="1017">
        <v>9</v>
      </c>
      <c r="B919" s="134" t="s">
        <v>537</v>
      </c>
      <c r="C919" s="1062" t="s">
        <v>395</v>
      </c>
      <c r="D919" s="457"/>
      <c r="E919" s="457"/>
      <c r="F919" s="457"/>
      <c r="G919" s="457"/>
      <c r="H919" s="457"/>
      <c r="I919" s="457"/>
      <c r="J919" s="457"/>
      <c r="K919" s="457"/>
      <c r="L919" s="457"/>
      <c r="M919" s="457"/>
      <c r="N919" s="457"/>
      <c r="O919" s="457"/>
      <c r="P919" s="457"/>
      <c r="Q919" s="457"/>
      <c r="R919" s="457"/>
      <c r="S919" s="457"/>
      <c r="T919" s="457"/>
      <c r="U919" s="457"/>
      <c r="V919" s="457"/>
      <c r="W919" s="457"/>
      <c r="X919" s="457"/>
      <c r="Y919" s="457"/>
      <c r="Z919" s="457"/>
      <c r="AA919" s="404"/>
      <c r="AE919" s="2607" t="s">
        <v>642</v>
      </c>
      <c r="AF919" s="2607"/>
      <c r="AG919" s="2607"/>
      <c r="AH919" s="2607"/>
      <c r="AI919" s="2607"/>
      <c r="AJ919" s="2607"/>
      <c r="AK919" s="2607"/>
      <c r="AL919" s="2607"/>
      <c r="AM919" s="2607"/>
      <c r="AN919" s="1912"/>
      <c r="AO919" s="2607" t="s">
        <v>643</v>
      </c>
      <c r="AP919" s="2607"/>
      <c r="AQ919" s="2607"/>
      <c r="AR919" s="2607"/>
      <c r="AS919" s="2607"/>
      <c r="AT919" s="2607"/>
      <c r="AU919" s="2607"/>
      <c r="AV919" s="2607"/>
      <c r="AW919" s="2607"/>
      <c r="BA919" s="1646"/>
      <c r="BU919" s="1753"/>
      <c r="BV919" s="1753"/>
      <c r="BW919" s="1753"/>
      <c r="BX919" s="1753"/>
      <c r="BY919" s="1753"/>
      <c r="BZ919" s="1753"/>
      <c r="CA919" s="923"/>
      <c r="CB919" s="923"/>
      <c r="CC919" s="923"/>
      <c r="CD919" s="923"/>
      <c r="CE919" s="923"/>
      <c r="CF919" s="923"/>
      <c r="CG919" s="923"/>
      <c r="CH919" s="923"/>
    </row>
    <row r="920" spans="1:90" ht="17.25" customHeight="1">
      <c r="C920" s="457"/>
      <c r="D920" s="457"/>
      <c r="E920" s="457"/>
      <c r="F920" s="457"/>
      <c r="G920" s="457"/>
      <c r="H920" s="457"/>
      <c r="I920" s="457"/>
      <c r="J920" s="457"/>
      <c r="K920" s="457"/>
      <c r="L920" s="457"/>
      <c r="M920" s="457"/>
      <c r="N920" s="457"/>
      <c r="O920" s="457"/>
      <c r="P920" s="457"/>
      <c r="Q920" s="457"/>
      <c r="R920" s="457"/>
      <c r="S920" s="457"/>
      <c r="T920" s="457"/>
      <c r="U920" s="457"/>
      <c r="V920" s="457"/>
      <c r="W920" s="457"/>
      <c r="X920" s="457"/>
      <c r="Y920" s="457"/>
      <c r="Z920" s="457"/>
      <c r="AA920" s="404"/>
      <c r="AE920" s="2805" t="s">
        <v>574</v>
      </c>
      <c r="AF920" s="2696"/>
      <c r="AG920" s="2696"/>
      <c r="AH920" s="2697"/>
      <c r="AI920" s="2697"/>
      <c r="AJ920" s="2696"/>
      <c r="AK920" s="2697"/>
      <c r="AL920" s="2696"/>
      <c r="AM920" s="2696"/>
      <c r="AN920" s="1912"/>
      <c r="AO920" s="2805" t="s">
        <v>574</v>
      </c>
      <c r="AP920" s="2805"/>
      <c r="AQ920" s="2805"/>
      <c r="AR920" s="2636"/>
      <c r="AS920" s="2636"/>
      <c r="AT920" s="2636"/>
      <c r="AU920" s="2805"/>
      <c r="AV920" s="2805"/>
      <c r="AW920" s="2805"/>
      <c r="BA920" s="1646"/>
      <c r="BU920" s="1753"/>
      <c r="BV920" s="1753"/>
      <c r="BW920" s="1753"/>
      <c r="BX920" s="1753"/>
      <c r="BY920" s="1753"/>
      <c r="BZ920" s="1753"/>
      <c r="CA920" s="923"/>
      <c r="CB920" s="923"/>
      <c r="CC920" s="923"/>
      <c r="CD920" s="923"/>
      <c r="CE920" s="923"/>
      <c r="CF920" s="923"/>
      <c r="CG920" s="923"/>
      <c r="CH920" s="923"/>
    </row>
    <row r="921" spans="1:90">
      <c r="C921" s="1529" t="s">
        <v>1066</v>
      </c>
      <c r="Y921" s="961"/>
      <c r="Z921" s="961"/>
      <c r="AA921" s="961"/>
      <c r="AB921" s="961"/>
      <c r="AE921" s="2666"/>
      <c r="AF921" s="2666"/>
      <c r="AG921" s="2666"/>
      <c r="AH921" s="2661"/>
      <c r="AI921" s="2661"/>
      <c r="AJ921" s="2666"/>
      <c r="AK921" s="2660"/>
      <c r="AL921" s="2666"/>
      <c r="AM921" s="2666"/>
      <c r="AN921" s="1915"/>
      <c r="AO921" s="2666"/>
      <c r="AP921" s="2666"/>
      <c r="AQ921" s="2666"/>
      <c r="AR921" s="2661"/>
      <c r="AS921" s="2661"/>
      <c r="AT921" s="2661"/>
      <c r="AU921" s="2666"/>
      <c r="AV921" s="2666"/>
      <c r="AW921" s="2666"/>
      <c r="CB921" s="508"/>
      <c r="CC921" s="508"/>
      <c r="CD921" s="508"/>
      <c r="CE921" s="508"/>
      <c r="CF921" s="508"/>
      <c r="CG921" s="508"/>
      <c r="CH921" s="508"/>
    </row>
    <row r="922" spans="1:90">
      <c r="C922" s="514" t="s">
        <v>1067</v>
      </c>
      <c r="Y922" s="961"/>
      <c r="Z922" s="961"/>
      <c r="AA922" s="961"/>
      <c r="AB922" s="961"/>
      <c r="AE922" s="2825">
        <v>3243324007</v>
      </c>
      <c r="AF922" s="2672"/>
      <c r="AG922" s="2672"/>
      <c r="AH922" s="2672"/>
      <c r="AI922" s="2672"/>
      <c r="AJ922" s="2672"/>
      <c r="AK922" s="2672"/>
      <c r="AL922" s="2672"/>
      <c r="AM922" s="2672"/>
      <c r="AN922" s="1915"/>
      <c r="AO922" s="2825">
        <v>5152545350</v>
      </c>
      <c r="AP922" s="2672"/>
      <c r="AQ922" s="2672"/>
      <c r="AR922" s="2672"/>
      <c r="AS922" s="2672"/>
      <c r="AT922" s="2672"/>
      <c r="AU922" s="2672"/>
      <c r="AV922" s="2672"/>
      <c r="AW922" s="2672"/>
      <c r="CB922" s="508"/>
      <c r="CC922" s="508"/>
      <c r="CD922" s="508"/>
      <c r="CE922" s="508"/>
      <c r="CF922" s="508"/>
      <c r="CG922" s="508"/>
      <c r="CH922" s="508"/>
      <c r="CK922" s="1540"/>
    </row>
    <row r="923" spans="1:90">
      <c r="C923" s="514" t="s">
        <v>1068</v>
      </c>
      <c r="Y923" s="961"/>
      <c r="Z923" s="961"/>
      <c r="AA923" s="961"/>
      <c r="AB923" s="961"/>
      <c r="AE923" s="2382">
        <v>82388649</v>
      </c>
      <c r="AF923" s="2382"/>
      <c r="AG923" s="2382"/>
      <c r="AH923" s="2382"/>
      <c r="AI923" s="2382"/>
      <c r="AJ923" s="2382"/>
      <c r="AK923" s="2382"/>
      <c r="AL923" s="2382"/>
      <c r="AM923" s="2382"/>
      <c r="AN923" s="1915"/>
      <c r="AO923" s="2382">
        <v>0</v>
      </c>
      <c r="AP923" s="2382"/>
      <c r="AQ923" s="2382"/>
      <c r="AR923" s="2382"/>
      <c r="AS923" s="2382"/>
      <c r="AT923" s="2382"/>
      <c r="AU923" s="2382"/>
      <c r="AV923" s="2382"/>
      <c r="AW923" s="2382"/>
      <c r="CB923" s="508"/>
      <c r="CC923" s="508"/>
      <c r="CD923" s="508"/>
      <c r="CE923" s="508"/>
      <c r="CF923" s="508"/>
      <c r="CG923" s="508"/>
      <c r="CH923" s="508"/>
      <c r="CI923" s="509">
        <v>0</v>
      </c>
      <c r="CJ923" s="460">
        <v>0</v>
      </c>
    </row>
    <row r="924" spans="1:90">
      <c r="C924" s="518" t="s">
        <v>1071</v>
      </c>
      <c r="Y924" s="961"/>
      <c r="Z924" s="961"/>
      <c r="AA924" s="961"/>
      <c r="AB924" s="961"/>
      <c r="AE924" s="3340">
        <v>82388649</v>
      </c>
      <c r="AF924" s="3340"/>
      <c r="AG924" s="3340"/>
      <c r="AH924" s="3340"/>
      <c r="AI924" s="3340"/>
      <c r="AJ924" s="3340"/>
      <c r="AK924" s="3340"/>
      <c r="AL924" s="3340"/>
      <c r="AM924" s="3340"/>
      <c r="AN924" s="1915"/>
      <c r="AO924" s="3340"/>
      <c r="AP924" s="3340"/>
      <c r="AQ924" s="3340"/>
      <c r="AR924" s="3340"/>
      <c r="AS924" s="3340"/>
      <c r="AT924" s="3340"/>
      <c r="AU924" s="3340"/>
      <c r="AV924" s="3340"/>
      <c r="AW924" s="3340"/>
      <c r="CB924" s="508"/>
      <c r="CC924" s="508"/>
      <c r="CD924" s="508"/>
      <c r="CE924" s="508"/>
      <c r="CF924" s="508"/>
      <c r="CG924" s="508"/>
      <c r="CH924" s="508"/>
      <c r="CI924" s="509">
        <v>665142531</v>
      </c>
      <c r="CK924" s="1540"/>
    </row>
    <row r="925" spans="1:90">
      <c r="C925" s="514" t="s">
        <v>1069</v>
      </c>
      <c r="Y925" s="961"/>
      <c r="Z925" s="961"/>
      <c r="AA925" s="961"/>
      <c r="AB925" s="961"/>
      <c r="AE925" s="2674">
        <v>0</v>
      </c>
      <c r="AF925" s="2672"/>
      <c r="AG925" s="2672"/>
      <c r="AH925" s="2672"/>
      <c r="AI925" s="2672"/>
      <c r="AJ925" s="2672"/>
      <c r="AK925" s="2672"/>
      <c r="AL925" s="2672"/>
      <c r="AM925" s="2672"/>
      <c r="AN925" s="1915"/>
      <c r="AO925" s="2564">
        <v>3060000000</v>
      </c>
      <c r="AP925" s="2672"/>
      <c r="AQ925" s="2672"/>
      <c r="AR925" s="2672"/>
      <c r="AS925" s="2672"/>
      <c r="AT925" s="2672"/>
      <c r="AU925" s="2672"/>
      <c r="AV925" s="2672"/>
      <c r="AW925" s="2672"/>
      <c r="CB925" s="508"/>
      <c r="CC925" s="508"/>
      <c r="CD925" s="508"/>
      <c r="CE925" s="508"/>
      <c r="CF925" s="508"/>
      <c r="CG925" s="508"/>
      <c r="CH925" s="508"/>
      <c r="CI925" s="1756"/>
    </row>
    <row r="926" spans="1:90">
      <c r="C926" s="518" t="s">
        <v>1052</v>
      </c>
      <c r="Y926" s="961"/>
      <c r="Z926" s="961"/>
      <c r="AA926" s="961"/>
      <c r="AB926" s="961"/>
      <c r="AE926" s="2677"/>
      <c r="AF926" s="2677"/>
      <c r="AG926" s="2677"/>
      <c r="AH926" s="2677"/>
      <c r="AI926" s="2677"/>
      <c r="AJ926" s="2677"/>
      <c r="AK926" s="2677"/>
      <c r="AL926" s="2677"/>
      <c r="AM926" s="2677"/>
      <c r="AN926" s="1912"/>
      <c r="AO926" s="2857">
        <v>3060000000</v>
      </c>
      <c r="AP926" s="2858"/>
      <c r="AQ926" s="2858"/>
      <c r="AR926" s="2858"/>
      <c r="AS926" s="2858"/>
      <c r="AT926" s="2858"/>
      <c r="AU926" s="2858"/>
      <c r="AV926" s="2858"/>
      <c r="AW926" s="2858"/>
      <c r="CB926" s="508"/>
      <c r="CC926" s="508"/>
      <c r="CD926" s="508"/>
      <c r="CE926" s="508"/>
      <c r="CF926" s="508"/>
      <c r="CG926" s="508"/>
      <c r="CH926" s="508"/>
      <c r="CI926" s="1966"/>
    </row>
    <row r="927" spans="1:90">
      <c r="C927" s="514" t="s">
        <v>1641</v>
      </c>
      <c r="Y927" s="961"/>
      <c r="Z927" s="961"/>
      <c r="AA927" s="961"/>
      <c r="AB927" s="961"/>
      <c r="AE927" s="2674">
        <v>3325712656</v>
      </c>
      <c r="AF927" s="2672"/>
      <c r="AG927" s="2672"/>
      <c r="AH927" s="2672"/>
      <c r="AI927" s="2672"/>
      <c r="AJ927" s="2672"/>
      <c r="AK927" s="2672"/>
      <c r="AL927" s="2672"/>
      <c r="AM927" s="2672"/>
      <c r="AN927" s="1915"/>
      <c r="AO927" s="2564">
        <v>2092545350</v>
      </c>
      <c r="AP927" s="2672"/>
      <c r="AQ927" s="2672"/>
      <c r="AR927" s="2672"/>
      <c r="AS927" s="2672"/>
      <c r="AT927" s="2672"/>
      <c r="AU927" s="2672"/>
      <c r="AV927" s="2672"/>
      <c r="AW927" s="2672"/>
      <c r="CB927" s="508"/>
      <c r="CC927" s="508"/>
      <c r="CD927" s="508"/>
      <c r="CE927" s="508"/>
      <c r="CF927" s="508"/>
      <c r="CG927" s="508"/>
      <c r="CH927" s="508"/>
      <c r="CI927" s="1756"/>
    </row>
    <row r="928" spans="1:90" hidden="1">
      <c r="C928" s="514" t="s">
        <v>1640</v>
      </c>
      <c r="Y928" s="961"/>
      <c r="Z928" s="961"/>
      <c r="AA928" s="961"/>
      <c r="AB928" s="961"/>
      <c r="AE928" s="2674">
        <v>0</v>
      </c>
      <c r="AF928" s="2672"/>
      <c r="AG928" s="2672"/>
      <c r="AH928" s="2672"/>
      <c r="AI928" s="2672"/>
      <c r="AJ928" s="2672"/>
      <c r="AK928" s="2672"/>
      <c r="AL928" s="2672"/>
      <c r="AM928" s="2672"/>
      <c r="AN928" s="1915"/>
      <c r="AO928" s="2564"/>
      <c r="AP928" s="2672"/>
      <c r="AQ928" s="2672"/>
      <c r="AR928" s="2672"/>
      <c r="AS928" s="2672"/>
      <c r="AT928" s="2672"/>
      <c r="AU928" s="2672"/>
      <c r="AV928" s="2672"/>
      <c r="AW928" s="2672"/>
      <c r="CB928" s="508"/>
      <c r="CC928" s="508"/>
      <c r="CD928" s="508"/>
      <c r="CE928" s="508"/>
      <c r="CF928" s="508"/>
      <c r="CG928" s="508"/>
      <c r="CH928" s="508"/>
      <c r="CI928" s="1756"/>
    </row>
    <row r="929" spans="1:90">
      <c r="C929" s="514" t="s">
        <v>1925</v>
      </c>
      <c r="Y929" s="961"/>
      <c r="Z929" s="961"/>
      <c r="AA929" s="961"/>
      <c r="AB929" s="961"/>
      <c r="AE929" s="2653">
        <v>0.2</v>
      </c>
      <c r="AF929" s="2653"/>
      <c r="AG929" s="2653"/>
      <c r="AH929" s="2653"/>
      <c r="AI929" s="2653"/>
      <c r="AJ929" s="2653"/>
      <c r="AK929" s="2653"/>
      <c r="AL929" s="2653"/>
      <c r="AM929" s="2653"/>
      <c r="AN929" s="1915"/>
      <c r="AO929" s="2856">
        <v>0.2</v>
      </c>
      <c r="AP929" s="2672"/>
      <c r="AQ929" s="2672"/>
      <c r="AR929" s="2672"/>
      <c r="AS929" s="2672"/>
      <c r="AT929" s="2672"/>
      <c r="AU929" s="2672"/>
      <c r="AV929" s="2672"/>
      <c r="AW929" s="2672"/>
      <c r="CB929" s="508"/>
      <c r="CC929" s="508"/>
      <c r="CD929" s="508"/>
      <c r="CE929" s="508"/>
      <c r="CF929" s="508"/>
      <c r="CG929" s="508"/>
      <c r="CH929" s="508"/>
      <c r="CI929" s="1756"/>
      <c r="CK929" s="1757"/>
    </row>
    <row r="930" spans="1:90" ht="15.75" thickBot="1">
      <c r="C930" s="285" t="s">
        <v>1259</v>
      </c>
      <c r="D930" s="285"/>
      <c r="E930" s="285"/>
      <c r="F930" s="285"/>
      <c r="G930" s="285"/>
      <c r="H930" s="285"/>
      <c r="I930" s="285"/>
      <c r="J930" s="285"/>
      <c r="K930" s="285"/>
      <c r="L930" s="285"/>
      <c r="M930" s="285"/>
      <c r="N930" s="285"/>
      <c r="O930" s="285"/>
      <c r="P930" s="285"/>
      <c r="Q930" s="285"/>
      <c r="R930" s="285"/>
      <c r="S930" s="285"/>
      <c r="T930" s="285"/>
      <c r="U930" s="285"/>
      <c r="V930" s="285"/>
      <c r="W930" s="285"/>
      <c r="X930" s="285"/>
      <c r="Y930" s="285"/>
      <c r="Z930" s="285"/>
      <c r="AA930" s="404"/>
      <c r="AE930" s="2625">
        <v>665142531</v>
      </c>
      <c r="AF930" s="2625"/>
      <c r="AG930" s="2625"/>
      <c r="AH930" s="2580"/>
      <c r="AI930" s="2580"/>
      <c r="AJ930" s="2625"/>
      <c r="AK930" s="2626"/>
      <c r="AL930" s="2625"/>
      <c r="AM930" s="2625"/>
      <c r="AN930" s="1907"/>
      <c r="AO930" s="2744">
        <v>418509070</v>
      </c>
      <c r="AP930" s="2744"/>
      <c r="AQ930" s="2744"/>
      <c r="AR930" s="2745"/>
      <c r="AS930" s="2745"/>
      <c r="AT930" s="2746"/>
      <c r="AU930" s="2744"/>
      <c r="AV930" s="2744"/>
      <c r="AW930" s="2744"/>
      <c r="BU930" s="2844"/>
      <c r="BV930" s="2844"/>
      <c r="BW930" s="2844"/>
      <c r="BX930" s="2844"/>
      <c r="BY930" s="2844"/>
      <c r="BZ930" s="2844"/>
      <c r="CI930" s="1081">
        <v>665142531</v>
      </c>
      <c r="CJ930" s="1082">
        <v>418509070</v>
      </c>
      <c r="CK930" s="509">
        <v>0</v>
      </c>
      <c r="CL930" s="1541">
        <v>0</v>
      </c>
    </row>
    <row r="931" spans="1:90" ht="11.25" customHeight="1" thickTop="1">
      <c r="C931" s="285" t="s">
        <v>205</v>
      </c>
      <c r="Y931" s="961"/>
      <c r="Z931" s="961"/>
      <c r="AA931" s="961"/>
      <c r="AB931" s="961"/>
      <c r="AE931" s="409"/>
      <c r="AF931" s="1616"/>
      <c r="AG931" s="1616"/>
      <c r="AH931" s="1616"/>
      <c r="AI931" s="1616"/>
      <c r="AJ931" s="1616"/>
      <c r="AK931" s="1616"/>
      <c r="AL931" s="1616"/>
      <c r="AM931" s="1616"/>
      <c r="AN931" s="503"/>
      <c r="AO931" s="409"/>
      <c r="AP931" s="1616"/>
      <c r="AQ931" s="1616"/>
      <c r="AR931" s="1616"/>
      <c r="AS931" s="1616"/>
      <c r="AT931" s="1616"/>
      <c r="AU931" s="1616"/>
      <c r="AV931" s="1616"/>
      <c r="AW931" s="1616"/>
      <c r="CB931" s="508"/>
      <c r="CC931" s="508"/>
      <c r="CD931" s="508"/>
      <c r="CE931" s="508"/>
      <c r="CF931" s="508"/>
      <c r="CG931" s="508"/>
      <c r="CH931" s="508"/>
    </row>
    <row r="932" spans="1:90" ht="33" hidden="1" customHeight="1">
      <c r="C932" s="2727" t="s">
        <v>1073</v>
      </c>
      <c r="D932" s="2727"/>
      <c r="E932" s="2727"/>
      <c r="F932" s="2727"/>
      <c r="G932" s="2727"/>
      <c r="H932" s="2727"/>
      <c r="I932" s="2727"/>
      <c r="J932" s="2727"/>
      <c r="K932" s="2727"/>
      <c r="L932" s="2727"/>
      <c r="M932" s="2727"/>
      <c r="N932" s="2727"/>
      <c r="O932" s="2727"/>
      <c r="P932" s="2727"/>
      <c r="Q932" s="2727"/>
      <c r="R932" s="2727"/>
      <c r="S932" s="2727"/>
      <c r="T932" s="2727"/>
      <c r="U932" s="2727"/>
      <c r="V932" s="2727"/>
      <c r="W932" s="2727"/>
      <c r="X932" s="2727"/>
      <c r="Y932" s="2727"/>
      <c r="Z932" s="1457"/>
      <c r="AA932" s="961"/>
      <c r="AB932" s="961"/>
      <c r="AE932" s="2398"/>
      <c r="AF932" s="2398"/>
      <c r="AG932" s="2398"/>
      <c r="AH932" s="2398"/>
      <c r="AI932" s="2398"/>
      <c r="AJ932" s="2398"/>
      <c r="AK932" s="2398"/>
      <c r="AL932" s="2398"/>
      <c r="AM932" s="2398"/>
      <c r="AN932" s="955"/>
      <c r="AO932" s="2398"/>
      <c r="AP932" s="2398"/>
      <c r="AQ932" s="2398"/>
      <c r="AR932" s="2398"/>
      <c r="AS932" s="2398"/>
      <c r="AT932" s="2398"/>
      <c r="AU932" s="2398"/>
      <c r="AV932" s="2398"/>
      <c r="AW932" s="2398"/>
      <c r="CB932" s="508"/>
      <c r="CC932" s="508"/>
      <c r="CD932" s="508"/>
      <c r="CE932" s="508"/>
      <c r="CF932" s="508"/>
      <c r="CG932" s="508"/>
      <c r="CH932" s="508"/>
      <c r="CI932" s="1136">
        <v>3023375140.909091</v>
      </c>
      <c r="CJ932" s="460">
        <v>-302337515.090909</v>
      </c>
    </row>
    <row r="933" spans="1:90" s="514" customFormat="1" hidden="1">
      <c r="A933" s="1489"/>
      <c r="B933" s="134"/>
      <c r="C933" s="514" t="s">
        <v>1074</v>
      </c>
      <c r="Y933" s="961"/>
      <c r="Z933" s="961"/>
      <c r="AA933" s="961"/>
      <c r="AB933" s="961"/>
      <c r="AE933" s="2678">
        <v>2441420027</v>
      </c>
      <c r="AF933" s="2678"/>
      <c r="AG933" s="2678"/>
      <c r="AH933" s="2678"/>
      <c r="AI933" s="2678"/>
      <c r="AJ933" s="2678"/>
      <c r="AK933" s="2678"/>
      <c r="AL933" s="2678"/>
      <c r="AM933" s="2678"/>
      <c r="AN933" s="955"/>
      <c r="AO933" s="2678">
        <v>9710464736</v>
      </c>
      <c r="AP933" s="2678"/>
      <c r="AQ933" s="2678"/>
      <c r="AR933" s="2678"/>
      <c r="AS933" s="2678"/>
      <c r="AT933" s="2678"/>
      <c r="AU933" s="2678"/>
      <c r="AV933" s="2678"/>
      <c r="AW933" s="2678"/>
      <c r="AY933" s="134"/>
      <c r="AZ933" s="134"/>
      <c r="CB933" s="1443"/>
      <c r="CC933" s="1443"/>
      <c r="CD933" s="1443"/>
      <c r="CE933" s="1443"/>
      <c r="CF933" s="1443"/>
      <c r="CG933" s="1443"/>
      <c r="CH933" s="1443"/>
      <c r="CI933" s="496"/>
      <c r="CJ933" s="936"/>
    </row>
    <row r="934" spans="1:90" s="514" customFormat="1" hidden="1">
      <c r="A934" s="1489"/>
      <c r="B934" s="134"/>
      <c r="C934" s="514" t="s">
        <v>1075</v>
      </c>
      <c r="Y934" s="961"/>
      <c r="Z934" s="961"/>
      <c r="AA934" s="961"/>
      <c r="AB934" s="961"/>
      <c r="AE934" s="2678">
        <v>1133413096</v>
      </c>
      <c r="AF934" s="2678"/>
      <c r="AG934" s="2678"/>
      <c r="AH934" s="2678"/>
      <c r="AI934" s="2678"/>
      <c r="AJ934" s="2678"/>
      <c r="AK934" s="2678"/>
      <c r="AL934" s="2678"/>
      <c r="AM934" s="2678"/>
      <c r="AN934" s="955"/>
      <c r="AO934" s="2678">
        <v>12411228109</v>
      </c>
      <c r="AP934" s="2678"/>
      <c r="AQ934" s="2678"/>
      <c r="AR934" s="2678"/>
      <c r="AS934" s="2678"/>
      <c r="AT934" s="2678"/>
      <c r="AU934" s="2678"/>
      <c r="AV934" s="2678"/>
      <c r="AW934" s="2678"/>
      <c r="AY934" s="134"/>
      <c r="AZ934" s="134"/>
      <c r="CB934" s="1443"/>
      <c r="CC934" s="1443"/>
      <c r="CD934" s="1443"/>
      <c r="CE934" s="1443"/>
      <c r="CF934" s="1443"/>
      <c r="CG934" s="1443"/>
      <c r="CH934" s="1443"/>
      <c r="CI934" s="496"/>
      <c r="CJ934" s="936"/>
    </row>
    <row r="935" spans="1:90" s="514" customFormat="1" ht="30" hidden="1" customHeight="1" thickBot="1">
      <c r="A935" s="1489"/>
      <c r="B935" s="134"/>
      <c r="C935" s="2546" t="s">
        <v>1076</v>
      </c>
      <c r="D935" s="2546"/>
      <c r="E935" s="2546"/>
      <c r="F935" s="2546"/>
      <c r="G935" s="2546"/>
      <c r="H935" s="2546"/>
      <c r="I935" s="2546"/>
      <c r="J935" s="2546"/>
      <c r="K935" s="2546"/>
      <c r="L935" s="2546"/>
      <c r="M935" s="2546"/>
      <c r="N935" s="2546"/>
      <c r="O935" s="2546"/>
      <c r="P935" s="2546"/>
      <c r="Q935" s="2546"/>
      <c r="R935" s="2546"/>
      <c r="S935" s="2546"/>
      <c r="T935" s="2546"/>
      <c r="U935" s="2546"/>
      <c r="V935" s="2546"/>
      <c r="W935" s="2546"/>
      <c r="X935" s="2546"/>
      <c r="Y935" s="2546"/>
      <c r="Z935" s="2546"/>
      <c r="AA935" s="2546"/>
      <c r="AB935" s="2546"/>
      <c r="AC935" s="2546"/>
      <c r="AE935" s="2778">
        <v>1973149462</v>
      </c>
      <c r="AF935" s="2778"/>
      <c r="AG935" s="2778"/>
      <c r="AH935" s="2779"/>
      <c r="AI935" s="2779"/>
      <c r="AJ935" s="2778"/>
      <c r="AK935" s="2780"/>
      <c r="AL935" s="2778"/>
      <c r="AM935" s="2778"/>
      <c r="AN935" s="955"/>
      <c r="AO935" s="2778">
        <v>-2282254303</v>
      </c>
      <c r="AP935" s="2778"/>
      <c r="AQ935" s="2778"/>
      <c r="AR935" s="2779"/>
      <c r="AS935" s="2779"/>
      <c r="AT935" s="2780"/>
      <c r="AU935" s="2778"/>
      <c r="AV935" s="2778"/>
      <c r="AW935" s="2778"/>
      <c r="AY935" s="134"/>
      <c r="AZ935" s="134"/>
      <c r="BU935" s="2530"/>
      <c r="BV935" s="2530"/>
      <c r="BW935" s="2530"/>
      <c r="BX935" s="2530"/>
      <c r="BY935" s="2530"/>
      <c r="BZ935" s="2530"/>
      <c r="CI935" s="496">
        <v>1973149462</v>
      </c>
      <c r="CJ935" s="936">
        <v>2441420027</v>
      </c>
      <c r="CK935" s="384">
        <v>0</v>
      </c>
      <c r="CL935" s="384">
        <v>4723674330</v>
      </c>
    </row>
    <row r="936" spans="1:90" s="514" customFormat="1" ht="8.25" hidden="1" customHeight="1" thickTop="1">
      <c r="A936" s="1489"/>
      <c r="B936" s="134"/>
      <c r="C936" s="285"/>
      <c r="Y936" s="961"/>
      <c r="Z936" s="961"/>
      <c r="AA936" s="961"/>
      <c r="AB936" s="961"/>
      <c r="AE936" s="409"/>
      <c r="AF936" s="1616"/>
      <c r="AG936" s="1616"/>
      <c r="AH936" s="1616"/>
      <c r="AI936" s="1616"/>
      <c r="AJ936" s="1616"/>
      <c r="AK936" s="1616"/>
      <c r="AL936" s="1616"/>
      <c r="AM936" s="1616"/>
      <c r="AN936" s="503"/>
      <c r="AO936" s="409"/>
      <c r="AP936" s="1616"/>
      <c r="AQ936" s="1616"/>
      <c r="AR936" s="1616"/>
      <c r="AS936" s="1616"/>
      <c r="AT936" s="1616"/>
      <c r="AU936" s="1616"/>
      <c r="AV936" s="1616"/>
      <c r="AW936" s="1616"/>
      <c r="AY936" s="134"/>
      <c r="AZ936" s="134"/>
      <c r="CB936" s="1443"/>
      <c r="CC936" s="1443"/>
      <c r="CD936" s="1443"/>
      <c r="CE936" s="1443"/>
      <c r="CF936" s="1443"/>
      <c r="CG936" s="1443"/>
      <c r="CH936" s="1443"/>
      <c r="CI936" s="496"/>
      <c r="CJ936" s="936"/>
    </row>
    <row r="937" spans="1:90" s="514" customFormat="1" hidden="1">
      <c r="A937" s="1489"/>
      <c r="B937" s="134"/>
      <c r="C937" s="1529" t="s">
        <v>1077</v>
      </c>
      <c r="Y937" s="961"/>
      <c r="Z937" s="961"/>
      <c r="AA937" s="961"/>
      <c r="AB937" s="961"/>
      <c r="AE937" s="2639"/>
      <c r="AF937" s="2639"/>
      <c r="AG937" s="2639"/>
      <c r="AH937" s="2639"/>
      <c r="AI937" s="2639"/>
      <c r="AJ937" s="2639"/>
      <c r="AK937" s="2639"/>
      <c r="AL937" s="2639"/>
      <c r="AM937" s="2639"/>
      <c r="AN937" s="503"/>
      <c r="AO937" s="2639"/>
      <c r="AP937" s="2639"/>
      <c r="AQ937" s="2639"/>
      <c r="AR937" s="2639"/>
      <c r="AS937" s="2639"/>
      <c r="AT937" s="2639"/>
      <c r="AU937" s="2639"/>
      <c r="AV937" s="2639"/>
      <c r="AW937" s="2639"/>
      <c r="AY937" s="134"/>
      <c r="AZ937" s="134"/>
      <c r="CB937" s="1443"/>
      <c r="CC937" s="1443"/>
      <c r="CD937" s="1443"/>
      <c r="CE937" s="1443"/>
      <c r="CF937" s="1443"/>
      <c r="CG937" s="1443"/>
      <c r="CH937" s="1443"/>
      <c r="CI937" s="496"/>
      <c r="CJ937" s="936"/>
    </row>
    <row r="938" spans="1:90" s="514" customFormat="1" hidden="1">
      <c r="A938" s="1489"/>
      <c r="B938" s="134"/>
      <c r="C938" s="514" t="s">
        <v>1078</v>
      </c>
      <c r="Y938" s="961"/>
      <c r="Z938" s="961"/>
      <c r="AA938" s="961"/>
      <c r="AB938" s="961"/>
      <c r="AE938" s="2639"/>
      <c r="AF938" s="2639"/>
      <c r="AG938" s="2639"/>
      <c r="AH938" s="2639"/>
      <c r="AI938" s="2639"/>
      <c r="AJ938" s="2639"/>
      <c r="AK938" s="2639"/>
      <c r="AL938" s="2639"/>
      <c r="AM938" s="2639"/>
      <c r="AN938" s="503"/>
      <c r="AO938" s="2639"/>
      <c r="AP938" s="2639"/>
      <c r="AQ938" s="2639"/>
      <c r="AR938" s="2639"/>
      <c r="AS938" s="2639"/>
      <c r="AT938" s="2639"/>
      <c r="AU938" s="2639"/>
      <c r="AV938" s="2639"/>
      <c r="AW938" s="2639"/>
      <c r="AY938" s="134"/>
      <c r="AZ938" s="134"/>
      <c r="CB938" s="1443"/>
      <c r="CC938" s="1443"/>
      <c r="CD938" s="1443"/>
      <c r="CE938" s="1443"/>
      <c r="CF938" s="1443"/>
      <c r="CG938" s="1443"/>
      <c r="CH938" s="1443"/>
      <c r="CI938" s="496"/>
      <c r="CJ938" s="936"/>
    </row>
    <row r="939" spans="1:90" s="514" customFormat="1" hidden="1">
      <c r="A939" s="1489"/>
      <c r="B939" s="134"/>
      <c r="C939" s="514" t="s">
        <v>1068</v>
      </c>
      <c r="Y939" s="961"/>
      <c r="Z939" s="961"/>
      <c r="AA939" s="961"/>
      <c r="AB939" s="961"/>
      <c r="AE939" s="2639"/>
      <c r="AF939" s="2639"/>
      <c r="AG939" s="2639"/>
      <c r="AH939" s="2639"/>
      <c r="AI939" s="2639"/>
      <c r="AJ939" s="2639"/>
      <c r="AK939" s="2639"/>
      <c r="AL939" s="2639"/>
      <c r="AM939" s="2639"/>
      <c r="AN939" s="503"/>
      <c r="AO939" s="2639"/>
      <c r="AP939" s="2639"/>
      <c r="AQ939" s="2639"/>
      <c r="AR939" s="2639"/>
      <c r="AS939" s="2639"/>
      <c r="AT939" s="2639"/>
      <c r="AU939" s="2639"/>
      <c r="AV939" s="2639"/>
      <c r="AW939" s="2639"/>
      <c r="AY939" s="134"/>
      <c r="AZ939" s="134"/>
      <c r="CB939" s="1443"/>
      <c r="CC939" s="1443"/>
      <c r="CD939" s="1443"/>
      <c r="CE939" s="1443"/>
      <c r="CF939" s="1443"/>
      <c r="CG939" s="1443"/>
      <c r="CH939" s="1443"/>
      <c r="CI939" s="496"/>
      <c r="CJ939" s="936"/>
    </row>
    <row r="940" spans="1:90" s="514" customFormat="1" hidden="1">
      <c r="A940" s="1489"/>
      <c r="B940" s="134"/>
      <c r="C940" s="514" t="s">
        <v>711</v>
      </c>
      <c r="D940" s="514" t="s">
        <v>733</v>
      </c>
      <c r="Y940" s="961"/>
      <c r="Z940" s="961"/>
      <c r="AA940" s="961"/>
      <c r="AB940" s="961"/>
      <c r="AE940" s="2639"/>
      <c r="AF940" s="2639"/>
      <c r="AG940" s="2639"/>
      <c r="AH940" s="2639"/>
      <c r="AI940" s="2639"/>
      <c r="AJ940" s="2639"/>
      <c r="AK940" s="2639"/>
      <c r="AL940" s="2639"/>
      <c r="AM940" s="2639"/>
      <c r="AN940" s="503"/>
      <c r="AO940" s="2639"/>
      <c r="AP940" s="2639"/>
      <c r="AQ940" s="2639"/>
      <c r="AR940" s="2639"/>
      <c r="AS940" s="2639"/>
      <c r="AT940" s="2639"/>
      <c r="AU940" s="2639"/>
      <c r="AV940" s="2639"/>
      <c r="AW940" s="2639"/>
      <c r="AY940" s="134"/>
      <c r="AZ940" s="134"/>
      <c r="CB940" s="1443"/>
      <c r="CC940" s="1443"/>
      <c r="CD940" s="1443"/>
      <c r="CE940" s="1443"/>
      <c r="CF940" s="1443"/>
      <c r="CG940" s="1443"/>
      <c r="CH940" s="1443"/>
      <c r="CI940" s="496"/>
      <c r="CJ940" s="936"/>
    </row>
    <row r="941" spans="1:90" s="514" customFormat="1" hidden="1">
      <c r="A941" s="1489"/>
      <c r="B941" s="134"/>
      <c r="C941" s="514" t="s">
        <v>1069</v>
      </c>
      <c r="Y941" s="961"/>
      <c r="Z941" s="961"/>
      <c r="AA941" s="961"/>
      <c r="AB941" s="961"/>
      <c r="AE941" s="2639"/>
      <c r="AF941" s="2639"/>
      <c r="AG941" s="2639"/>
      <c r="AH941" s="2639"/>
      <c r="AI941" s="2639"/>
      <c r="AJ941" s="2639"/>
      <c r="AK941" s="2639"/>
      <c r="AL941" s="2639"/>
      <c r="AM941" s="2639"/>
      <c r="AN941" s="503"/>
      <c r="AO941" s="2639"/>
      <c r="AP941" s="2639"/>
      <c r="AQ941" s="2639"/>
      <c r="AR941" s="2639"/>
      <c r="AS941" s="2639"/>
      <c r="AT941" s="2639"/>
      <c r="AU941" s="2639"/>
      <c r="AV941" s="2639"/>
      <c r="AW941" s="2639"/>
      <c r="AY941" s="134"/>
      <c r="AZ941" s="134"/>
      <c r="CB941" s="1443"/>
      <c r="CC941" s="1443"/>
      <c r="CD941" s="1443"/>
      <c r="CE941" s="1443"/>
      <c r="CF941" s="1443"/>
      <c r="CG941" s="1443"/>
      <c r="CH941" s="1443"/>
      <c r="CI941" s="496"/>
      <c r="CJ941" s="936"/>
    </row>
    <row r="942" spans="1:90" s="514" customFormat="1" hidden="1">
      <c r="A942" s="1489"/>
      <c r="B942" s="134"/>
      <c r="C942" s="514" t="s">
        <v>711</v>
      </c>
      <c r="D942" s="514" t="s">
        <v>1079</v>
      </c>
      <c r="Y942" s="961"/>
      <c r="Z942" s="961"/>
      <c r="AA942" s="961"/>
      <c r="AB942" s="961"/>
      <c r="AE942" s="2639"/>
      <c r="AF942" s="2639"/>
      <c r="AG942" s="2639"/>
      <c r="AH942" s="2639"/>
      <c r="AI942" s="2639"/>
      <c r="AJ942" s="2639"/>
      <c r="AK942" s="2639"/>
      <c r="AL942" s="2639"/>
      <c r="AM942" s="2639"/>
      <c r="AN942" s="503"/>
      <c r="AO942" s="2639"/>
      <c r="AP942" s="2639"/>
      <c r="AQ942" s="2639"/>
      <c r="AR942" s="2639"/>
      <c r="AS942" s="2639"/>
      <c r="AT942" s="2639"/>
      <c r="AU942" s="2639"/>
      <c r="AV942" s="2639"/>
      <c r="AW942" s="2639"/>
      <c r="AY942" s="134"/>
      <c r="AZ942" s="134"/>
      <c r="CB942" s="1443"/>
      <c r="CC942" s="1443"/>
      <c r="CD942" s="1443"/>
      <c r="CE942" s="1443"/>
      <c r="CF942" s="1443"/>
      <c r="CG942" s="1443"/>
      <c r="CH942" s="1443"/>
      <c r="CI942" s="496"/>
      <c r="CJ942" s="936"/>
    </row>
    <row r="943" spans="1:90" s="514" customFormat="1" hidden="1">
      <c r="A943" s="1489"/>
      <c r="B943" s="134"/>
      <c r="C943" s="514" t="s">
        <v>1070</v>
      </c>
      <c r="Y943" s="961"/>
      <c r="Z943" s="961"/>
      <c r="AA943" s="961"/>
      <c r="AB943" s="961"/>
      <c r="AE943" s="2639"/>
      <c r="AF943" s="2639"/>
      <c r="AG943" s="2639"/>
      <c r="AH943" s="2639"/>
      <c r="AI943" s="2639"/>
      <c r="AJ943" s="2639"/>
      <c r="AK943" s="2639"/>
      <c r="AL943" s="2639"/>
      <c r="AM943" s="2639"/>
      <c r="AN943" s="503"/>
      <c r="AO943" s="2639"/>
      <c r="AP943" s="2639"/>
      <c r="AQ943" s="2639"/>
      <c r="AR943" s="2639"/>
      <c r="AS943" s="2639"/>
      <c r="AT943" s="2639"/>
      <c r="AU943" s="2639"/>
      <c r="AV943" s="2639"/>
      <c r="AW943" s="2639"/>
      <c r="AY943" s="134"/>
      <c r="AZ943" s="134"/>
      <c r="CB943" s="1443"/>
      <c r="CC943" s="1443"/>
      <c r="CD943" s="1443"/>
      <c r="CE943" s="1443"/>
      <c r="CF943" s="1443"/>
      <c r="CG943" s="1443"/>
      <c r="CH943" s="1443"/>
      <c r="CI943" s="496"/>
      <c r="CJ943" s="936"/>
    </row>
    <row r="944" spans="1:90" s="514" customFormat="1" ht="15.75" hidden="1" thickBot="1">
      <c r="A944" s="1489"/>
      <c r="B944" s="134"/>
      <c r="C944" s="285" t="s">
        <v>1072</v>
      </c>
      <c r="D944" s="285"/>
      <c r="E944" s="285"/>
      <c r="F944" s="285"/>
      <c r="G944" s="285"/>
      <c r="H944" s="285"/>
      <c r="I944" s="285"/>
      <c r="J944" s="285"/>
      <c r="K944" s="285"/>
      <c r="L944" s="285"/>
      <c r="M944" s="285"/>
      <c r="N944" s="285"/>
      <c r="O944" s="285"/>
      <c r="P944" s="285"/>
      <c r="Q944" s="285"/>
      <c r="R944" s="285"/>
      <c r="S944" s="285"/>
      <c r="T944" s="285"/>
      <c r="U944" s="285"/>
      <c r="V944" s="285"/>
      <c r="W944" s="285"/>
      <c r="X944" s="285"/>
      <c r="Y944" s="285"/>
      <c r="Z944" s="285"/>
      <c r="AA944" s="404"/>
      <c r="AE944" s="2573">
        <v>0</v>
      </c>
      <c r="AF944" s="2573"/>
      <c r="AG944" s="2573"/>
      <c r="AH944" s="2574"/>
      <c r="AI944" s="2574"/>
      <c r="AJ944" s="2573"/>
      <c r="AK944" s="2575"/>
      <c r="AL944" s="2573"/>
      <c r="AM944" s="2573"/>
      <c r="AN944" s="936"/>
      <c r="AO944" s="2573">
        <v>0</v>
      </c>
      <c r="AP944" s="2573"/>
      <c r="AQ944" s="2573"/>
      <c r="AR944" s="2574"/>
      <c r="AS944" s="2574"/>
      <c r="AT944" s="2575"/>
      <c r="AU944" s="2573"/>
      <c r="AV944" s="2573"/>
      <c r="AW944" s="2573"/>
      <c r="AY944" s="134"/>
      <c r="AZ944" s="134"/>
      <c r="BU944" s="2530"/>
      <c r="BV944" s="2530"/>
      <c r="BW944" s="2530"/>
      <c r="BX944" s="2530"/>
      <c r="BY944" s="2530"/>
      <c r="BZ944" s="2530"/>
      <c r="CI944" s="496"/>
      <c r="CJ944" s="936"/>
      <c r="CK944" s="384">
        <v>0</v>
      </c>
      <c r="CL944" s="384">
        <v>0</v>
      </c>
    </row>
    <row r="945" spans="1:90" s="514" customFormat="1" hidden="1">
      <c r="A945" s="1489"/>
      <c r="B945" s="134"/>
      <c r="C945" s="285"/>
      <c r="Y945" s="961"/>
      <c r="Z945" s="961"/>
      <c r="AA945" s="961"/>
      <c r="AB945" s="961"/>
      <c r="AE945" s="409"/>
      <c r="AF945" s="1616"/>
      <c r="AG945" s="1616"/>
      <c r="AH945" s="1616"/>
      <c r="AI945" s="1616"/>
      <c r="AJ945" s="1616"/>
      <c r="AK945" s="1616"/>
      <c r="AL945" s="1616"/>
      <c r="AM945" s="1616"/>
      <c r="AN945" s="503"/>
      <c r="AO945" s="409"/>
      <c r="AP945" s="1616"/>
      <c r="AQ945" s="1616"/>
      <c r="AR945" s="1616"/>
      <c r="AS945" s="1616"/>
      <c r="AT945" s="1616"/>
      <c r="AU945" s="1616"/>
      <c r="AV945" s="1616"/>
      <c r="AW945" s="1616"/>
      <c r="AY945" s="134"/>
      <c r="AZ945" s="134"/>
      <c r="CB945" s="1443"/>
      <c r="CC945" s="1443"/>
      <c r="CD945" s="1443"/>
      <c r="CE945" s="1443"/>
      <c r="CF945" s="1443"/>
      <c r="CG945" s="1443"/>
      <c r="CH945" s="1443"/>
      <c r="CI945" s="496"/>
      <c r="CJ945" s="936"/>
    </row>
    <row r="946" spans="1:90" s="514" customFormat="1" hidden="1">
      <c r="A946" s="1489"/>
      <c r="B946" s="134"/>
      <c r="C946" s="514" t="s">
        <v>1080</v>
      </c>
      <c r="Y946" s="961"/>
      <c r="Z946" s="961"/>
      <c r="AA946" s="961"/>
      <c r="AB946" s="961"/>
      <c r="AE946" s="2639"/>
      <c r="AF946" s="2639"/>
      <c r="AG946" s="2639"/>
      <c r="AH946" s="2639"/>
      <c r="AI946" s="2639"/>
      <c r="AJ946" s="2639"/>
      <c r="AK946" s="2639"/>
      <c r="AL946" s="2639"/>
      <c r="AM946" s="2639"/>
      <c r="AN946" s="503"/>
      <c r="AO946" s="2639"/>
      <c r="AP946" s="2639"/>
      <c r="AQ946" s="2639"/>
      <c r="AR946" s="2639"/>
      <c r="AS946" s="2639"/>
      <c r="AT946" s="2639"/>
      <c r="AU946" s="2639"/>
      <c r="AV946" s="2639"/>
      <c r="AW946" s="2639"/>
      <c r="AY946" s="134"/>
      <c r="AZ946" s="134"/>
      <c r="CB946" s="1443"/>
      <c r="CC946" s="1443"/>
      <c r="CD946" s="1443"/>
      <c r="CE946" s="1443"/>
      <c r="CF946" s="1443"/>
      <c r="CG946" s="1443"/>
      <c r="CH946" s="1443"/>
      <c r="CI946" s="496"/>
      <c r="CJ946" s="936"/>
    </row>
    <row r="947" spans="1:90" s="514" customFormat="1" hidden="1">
      <c r="A947" s="1489"/>
      <c r="B947" s="134"/>
      <c r="C947" s="514" t="s">
        <v>1081</v>
      </c>
      <c r="Y947" s="961"/>
      <c r="Z947" s="961"/>
      <c r="AA947" s="961"/>
      <c r="AB947" s="961"/>
      <c r="AE947" s="2639"/>
      <c r="AF947" s="2639"/>
      <c r="AG947" s="2639"/>
      <c r="AH947" s="2639"/>
      <c r="AI947" s="2639"/>
      <c r="AJ947" s="2639"/>
      <c r="AK947" s="2639"/>
      <c r="AL947" s="2639"/>
      <c r="AM947" s="2639"/>
      <c r="AN947" s="503"/>
      <c r="AO947" s="2639"/>
      <c r="AP947" s="2639"/>
      <c r="AQ947" s="2639"/>
      <c r="AR947" s="2639"/>
      <c r="AS947" s="2639"/>
      <c r="AT947" s="2639"/>
      <c r="AU947" s="2639"/>
      <c r="AV947" s="2639"/>
      <c r="AW947" s="2639"/>
      <c r="AY947" s="134"/>
      <c r="AZ947" s="134"/>
      <c r="CB947" s="1443"/>
      <c r="CC947" s="1443"/>
      <c r="CD947" s="1443"/>
      <c r="CE947" s="1443"/>
      <c r="CF947" s="1443"/>
      <c r="CG947" s="1443"/>
      <c r="CH947" s="1443"/>
      <c r="CI947" s="496"/>
      <c r="CJ947" s="936"/>
    </row>
    <row r="948" spans="1:90" s="514" customFormat="1" hidden="1">
      <c r="A948" s="1489"/>
      <c r="B948" s="134"/>
      <c r="C948" s="514" t="s">
        <v>1082</v>
      </c>
      <c r="Y948" s="961"/>
      <c r="Z948" s="961"/>
      <c r="AA948" s="961"/>
      <c r="AB948" s="961"/>
      <c r="AE948" s="2675"/>
      <c r="AF948" s="2675"/>
      <c r="AG948" s="2675"/>
      <c r="AH948" s="2676"/>
      <c r="AI948" s="2676"/>
      <c r="AJ948" s="2675"/>
      <c r="AK948" s="2676"/>
      <c r="AL948" s="2675"/>
      <c r="AM948" s="2675"/>
      <c r="AN948" s="503"/>
      <c r="AO948" s="2675"/>
      <c r="AP948" s="2675"/>
      <c r="AQ948" s="2675"/>
      <c r="AR948" s="2676"/>
      <c r="AS948" s="2676"/>
      <c r="AT948" s="2676"/>
      <c r="AU948" s="2675"/>
      <c r="AV948" s="2675"/>
      <c r="AW948" s="2675"/>
      <c r="AY948" s="134"/>
      <c r="AZ948" s="134"/>
      <c r="CB948" s="1443"/>
      <c r="CC948" s="1443"/>
      <c r="CD948" s="1443"/>
      <c r="CE948" s="1443"/>
      <c r="CF948" s="1443"/>
      <c r="CG948" s="1443"/>
      <c r="CH948" s="1443"/>
      <c r="CI948" s="496"/>
      <c r="CJ948" s="936"/>
    </row>
    <row r="949" spans="1:90" s="514" customFormat="1" ht="15.75" hidden="1" thickBot="1">
      <c r="A949" s="1489"/>
      <c r="B949" s="134"/>
      <c r="C949" s="285" t="s">
        <v>1083</v>
      </c>
      <c r="D949" s="285"/>
      <c r="E949" s="285"/>
      <c r="F949" s="285"/>
      <c r="G949" s="285"/>
      <c r="H949" s="285"/>
      <c r="I949" s="285"/>
      <c r="J949" s="285"/>
      <c r="K949" s="285"/>
      <c r="L949" s="285"/>
      <c r="M949" s="285"/>
      <c r="N949" s="285"/>
      <c r="O949" s="285"/>
      <c r="P949" s="285"/>
      <c r="Q949" s="285"/>
      <c r="R949" s="285"/>
      <c r="S949" s="285"/>
      <c r="T949" s="285"/>
      <c r="U949" s="285"/>
      <c r="V949" s="285"/>
      <c r="W949" s="285"/>
      <c r="X949" s="285"/>
      <c r="Y949" s="285"/>
      <c r="Z949" s="285"/>
      <c r="AA949" s="404"/>
      <c r="AE949" s="2573">
        <v>0</v>
      </c>
      <c r="AF949" s="2573"/>
      <c r="AG949" s="2573"/>
      <c r="AH949" s="2574"/>
      <c r="AI949" s="2574"/>
      <c r="AJ949" s="2573"/>
      <c r="AK949" s="2575"/>
      <c r="AL949" s="2573"/>
      <c r="AM949" s="2573"/>
      <c r="AN949" s="936"/>
      <c r="AO949" s="2573">
        <v>0</v>
      </c>
      <c r="AP949" s="2573"/>
      <c r="AQ949" s="2573"/>
      <c r="AR949" s="2574"/>
      <c r="AS949" s="2574"/>
      <c r="AT949" s="2575"/>
      <c r="AU949" s="2573"/>
      <c r="AV949" s="2573"/>
      <c r="AW949" s="2573"/>
      <c r="AY949" s="134"/>
      <c r="AZ949" s="134"/>
      <c r="BU949" s="2530"/>
      <c r="BV949" s="2530"/>
      <c r="BW949" s="2530"/>
      <c r="BX949" s="2530"/>
      <c r="BY949" s="2530"/>
      <c r="BZ949" s="2530"/>
      <c r="CI949" s="496"/>
      <c r="CJ949" s="936"/>
      <c r="CK949" s="384">
        <v>0</v>
      </c>
      <c r="CL949" s="384">
        <v>0</v>
      </c>
    </row>
    <row r="950" spans="1:90" s="514" customFormat="1" hidden="1">
      <c r="A950" s="1489"/>
      <c r="B950" s="134"/>
      <c r="C950" s="285"/>
      <c r="Y950" s="961"/>
      <c r="Z950" s="961"/>
      <c r="AA950" s="961"/>
      <c r="AB950" s="961"/>
      <c r="AE950" s="409"/>
      <c r="AF950" s="1616"/>
      <c r="AG950" s="1616"/>
      <c r="AH950" s="1616"/>
      <c r="AI950" s="1616"/>
      <c r="AJ950" s="1616"/>
      <c r="AK950" s="1616"/>
      <c r="AL950" s="1616"/>
      <c r="AM950" s="1616"/>
      <c r="AN950" s="503"/>
      <c r="AO950" s="409"/>
      <c r="AP950" s="1616"/>
      <c r="AQ950" s="1616"/>
      <c r="AR950" s="1616"/>
      <c r="AS950" s="1616"/>
      <c r="AT950" s="1616"/>
      <c r="AU950" s="1616"/>
      <c r="AV950" s="1616"/>
      <c r="AW950" s="1616"/>
      <c r="AY950" s="134"/>
      <c r="AZ950" s="134"/>
      <c r="CB950" s="1443"/>
      <c r="CC950" s="1443"/>
      <c r="CD950" s="1443"/>
      <c r="CE950" s="1443"/>
      <c r="CF950" s="1443"/>
      <c r="CG950" s="1443"/>
      <c r="CH950" s="1443"/>
      <c r="CI950" s="496"/>
      <c r="CJ950" s="936"/>
    </row>
    <row r="951" spans="1:90" s="514" customFormat="1" ht="17.25" hidden="1" customHeight="1" thickBot="1">
      <c r="A951" s="1489"/>
      <c r="B951" s="134"/>
      <c r="C951" s="285" t="s">
        <v>1706</v>
      </c>
      <c r="D951" s="285"/>
      <c r="E951" s="285"/>
      <c r="F951" s="285"/>
      <c r="G951" s="285"/>
      <c r="H951" s="285"/>
      <c r="I951" s="285"/>
      <c r="J951" s="285"/>
      <c r="K951" s="285"/>
      <c r="L951" s="285"/>
      <c r="M951" s="285"/>
      <c r="N951" s="285"/>
      <c r="O951" s="285"/>
      <c r="P951" s="285"/>
      <c r="Q951" s="285"/>
      <c r="R951" s="285"/>
      <c r="S951" s="285"/>
      <c r="T951" s="285"/>
      <c r="U951" s="285"/>
      <c r="V951" s="285"/>
      <c r="W951" s="285"/>
      <c r="X951" s="285"/>
      <c r="Y951" s="285"/>
      <c r="Z951" s="285"/>
      <c r="AA951" s="404"/>
      <c r="AE951" s="2650">
        <v>1973149462</v>
      </c>
      <c r="AF951" s="2650"/>
      <c r="AG951" s="2650"/>
      <c r="AH951" s="2651"/>
      <c r="AI951" s="2651"/>
      <c r="AJ951" s="2650"/>
      <c r="AK951" s="2652"/>
      <c r="AL951" s="2650"/>
      <c r="AM951" s="2650"/>
      <c r="AN951" s="1641"/>
      <c r="AO951" s="2650">
        <v>-2282254303</v>
      </c>
      <c r="AP951" s="2650"/>
      <c r="AQ951" s="2650"/>
      <c r="AR951" s="2651"/>
      <c r="AS951" s="2651"/>
      <c r="AT951" s="2652"/>
      <c r="AU951" s="2650"/>
      <c r="AV951" s="2650"/>
      <c r="AW951" s="2650"/>
      <c r="AY951" s="134"/>
      <c r="AZ951" s="134"/>
      <c r="BU951" s="2530"/>
      <c r="BV951" s="2530"/>
      <c r="BW951" s="2530"/>
      <c r="BX951" s="2530"/>
      <c r="BY951" s="2530"/>
      <c r="BZ951" s="2530"/>
      <c r="CI951" s="496"/>
      <c r="CJ951" s="936"/>
      <c r="CK951" s="384"/>
      <c r="CL951" s="384"/>
    </row>
    <row r="952" spans="1:90" ht="15.75" hidden="1" thickTop="1">
      <c r="C952" s="285"/>
      <c r="Y952" s="961"/>
      <c r="Z952" s="961"/>
      <c r="AA952" s="961"/>
      <c r="AB952" s="961"/>
      <c r="AE952" s="409"/>
      <c r="AF952" s="1616"/>
      <c r="AG952" s="1616"/>
      <c r="AH952" s="1616"/>
      <c r="AI952" s="1616"/>
      <c r="AJ952" s="1616"/>
      <c r="AK952" s="1616"/>
      <c r="AL952" s="1616"/>
      <c r="AM952" s="1616"/>
      <c r="AN952" s="503"/>
      <c r="AO952" s="409"/>
      <c r="AP952" s="1616"/>
      <c r="AQ952" s="1616"/>
      <c r="AR952" s="1616"/>
      <c r="AS952" s="1616"/>
      <c r="AT952" s="1616"/>
      <c r="AU952" s="1616"/>
      <c r="AV952" s="1616"/>
      <c r="AW952" s="1616"/>
      <c r="CB952" s="508"/>
      <c r="CC952" s="508"/>
      <c r="CD952" s="508"/>
      <c r="CE952" s="508"/>
      <c r="CF952" s="508"/>
      <c r="CG952" s="508"/>
      <c r="CH952" s="508"/>
    </row>
    <row r="953" spans="1:90" ht="22.5" hidden="1" customHeight="1">
      <c r="A953" s="1489">
        <v>41</v>
      </c>
      <c r="B953" s="134" t="s">
        <v>537</v>
      </c>
      <c r="C953" s="134" t="s">
        <v>1084</v>
      </c>
      <c r="D953" s="457"/>
      <c r="E953" s="457"/>
      <c r="F953" s="457"/>
      <c r="G953" s="457"/>
      <c r="H953" s="457"/>
      <c r="I953" s="457"/>
      <c r="J953" s="457"/>
      <c r="K953" s="457"/>
      <c r="L953" s="457"/>
      <c r="M953" s="457"/>
      <c r="N953" s="457"/>
      <c r="O953" s="457"/>
      <c r="P953" s="457"/>
      <c r="Q953" s="457"/>
      <c r="R953" s="457"/>
      <c r="S953" s="457"/>
      <c r="T953" s="457"/>
      <c r="U953" s="457"/>
      <c r="V953" s="457"/>
      <c r="W953" s="457"/>
      <c r="X953" s="457"/>
      <c r="Y953" s="457"/>
      <c r="Z953" s="457"/>
      <c r="AA953" s="404"/>
      <c r="AE953" s="2869" t="s">
        <v>642</v>
      </c>
      <c r="AF953" s="2869"/>
      <c r="AG953" s="2869"/>
      <c r="AH953" s="2869"/>
      <c r="AI953" s="2869"/>
      <c r="AJ953" s="2869"/>
      <c r="AK953" s="2869"/>
      <c r="AL953" s="2869"/>
      <c r="AM953" s="2869"/>
      <c r="AN953" s="1022"/>
      <c r="AO953" s="2869" t="s">
        <v>643</v>
      </c>
      <c r="AP953" s="2869"/>
      <c r="AQ953" s="2869"/>
      <c r="AR953" s="2869"/>
      <c r="AS953" s="2869"/>
      <c r="AT953" s="2869"/>
      <c r="AU953" s="2869"/>
      <c r="AV953" s="2869"/>
      <c r="AW953" s="2869"/>
      <c r="BA953" s="1646"/>
      <c r="BU953" s="1753"/>
      <c r="BV953" s="1753"/>
      <c r="BW953" s="1753"/>
      <c r="BX953" s="1753"/>
      <c r="BY953" s="1753"/>
      <c r="BZ953" s="1753"/>
      <c r="CA953" s="923"/>
      <c r="CB953" s="923"/>
      <c r="CC953" s="923"/>
      <c r="CD953" s="923"/>
      <c r="CE953" s="923"/>
      <c r="CF953" s="923"/>
      <c r="CG953" s="923"/>
      <c r="CH953" s="923"/>
    </row>
    <row r="954" spans="1:90" hidden="1">
      <c r="C954" s="457"/>
      <c r="D954" s="457"/>
      <c r="E954" s="457"/>
      <c r="F954" s="457"/>
      <c r="G954" s="457"/>
      <c r="H954" s="457"/>
      <c r="I954" s="457"/>
      <c r="J954" s="457"/>
      <c r="K954" s="457"/>
      <c r="L954" s="457"/>
      <c r="M954" s="457"/>
      <c r="N954" s="457"/>
      <c r="O954" s="457"/>
      <c r="P954" s="457"/>
      <c r="Q954" s="457"/>
      <c r="R954" s="457"/>
      <c r="S954" s="457"/>
      <c r="T954" s="457"/>
      <c r="U954" s="457"/>
      <c r="V954" s="457"/>
      <c r="W954" s="457"/>
      <c r="X954" s="457"/>
      <c r="Y954" s="457"/>
      <c r="Z954" s="457"/>
      <c r="AA954" s="404"/>
      <c r="AE954" s="2600" t="s">
        <v>574</v>
      </c>
      <c r="AF954" s="2538"/>
      <c r="AG954" s="2538"/>
      <c r="AH954" s="2539"/>
      <c r="AI954" s="2539"/>
      <c r="AJ954" s="2538"/>
      <c r="AK954" s="2539"/>
      <c r="AL954" s="2538"/>
      <c r="AM954" s="2538"/>
      <c r="AN954" s="1022"/>
      <c r="AO954" s="2600" t="s">
        <v>574</v>
      </c>
      <c r="AP954" s="2600"/>
      <c r="AQ954" s="2600"/>
      <c r="AR954" s="2638"/>
      <c r="AS954" s="2638"/>
      <c r="AT954" s="2638"/>
      <c r="AU954" s="2600"/>
      <c r="AV954" s="2600"/>
      <c r="AW954" s="2600"/>
      <c r="BA954" s="1646"/>
      <c r="BU954" s="1753"/>
      <c r="BV954" s="1753"/>
      <c r="BW954" s="1753"/>
      <c r="BX954" s="1753"/>
      <c r="BY954" s="1753"/>
      <c r="BZ954" s="1753"/>
      <c r="CA954" s="923"/>
      <c r="CB954" s="923"/>
      <c r="CC954" s="923"/>
      <c r="CD954" s="923"/>
      <c r="CE954" s="923"/>
      <c r="CF954" s="923"/>
      <c r="CG954" s="923"/>
      <c r="CH954" s="923"/>
    </row>
    <row r="955" spans="1:90" hidden="1">
      <c r="C955" s="134" t="s">
        <v>1384</v>
      </c>
      <c r="D955" s="457"/>
      <c r="E955" s="457"/>
      <c r="F955" s="457"/>
      <c r="G955" s="457"/>
      <c r="H955" s="457"/>
      <c r="I955" s="457"/>
      <c r="J955" s="457"/>
      <c r="K955" s="457"/>
      <c r="L955" s="457"/>
      <c r="M955" s="457"/>
      <c r="N955" s="457"/>
      <c r="O955" s="457"/>
      <c r="P955" s="457"/>
      <c r="Q955" s="457"/>
      <c r="R955" s="457"/>
      <c r="S955" s="457"/>
      <c r="T955" s="457"/>
      <c r="U955" s="457"/>
      <c r="V955" s="457"/>
      <c r="W955" s="457"/>
      <c r="X955" s="457"/>
      <c r="Y955" s="457"/>
      <c r="Z955" s="457"/>
      <c r="AA955" s="404"/>
      <c r="AE955" s="1022"/>
      <c r="AF955" s="1464"/>
      <c r="AG955" s="1464"/>
      <c r="AH955" s="1464"/>
      <c r="AI955" s="1464"/>
      <c r="AJ955" s="1464"/>
      <c r="AK955" s="1464"/>
      <c r="AL955" s="1464"/>
      <c r="AM955" s="1464"/>
      <c r="AN955" s="1022"/>
      <c r="AO955" s="1022"/>
      <c r="AP955" s="1022"/>
      <c r="AQ955" s="1022"/>
      <c r="AR955" s="1022"/>
      <c r="AS955" s="1022"/>
      <c r="AT955" s="1022"/>
      <c r="AU955" s="1022"/>
      <c r="AV955" s="1022"/>
      <c r="AW955" s="1022"/>
      <c r="BA955" s="1646"/>
      <c r="BU955" s="1753"/>
      <c r="BV955" s="1753"/>
      <c r="BW955" s="1753"/>
      <c r="BX955" s="1753"/>
      <c r="BY955" s="1753"/>
      <c r="BZ955" s="1753"/>
      <c r="CA955" s="923"/>
      <c r="CB955" s="923"/>
      <c r="CC955" s="923"/>
      <c r="CD955" s="923"/>
      <c r="CE955" s="923"/>
      <c r="CF955" s="923"/>
      <c r="CG955" s="923"/>
      <c r="CH955" s="923"/>
    </row>
    <row r="956" spans="1:90" hidden="1">
      <c r="C956" s="1448" t="s">
        <v>1385</v>
      </c>
      <c r="D956" s="457"/>
      <c r="E956" s="457"/>
      <c r="F956" s="457"/>
      <c r="G956" s="457"/>
      <c r="H956" s="457"/>
      <c r="I956" s="457"/>
      <c r="J956" s="457"/>
      <c r="K956" s="457"/>
      <c r="L956" s="457"/>
      <c r="M956" s="457"/>
      <c r="N956" s="457"/>
      <c r="O956" s="457"/>
      <c r="P956" s="457"/>
      <c r="Q956" s="457"/>
      <c r="R956" s="457"/>
      <c r="S956" s="457"/>
      <c r="T956" s="457"/>
      <c r="U956" s="457"/>
      <c r="V956" s="457"/>
      <c r="W956" s="457"/>
      <c r="X956" s="457"/>
      <c r="Y956" s="457"/>
      <c r="Z956" s="457"/>
      <c r="AA956" s="404"/>
      <c r="AE956" s="3341"/>
      <c r="AF956" s="3341"/>
      <c r="AG956" s="3341"/>
      <c r="AH956" s="3341"/>
      <c r="AI956" s="3341"/>
      <c r="AJ956" s="3341"/>
      <c r="AK956" s="3341"/>
      <c r="AL956" s="3341"/>
      <c r="AM956" s="3341"/>
      <c r="AN956" s="1758"/>
      <c r="AO956" s="2817"/>
      <c r="AP956" s="2817"/>
      <c r="AQ956" s="2817"/>
      <c r="AR956" s="2817"/>
      <c r="AS956" s="2817"/>
      <c r="AT956" s="2817"/>
      <c r="AU956" s="2817"/>
      <c r="AV956" s="2817"/>
      <c r="AW956" s="2817"/>
      <c r="BA956" s="1646"/>
      <c r="BU956" s="1753"/>
      <c r="BV956" s="1753"/>
      <c r="BW956" s="1753"/>
      <c r="BX956" s="1753"/>
      <c r="BY956" s="1753"/>
      <c r="BZ956" s="1753"/>
      <c r="CA956" s="923"/>
      <c r="CB956" s="923"/>
      <c r="CC956" s="923"/>
      <c r="CD956" s="923"/>
      <c r="CE956" s="923"/>
      <c r="CF956" s="923"/>
      <c r="CG956" s="923"/>
      <c r="CH956" s="923"/>
    </row>
    <row r="957" spans="1:90" s="514" customFormat="1" ht="15.75" hidden="1" thickBot="1">
      <c r="A957" s="1489"/>
      <c r="B957" s="134"/>
      <c r="C957" s="2662" t="s">
        <v>1113</v>
      </c>
      <c r="D957" s="2662"/>
      <c r="E957" s="2662"/>
      <c r="F957" s="2662"/>
      <c r="G957" s="2662"/>
      <c r="H957" s="2662"/>
      <c r="I957" s="2662"/>
      <c r="J957" s="2662"/>
      <c r="K957" s="2662"/>
      <c r="L957" s="2662"/>
      <c r="M957" s="2662"/>
      <c r="N957" s="2662"/>
      <c r="O957" s="2662"/>
      <c r="P957" s="2662"/>
      <c r="Q957" s="2662"/>
      <c r="R957" s="2662"/>
      <c r="S957" s="2662"/>
      <c r="T957" s="2662"/>
      <c r="U957" s="2662"/>
      <c r="V957" s="2662"/>
      <c r="W957" s="2662"/>
      <c r="X957" s="2662"/>
      <c r="Y957" s="2662"/>
      <c r="Z957" s="457"/>
      <c r="AA957" s="404"/>
      <c r="AE957" s="2573">
        <v>0</v>
      </c>
      <c r="AF957" s="2573"/>
      <c r="AG957" s="2573"/>
      <c r="AH957" s="2574"/>
      <c r="AI957" s="2574"/>
      <c r="AJ957" s="2573"/>
      <c r="AK957" s="2575"/>
      <c r="AL957" s="2573"/>
      <c r="AM957" s="2573"/>
      <c r="AN957" s="936"/>
      <c r="AO957" s="2573">
        <v>0</v>
      </c>
      <c r="AP957" s="2573"/>
      <c r="AQ957" s="2573"/>
      <c r="AR957" s="2574"/>
      <c r="AS957" s="2574"/>
      <c r="AT957" s="2575"/>
      <c r="AU957" s="2573"/>
      <c r="AV957" s="2573"/>
      <c r="AW957" s="2573"/>
      <c r="AY957" s="134"/>
      <c r="AZ957" s="134"/>
      <c r="BU957" s="2530"/>
      <c r="BV957" s="2530"/>
      <c r="BW957" s="2530"/>
      <c r="BX957" s="2530"/>
      <c r="BY957" s="2530"/>
      <c r="BZ957" s="2530"/>
      <c r="CI957" s="496"/>
      <c r="CJ957" s="936"/>
      <c r="CK957" s="384"/>
      <c r="CL957" s="384"/>
    </row>
    <row r="958" spans="1:90" ht="15.75" hidden="1" thickTop="1">
      <c r="C958" s="457"/>
      <c r="D958" s="457"/>
      <c r="E958" s="457"/>
      <c r="F958" s="457"/>
      <c r="G958" s="457"/>
      <c r="H958" s="457"/>
      <c r="I958" s="457"/>
      <c r="J958" s="457"/>
      <c r="K958" s="457"/>
      <c r="L958" s="457"/>
      <c r="M958" s="457"/>
      <c r="N958" s="457"/>
      <c r="O958" s="457"/>
      <c r="P958" s="457"/>
      <c r="Q958" s="457"/>
      <c r="R958" s="457"/>
      <c r="S958" s="457"/>
      <c r="T958" s="457"/>
      <c r="U958" s="457"/>
      <c r="V958" s="457"/>
      <c r="W958" s="457"/>
      <c r="X958" s="457"/>
      <c r="Y958" s="457"/>
      <c r="Z958" s="457"/>
      <c r="AA958" s="404"/>
      <c r="AE958" s="1758"/>
      <c r="AF958" s="1759"/>
      <c r="AG958" s="1759"/>
      <c r="AH958" s="1759"/>
      <c r="AI958" s="1759"/>
      <c r="AJ958" s="1759"/>
      <c r="AK958" s="1759"/>
      <c r="AL958" s="1759"/>
      <c r="AM958" s="1759"/>
      <c r="AN958" s="1758"/>
      <c r="AO958" s="1758"/>
      <c r="AP958" s="1758"/>
      <c r="AQ958" s="1758"/>
      <c r="AR958" s="1758"/>
      <c r="AS958" s="1758"/>
      <c r="AT958" s="1758"/>
      <c r="AU958" s="1758"/>
      <c r="AV958" s="1758"/>
      <c r="AW958" s="1758"/>
      <c r="BA958" s="1646"/>
      <c r="BU958" s="1753"/>
      <c r="BV958" s="1753"/>
      <c r="BW958" s="1753"/>
      <c r="BX958" s="1753"/>
      <c r="BY958" s="1753"/>
      <c r="BZ958" s="1753"/>
      <c r="CA958" s="923"/>
      <c r="CB958" s="923"/>
      <c r="CC958" s="923"/>
      <c r="CD958" s="923"/>
      <c r="CE958" s="923"/>
      <c r="CF958" s="923"/>
      <c r="CG958" s="923"/>
      <c r="CH958" s="923"/>
    </row>
    <row r="959" spans="1:90" hidden="1">
      <c r="C959" s="457"/>
      <c r="D959" s="457"/>
      <c r="E959" s="457"/>
      <c r="F959" s="457"/>
      <c r="G959" s="457"/>
      <c r="H959" s="457"/>
      <c r="I959" s="457"/>
      <c r="J959" s="457"/>
      <c r="K959" s="457"/>
      <c r="L959" s="457"/>
      <c r="M959" s="457"/>
      <c r="N959" s="457"/>
      <c r="O959" s="457"/>
      <c r="P959" s="457"/>
      <c r="Q959" s="457"/>
      <c r="R959" s="457"/>
      <c r="S959" s="457"/>
      <c r="T959" s="457"/>
      <c r="U959" s="457"/>
      <c r="V959" s="457"/>
      <c r="W959" s="457"/>
      <c r="X959" s="457"/>
      <c r="Y959" s="457"/>
      <c r="Z959" s="457"/>
      <c r="AA959" s="404"/>
      <c r="AE959" s="1022"/>
      <c r="AF959" s="1464"/>
      <c r="AG959" s="1464"/>
      <c r="AH959" s="1464"/>
      <c r="AI959" s="1464"/>
      <c r="AJ959" s="1464"/>
      <c r="AK959" s="1464"/>
      <c r="AL959" s="1464"/>
      <c r="AM959" s="1464"/>
      <c r="AN959" s="1022"/>
      <c r="AO959" s="1022"/>
      <c r="AP959" s="1022"/>
      <c r="AQ959" s="1022"/>
      <c r="AR959" s="1022"/>
      <c r="AS959" s="1022"/>
      <c r="AT959" s="1022"/>
      <c r="AU959" s="1022"/>
      <c r="AV959" s="1022"/>
      <c r="AW959" s="1022"/>
      <c r="BA959" s="1646"/>
      <c r="BU959" s="1753"/>
      <c r="BV959" s="1753"/>
      <c r="BW959" s="1753"/>
      <c r="BX959" s="1753"/>
      <c r="BY959" s="1753"/>
      <c r="BZ959" s="1753"/>
      <c r="CA959" s="923"/>
      <c r="CB959" s="923"/>
      <c r="CC959" s="923"/>
      <c r="CD959" s="923"/>
      <c r="CE959" s="923"/>
      <c r="CF959" s="923"/>
      <c r="CG959" s="923"/>
      <c r="CH959" s="923"/>
    </row>
    <row r="960" spans="1:90" hidden="1">
      <c r="C960" s="457"/>
      <c r="D960" s="457"/>
      <c r="E960" s="457"/>
      <c r="F960" s="457"/>
      <c r="G960" s="457"/>
      <c r="H960" s="457"/>
      <c r="I960" s="457"/>
      <c r="J960" s="457"/>
      <c r="K960" s="457"/>
      <c r="L960" s="457"/>
      <c r="M960" s="457"/>
      <c r="N960" s="457"/>
      <c r="O960" s="457"/>
      <c r="P960" s="457"/>
      <c r="Q960" s="457"/>
      <c r="R960" s="457"/>
      <c r="S960" s="457"/>
      <c r="T960" s="457"/>
      <c r="U960" s="457"/>
      <c r="V960" s="457"/>
      <c r="W960" s="457"/>
      <c r="X960" s="457"/>
      <c r="Y960" s="457"/>
      <c r="Z960" s="457"/>
      <c r="AA960" s="404"/>
      <c r="AE960" s="1022"/>
      <c r="AF960" s="1464"/>
      <c r="AG960" s="1464"/>
      <c r="AH960" s="1464"/>
      <c r="AI960" s="1464"/>
      <c r="AJ960" s="1464"/>
      <c r="AK960" s="1464"/>
      <c r="AL960" s="1464"/>
      <c r="AM960" s="1464"/>
      <c r="AN960" s="1022"/>
      <c r="AO960" s="1022"/>
      <c r="AP960" s="1022"/>
      <c r="AQ960" s="1022"/>
      <c r="AR960" s="1022"/>
      <c r="AS960" s="1022"/>
      <c r="AT960" s="1022"/>
      <c r="AU960" s="1022"/>
      <c r="AV960" s="1022"/>
      <c r="AW960" s="1022"/>
      <c r="BA960" s="1646"/>
      <c r="BU960" s="1753"/>
      <c r="BV960" s="1753"/>
      <c r="BW960" s="1753"/>
      <c r="BX960" s="1753"/>
      <c r="BY960" s="1753"/>
      <c r="BZ960" s="1753"/>
      <c r="CA960" s="923"/>
      <c r="CB960" s="923"/>
      <c r="CC960" s="923"/>
      <c r="CD960" s="923"/>
      <c r="CE960" s="923"/>
      <c r="CF960" s="923"/>
      <c r="CG960" s="923"/>
      <c r="CH960" s="923"/>
    </row>
    <row r="961" spans="1:90" hidden="1">
      <c r="C961" s="457"/>
      <c r="D961" s="457"/>
      <c r="E961" s="457"/>
      <c r="F961" s="457"/>
      <c r="G961" s="457"/>
      <c r="H961" s="457"/>
      <c r="I961" s="457"/>
      <c r="J961" s="457"/>
      <c r="K961" s="457"/>
      <c r="L961" s="457"/>
      <c r="M961" s="457"/>
      <c r="N961" s="457"/>
      <c r="O961" s="457"/>
      <c r="P961" s="457"/>
      <c r="Q961" s="457"/>
      <c r="R961" s="457"/>
      <c r="S961" s="457"/>
      <c r="T961" s="457"/>
      <c r="U961" s="457"/>
      <c r="V961" s="457"/>
      <c r="W961" s="457"/>
      <c r="X961" s="457"/>
      <c r="Y961" s="457"/>
      <c r="Z961" s="457"/>
      <c r="AA961" s="404"/>
      <c r="AE961" s="1022"/>
      <c r="AF961" s="1464"/>
      <c r="AG961" s="1464"/>
      <c r="AH961" s="1464"/>
      <c r="AI961" s="1464"/>
      <c r="AJ961" s="1464"/>
      <c r="AK961" s="1464"/>
      <c r="AL961" s="1464"/>
      <c r="AM961" s="1464"/>
      <c r="AN961" s="1022"/>
      <c r="AO961" s="1022"/>
      <c r="AP961" s="1022"/>
      <c r="AQ961" s="1022"/>
      <c r="AR961" s="1022"/>
      <c r="AS961" s="1022"/>
      <c r="AT961" s="1022"/>
      <c r="AU961" s="1022"/>
      <c r="AV961" s="1022"/>
      <c r="AW961" s="1022"/>
      <c r="BA961" s="1646"/>
      <c r="BU961" s="1753"/>
      <c r="BV961" s="1753"/>
      <c r="BW961" s="1753"/>
      <c r="BX961" s="1753"/>
      <c r="BY961" s="1753"/>
      <c r="BZ961" s="1753"/>
      <c r="CA961" s="923"/>
      <c r="CB961" s="923"/>
      <c r="CC961" s="923"/>
      <c r="CD961" s="923"/>
      <c r="CE961" s="923"/>
      <c r="CF961" s="923"/>
      <c r="CG961" s="923"/>
      <c r="CH961" s="923"/>
    </row>
    <row r="962" spans="1:90" hidden="1">
      <c r="C962" s="285"/>
      <c r="Y962" s="961"/>
      <c r="Z962" s="961"/>
      <c r="AA962" s="961"/>
      <c r="AB962" s="961"/>
      <c r="AE962" s="409"/>
      <c r="AF962" s="1616"/>
      <c r="AG962" s="1616"/>
      <c r="AH962" s="1616"/>
      <c r="AI962" s="1616"/>
      <c r="AJ962" s="1616"/>
      <c r="AK962" s="1616"/>
      <c r="AL962" s="1616"/>
      <c r="AM962" s="1616"/>
      <c r="AN962" s="503"/>
      <c r="AO962" s="409"/>
      <c r="AP962" s="1616"/>
      <c r="AQ962" s="1616"/>
      <c r="AR962" s="1616"/>
      <c r="AS962" s="1616"/>
      <c r="AT962" s="1616"/>
      <c r="AU962" s="1616"/>
      <c r="AV962" s="1616"/>
      <c r="AW962" s="1616"/>
      <c r="CB962" s="508"/>
      <c r="CC962" s="508"/>
      <c r="CD962" s="508"/>
      <c r="CE962" s="508"/>
      <c r="CF962" s="508"/>
      <c r="CG962" s="508"/>
      <c r="CH962" s="508"/>
    </row>
    <row r="963" spans="1:90" ht="36" hidden="1" customHeight="1">
      <c r="A963" s="1017">
        <v>10</v>
      </c>
      <c r="B963" s="1062" t="s">
        <v>537</v>
      </c>
      <c r="C963" s="1062" t="s">
        <v>1085</v>
      </c>
      <c r="D963" s="1017"/>
      <c r="E963" s="1017"/>
      <c r="F963" s="1017"/>
      <c r="G963" s="1017"/>
      <c r="H963" s="1017"/>
      <c r="I963" s="1017"/>
      <c r="J963" s="457"/>
      <c r="K963" s="457"/>
      <c r="L963" s="457"/>
      <c r="M963" s="457"/>
      <c r="N963" s="457"/>
      <c r="O963" s="457"/>
      <c r="P963" s="457"/>
      <c r="Q963" s="457"/>
      <c r="R963" s="457"/>
      <c r="S963" s="457"/>
      <c r="T963" s="457"/>
      <c r="U963" s="457"/>
      <c r="V963" s="457"/>
      <c r="W963" s="457"/>
      <c r="X963" s="457"/>
      <c r="Y963" s="457"/>
      <c r="Z963" s="457"/>
      <c r="AA963" s="404"/>
      <c r="AE963" s="2607" t="s">
        <v>642</v>
      </c>
      <c r="AF963" s="2607"/>
      <c r="AG963" s="2607"/>
      <c r="AH963" s="2607"/>
      <c r="AI963" s="2607"/>
      <c r="AJ963" s="2607"/>
      <c r="AK963" s="2607"/>
      <c r="AL963" s="2607"/>
      <c r="AM963" s="2607"/>
      <c r="AN963" s="1022"/>
      <c r="AO963" s="2607" t="s">
        <v>643</v>
      </c>
      <c r="AP963" s="2607"/>
      <c r="AQ963" s="2607"/>
      <c r="AR963" s="2607"/>
      <c r="AS963" s="2607"/>
      <c r="AT963" s="2607"/>
      <c r="AU963" s="2607"/>
      <c r="AV963" s="2607"/>
      <c r="AW963" s="2607"/>
      <c r="BA963" s="1646"/>
      <c r="BU963" s="1753"/>
      <c r="BV963" s="1753"/>
      <c r="BW963" s="1753"/>
      <c r="BX963" s="1753"/>
      <c r="BY963" s="1753"/>
      <c r="BZ963" s="1753"/>
      <c r="CA963" s="923"/>
      <c r="CB963" s="923"/>
      <c r="CC963" s="923"/>
      <c r="CD963" s="923"/>
      <c r="CE963" s="923"/>
      <c r="CF963" s="923"/>
      <c r="CG963" s="923"/>
      <c r="CH963" s="923"/>
    </row>
    <row r="964" spans="1:90" ht="17.25" hidden="1" customHeight="1">
      <c r="C964" s="457"/>
      <c r="D964" s="457"/>
      <c r="E964" s="457"/>
      <c r="F964" s="457"/>
      <c r="G964" s="457"/>
      <c r="H964" s="457"/>
      <c r="I964" s="457"/>
      <c r="J964" s="457"/>
      <c r="K964" s="457"/>
      <c r="L964" s="457"/>
      <c r="M964" s="457"/>
      <c r="N964" s="457"/>
      <c r="O964" s="457"/>
      <c r="P964" s="457"/>
      <c r="Q964" s="457"/>
      <c r="R964" s="457"/>
      <c r="S964" s="457"/>
      <c r="T964" s="457"/>
      <c r="U964" s="457"/>
      <c r="V964" s="457"/>
      <c r="W964" s="457"/>
      <c r="X964" s="457"/>
      <c r="Y964" s="457"/>
      <c r="Z964" s="457"/>
      <c r="AA964" s="404"/>
      <c r="AE964" s="2600" t="s">
        <v>574</v>
      </c>
      <c r="AF964" s="2538"/>
      <c r="AG964" s="2538"/>
      <c r="AH964" s="2539"/>
      <c r="AI964" s="2539"/>
      <c r="AJ964" s="2538"/>
      <c r="AK964" s="2539"/>
      <c r="AL964" s="2538"/>
      <c r="AM964" s="2538"/>
      <c r="AN964" s="1022"/>
      <c r="AO964" s="2600" t="s">
        <v>574</v>
      </c>
      <c r="AP964" s="2600"/>
      <c r="AQ964" s="2600"/>
      <c r="AR964" s="2638"/>
      <c r="AS964" s="2638"/>
      <c r="AT964" s="2638"/>
      <c r="AU964" s="2600"/>
      <c r="AV964" s="2600"/>
      <c r="AW964" s="2600"/>
      <c r="BA964" s="1646"/>
      <c r="BU964" s="1753"/>
      <c r="BV964" s="1753"/>
      <c r="BW964" s="1753"/>
      <c r="BX964" s="1753"/>
      <c r="BY964" s="1753"/>
      <c r="BZ964" s="1753"/>
      <c r="CA964" s="923"/>
      <c r="CB964" s="923"/>
      <c r="CC964" s="923"/>
      <c r="CD964" s="923"/>
      <c r="CE964" s="923"/>
      <c r="CF964" s="923"/>
      <c r="CG964" s="923"/>
      <c r="CH964" s="923"/>
    </row>
    <row r="965" spans="1:90" ht="17.25" hidden="1" customHeight="1">
      <c r="C965" s="514" t="s">
        <v>1086</v>
      </c>
      <c r="Y965" s="961"/>
      <c r="Z965" s="961"/>
      <c r="AA965" s="961"/>
      <c r="AB965" s="961"/>
      <c r="AE965" s="2736">
        <v>2578181476</v>
      </c>
      <c r="AF965" s="2736"/>
      <c r="AG965" s="2736"/>
      <c r="AH965" s="2737"/>
      <c r="AI965" s="2737"/>
      <c r="AJ965" s="2736"/>
      <c r="AK965" s="2860"/>
      <c r="AL965" s="2736"/>
      <c r="AM965" s="2736"/>
      <c r="AN965" s="945"/>
      <c r="AO965" s="2736">
        <v>4734036280</v>
      </c>
      <c r="AP965" s="2736"/>
      <c r="AQ965" s="2736"/>
      <c r="AR965" s="2737"/>
      <c r="AS965" s="2737"/>
      <c r="AT965" s="2737"/>
      <c r="AU965" s="2736"/>
      <c r="AV965" s="2736"/>
      <c r="AW965" s="2736"/>
      <c r="CB965" s="508"/>
      <c r="CC965" s="508"/>
      <c r="CD965" s="508"/>
      <c r="CE965" s="508"/>
      <c r="CF965" s="508"/>
      <c r="CG965" s="508"/>
      <c r="CH965" s="508"/>
    </row>
    <row r="966" spans="1:90" ht="17.25" hidden="1" customHeight="1">
      <c r="C966" s="514" t="s">
        <v>1087</v>
      </c>
      <c r="Y966" s="961"/>
      <c r="Z966" s="961"/>
      <c r="AA966" s="961"/>
      <c r="AB966" s="961"/>
      <c r="AE966" s="2671">
        <v>1987134126</v>
      </c>
      <c r="AF966" s="2671"/>
      <c r="AG966" s="2671"/>
      <c r="AH966" s="2671"/>
      <c r="AI966" s="2671"/>
      <c r="AJ966" s="2671"/>
      <c r="AK966" s="2671"/>
      <c r="AL966" s="2671"/>
      <c r="AM966" s="2671"/>
      <c r="AN966" s="945"/>
      <c r="AO966" s="2671">
        <v>0</v>
      </c>
      <c r="AP966" s="2671"/>
      <c r="AQ966" s="2671"/>
      <c r="AR966" s="2671"/>
      <c r="AS966" s="2671"/>
      <c r="AT966" s="2671"/>
      <c r="AU966" s="2671"/>
      <c r="AV966" s="2671"/>
      <c r="AW966" s="2671"/>
      <c r="CB966" s="508"/>
      <c r="CC966" s="508"/>
      <c r="CD966" s="508"/>
      <c r="CE966" s="508"/>
      <c r="CF966" s="508"/>
      <c r="CG966" s="508"/>
      <c r="CH966" s="508"/>
    </row>
    <row r="967" spans="1:90" ht="17.25" hidden="1" customHeight="1">
      <c r="C967" s="518" t="s">
        <v>1091</v>
      </c>
      <c r="D967" s="458"/>
      <c r="Y967" s="961"/>
      <c r="Z967" s="961"/>
      <c r="AA967" s="961"/>
      <c r="AB967" s="961"/>
      <c r="AE967" s="2671"/>
      <c r="AF967" s="2671"/>
      <c r="AG967" s="2671"/>
      <c r="AH967" s="2671"/>
      <c r="AI967" s="2671"/>
      <c r="AJ967" s="2671"/>
      <c r="AK967" s="2671"/>
      <c r="AL967" s="2671"/>
      <c r="AM967" s="2671"/>
      <c r="AN967" s="945"/>
      <c r="AO967" s="2671"/>
      <c r="AP967" s="2671"/>
      <c r="AQ967" s="2671"/>
      <c r="AR967" s="2671"/>
      <c r="AS967" s="2671"/>
      <c r="AT967" s="2671"/>
      <c r="AU967" s="2671"/>
      <c r="AV967" s="2671"/>
      <c r="AW967" s="2671"/>
      <c r="CB967" s="508"/>
      <c r="CC967" s="508"/>
      <c r="CD967" s="508"/>
      <c r="CE967" s="508"/>
      <c r="CF967" s="508"/>
      <c r="CG967" s="508"/>
      <c r="CH967" s="508"/>
    </row>
    <row r="968" spans="1:90" ht="17.25" hidden="1" customHeight="1">
      <c r="C968" s="518" t="s">
        <v>1092</v>
      </c>
      <c r="D968" s="458"/>
      <c r="Y968" s="961"/>
      <c r="Z968" s="961"/>
      <c r="AA968" s="961"/>
      <c r="AB968" s="961"/>
      <c r="AE968" s="2785">
        <v>1987134126</v>
      </c>
      <c r="AF968" s="2785"/>
      <c r="AG968" s="2785"/>
      <c r="AH968" s="2785"/>
      <c r="AI968" s="2785"/>
      <c r="AJ968" s="2785"/>
      <c r="AK968" s="2785"/>
      <c r="AL968" s="2785"/>
      <c r="AM968" s="2785"/>
      <c r="AN968" s="945"/>
      <c r="AO968" s="2671"/>
      <c r="AP968" s="2671"/>
      <c r="AQ968" s="2671"/>
      <c r="AR968" s="2671"/>
      <c r="AS968" s="2671"/>
      <c r="AT968" s="2671"/>
      <c r="AU968" s="2671"/>
      <c r="AV968" s="2671"/>
      <c r="AW968" s="2671"/>
      <c r="CB968" s="508"/>
      <c r="CC968" s="508"/>
      <c r="CD968" s="508"/>
      <c r="CE968" s="508"/>
      <c r="CF968" s="508"/>
      <c r="CG968" s="508"/>
      <c r="CH968" s="508"/>
    </row>
    <row r="969" spans="1:90" hidden="1">
      <c r="C969" s="514" t="s">
        <v>711</v>
      </c>
      <c r="D969" s="514" t="s">
        <v>1088</v>
      </c>
      <c r="Y969" s="961"/>
      <c r="Z969" s="961"/>
      <c r="AA969" s="961"/>
      <c r="AB969" s="961"/>
      <c r="AE969" s="2671"/>
      <c r="AF969" s="2671"/>
      <c r="AG969" s="2671"/>
      <c r="AH969" s="2671"/>
      <c r="AI969" s="2671"/>
      <c r="AJ969" s="2671"/>
      <c r="AK969" s="2671"/>
      <c r="AL969" s="2671"/>
      <c r="AM969" s="2671"/>
      <c r="AN969" s="945"/>
      <c r="AO969" s="2671"/>
      <c r="AP969" s="2671"/>
      <c r="AQ969" s="2671"/>
      <c r="AR969" s="2671"/>
      <c r="AS969" s="2671"/>
      <c r="AT969" s="2671"/>
      <c r="AU969" s="2671"/>
      <c r="AV969" s="2671"/>
      <c r="AW969" s="2671"/>
      <c r="CB969" s="508"/>
      <c r="CC969" s="508"/>
      <c r="CD969" s="508"/>
      <c r="CE969" s="508"/>
      <c r="CF969" s="508"/>
      <c r="CG969" s="508"/>
      <c r="CH969" s="508"/>
    </row>
    <row r="970" spans="1:90" ht="16.5" hidden="1" customHeight="1">
      <c r="C970" s="514" t="s">
        <v>1089</v>
      </c>
      <c r="Y970" s="961"/>
      <c r="Z970" s="961"/>
      <c r="AA970" s="961"/>
      <c r="AB970" s="961"/>
      <c r="AE970" s="2671">
        <v>591047350</v>
      </c>
      <c r="AF970" s="2671"/>
      <c r="AG970" s="2671"/>
      <c r="AH970" s="2671"/>
      <c r="AI970" s="2671"/>
      <c r="AJ970" s="2671"/>
      <c r="AK970" s="2671"/>
      <c r="AL970" s="2671"/>
      <c r="AM970" s="2671"/>
      <c r="AN970" s="945"/>
      <c r="AO970" s="2671">
        <v>4734036280</v>
      </c>
      <c r="AP970" s="2671"/>
      <c r="AQ970" s="2671"/>
      <c r="AR970" s="2671"/>
      <c r="AS970" s="2671"/>
      <c r="AT970" s="2671"/>
      <c r="AU970" s="2671"/>
      <c r="AV970" s="2671"/>
      <c r="AW970" s="2671"/>
      <c r="CB970" s="508"/>
      <c r="CC970" s="508"/>
      <c r="CD970" s="508"/>
      <c r="CE970" s="508"/>
      <c r="CF970" s="508"/>
      <c r="CG970" s="508"/>
      <c r="CH970" s="508"/>
    </row>
    <row r="971" spans="1:90" ht="16.5" hidden="1" customHeight="1">
      <c r="C971" s="514" t="s">
        <v>1090</v>
      </c>
      <c r="Y971" s="961"/>
      <c r="Z971" s="961"/>
      <c r="AA971" s="961"/>
      <c r="AB971" s="961"/>
      <c r="AE971" s="2671" t="e">
        <v>#DIV/0!</v>
      </c>
      <c r="AF971" s="2671"/>
      <c r="AG971" s="2671"/>
      <c r="AH971" s="2671"/>
      <c r="AI971" s="2671"/>
      <c r="AJ971" s="2671"/>
      <c r="AK971" s="2671"/>
      <c r="AL971" s="2671"/>
      <c r="AM971" s="2671"/>
      <c r="AN971" s="945"/>
      <c r="AO971" s="2671">
        <v>11136200</v>
      </c>
      <c r="AP971" s="2671"/>
      <c r="AQ971" s="2671"/>
      <c r="AR971" s="2671"/>
      <c r="AS971" s="2671"/>
      <c r="AT971" s="2671"/>
      <c r="AU971" s="2671"/>
      <c r="AV971" s="2671"/>
      <c r="AW971" s="2671"/>
      <c r="CB971" s="508"/>
      <c r="CC971" s="508"/>
      <c r="CD971" s="508"/>
      <c r="CE971" s="508"/>
      <c r="CF971" s="508"/>
      <c r="CG971" s="508"/>
      <c r="CH971" s="508"/>
    </row>
    <row r="972" spans="1:90" ht="16.5" hidden="1" customHeight="1" thickBot="1">
      <c r="C972" s="285" t="s">
        <v>1093</v>
      </c>
      <c r="D972" s="285"/>
      <c r="E972" s="285"/>
      <c r="F972" s="285"/>
      <c r="G972" s="285"/>
      <c r="H972" s="285"/>
      <c r="I972" s="285"/>
      <c r="J972" s="285"/>
      <c r="K972" s="285"/>
      <c r="L972" s="285"/>
      <c r="M972" s="285"/>
      <c r="N972" s="285"/>
      <c r="O972" s="285"/>
      <c r="P972" s="285"/>
      <c r="Q972" s="285"/>
      <c r="R972" s="285"/>
      <c r="S972" s="285"/>
      <c r="T972" s="285"/>
      <c r="U972" s="285"/>
      <c r="V972" s="285"/>
      <c r="W972" s="285"/>
      <c r="X972" s="285"/>
      <c r="Y972" s="285"/>
      <c r="Z972" s="285"/>
      <c r="AA972" s="404"/>
      <c r="AE972" s="2821" t="e">
        <v>#DIV/0!</v>
      </c>
      <c r="AF972" s="2821"/>
      <c r="AG972" s="2821"/>
      <c r="AH972" s="2822"/>
      <c r="AI972" s="2822"/>
      <c r="AJ972" s="2821"/>
      <c r="AK972" s="2823"/>
      <c r="AL972" s="2821"/>
      <c r="AM972" s="2821"/>
      <c r="AN972" s="936"/>
      <c r="AO972" s="2821">
        <v>425.10338176397693</v>
      </c>
      <c r="AP972" s="2821"/>
      <c r="AQ972" s="2821"/>
      <c r="AR972" s="2822"/>
      <c r="AS972" s="2822"/>
      <c r="AT972" s="2823"/>
      <c r="AU972" s="2821"/>
      <c r="AV972" s="2821"/>
      <c r="AW972" s="2821"/>
      <c r="BU972" s="2844"/>
      <c r="BV972" s="2844"/>
      <c r="BW972" s="2844"/>
      <c r="BX972" s="2844"/>
      <c r="BY972" s="2844"/>
      <c r="BZ972" s="2844"/>
      <c r="CI972" s="509">
        <v>0</v>
      </c>
      <c r="CJ972" s="1541">
        <v>425.10338176397693</v>
      </c>
      <c r="CK972" s="924" t="e">
        <v>#DIV/0!</v>
      </c>
      <c r="CL972" s="924">
        <v>0</v>
      </c>
    </row>
    <row r="973" spans="1:90" ht="10.5" hidden="1" customHeight="1" thickTop="1">
      <c r="C973" s="285"/>
      <c r="D973" s="285"/>
      <c r="E973" s="285"/>
      <c r="F973" s="285"/>
      <c r="G973" s="285"/>
      <c r="H973" s="285"/>
      <c r="I973" s="285"/>
      <c r="J973" s="285"/>
      <c r="K973" s="285"/>
      <c r="L973" s="285"/>
      <c r="M973" s="285"/>
      <c r="N973" s="285"/>
      <c r="O973" s="285"/>
      <c r="P973" s="285"/>
      <c r="Q973" s="285"/>
      <c r="R973" s="285"/>
      <c r="S973" s="285"/>
      <c r="T973" s="285"/>
      <c r="U973" s="285"/>
      <c r="V973" s="285"/>
      <c r="W973" s="285"/>
      <c r="X973" s="285"/>
      <c r="Y973" s="285"/>
      <c r="Z973" s="285"/>
      <c r="AA973" s="404"/>
      <c r="AE973" s="950"/>
      <c r="AF973" s="950"/>
      <c r="AG973" s="950"/>
      <c r="AH973" s="950"/>
      <c r="AI973" s="950"/>
      <c r="AJ973" s="950"/>
      <c r="AK973" s="950"/>
      <c r="AL973" s="950"/>
      <c r="AM973" s="950"/>
      <c r="AN973" s="936"/>
      <c r="AO973" s="950"/>
      <c r="AP973" s="950"/>
      <c r="AQ973" s="950"/>
      <c r="AR973" s="950"/>
      <c r="AS973" s="950"/>
      <c r="AT973" s="950"/>
      <c r="AU973" s="950"/>
      <c r="AV973" s="950"/>
      <c r="AW973" s="950"/>
      <c r="CJ973" s="1541"/>
      <c r="CK973" s="924"/>
      <c r="CL973" s="924"/>
    </row>
    <row r="974" spans="1:90" ht="60.75" hidden="1" customHeight="1">
      <c r="C974" s="2617"/>
      <c r="D974" s="2546"/>
      <c r="E974" s="2546"/>
      <c r="F974" s="2546"/>
      <c r="G974" s="2546"/>
      <c r="H974" s="2546"/>
      <c r="I974" s="2546"/>
      <c r="J974" s="2546"/>
      <c r="K974" s="2546"/>
      <c r="L974" s="2546"/>
      <c r="M974" s="2546"/>
      <c r="N974" s="2546"/>
      <c r="O974" s="2546"/>
      <c r="P974" s="2546"/>
      <c r="Q974" s="2546"/>
      <c r="R974" s="2546"/>
      <c r="S974" s="2546"/>
      <c r="T974" s="2546"/>
      <c r="U974" s="2546"/>
      <c r="V974" s="2546"/>
      <c r="W974" s="2546"/>
      <c r="X974" s="2546"/>
      <c r="Y974" s="2546"/>
      <c r="Z974" s="2546"/>
      <c r="AA974" s="2546"/>
      <c r="AB974" s="2546"/>
      <c r="AC974" s="2546"/>
      <c r="AD974" s="2546"/>
      <c r="AE974" s="2546"/>
      <c r="AF974" s="2546"/>
      <c r="AG974" s="2546"/>
      <c r="AH974" s="2546"/>
      <c r="AI974" s="2546"/>
      <c r="AJ974" s="2546"/>
      <c r="AK974" s="2546"/>
      <c r="AL974" s="2546"/>
      <c r="AM974" s="2546"/>
      <c r="AN974" s="2546"/>
      <c r="AO974" s="2546"/>
      <c r="AP974" s="2546"/>
      <c r="AQ974" s="2546"/>
      <c r="AR974" s="2546"/>
      <c r="AS974" s="2546"/>
      <c r="AT974" s="2546"/>
      <c r="AU974" s="2546"/>
      <c r="AV974" s="2546"/>
      <c r="AW974" s="2546"/>
      <c r="CB974" s="508"/>
      <c r="CC974" s="508"/>
      <c r="CD974" s="508"/>
      <c r="CE974" s="508"/>
      <c r="CF974" s="508"/>
      <c r="CG974" s="508"/>
      <c r="CH974" s="508"/>
    </row>
    <row r="975" spans="1:90" ht="30" hidden="1" customHeight="1">
      <c r="C975" s="2617" t="s">
        <v>1699</v>
      </c>
      <c r="D975" s="2546"/>
      <c r="E975" s="2546"/>
      <c r="F975" s="2546"/>
      <c r="G975" s="2546"/>
      <c r="H975" s="2546"/>
      <c r="I975" s="2546"/>
      <c r="J975" s="2546"/>
      <c r="K975" s="2546"/>
      <c r="L975" s="2546"/>
      <c r="M975" s="2546"/>
      <c r="N975" s="2546"/>
      <c r="O975" s="2546"/>
      <c r="P975" s="2546"/>
      <c r="Q975" s="2546"/>
      <c r="R975" s="2546"/>
      <c r="S975" s="2546"/>
      <c r="T975" s="2546"/>
      <c r="U975" s="2546"/>
      <c r="V975" s="2546"/>
      <c r="W975" s="2546"/>
      <c r="X975" s="2546"/>
      <c r="Y975" s="2546"/>
      <c r="Z975" s="2546"/>
      <c r="AA975" s="2546"/>
      <c r="AB975" s="2546"/>
      <c r="AC975" s="2546"/>
      <c r="AD975" s="2546"/>
      <c r="AE975" s="2546"/>
      <c r="AF975" s="2546"/>
      <c r="AG975" s="2546"/>
      <c r="AH975" s="2546"/>
      <c r="AI975" s="2546"/>
      <c r="AJ975" s="2546"/>
      <c r="AK975" s="2546"/>
      <c r="AL975" s="2546"/>
      <c r="AM975" s="2546"/>
      <c r="AN975" s="2546"/>
      <c r="AO975" s="2546"/>
      <c r="AP975" s="2546"/>
      <c r="AQ975" s="2546"/>
      <c r="AR975" s="2546"/>
      <c r="AS975" s="2546"/>
      <c r="AT975" s="2546"/>
      <c r="AU975" s="2546"/>
      <c r="AV975" s="2546"/>
      <c r="AW975" s="2546"/>
      <c r="CB975" s="508"/>
      <c r="CC975" s="508"/>
      <c r="CD975" s="508"/>
      <c r="CE975" s="508"/>
      <c r="CF975" s="508"/>
      <c r="CG975" s="508"/>
      <c r="CH975" s="508"/>
    </row>
    <row r="976" spans="1:90" ht="10.5" hidden="1" customHeight="1">
      <c r="C976" s="1662"/>
      <c r="D976" s="1760"/>
      <c r="E976" s="1760"/>
      <c r="F976" s="1760"/>
      <c r="G976" s="1760"/>
      <c r="H976" s="1760"/>
      <c r="I976" s="1760"/>
      <c r="J976" s="1760"/>
      <c r="K976" s="1760"/>
      <c r="L976" s="1760"/>
      <c r="M976" s="1760"/>
      <c r="N976" s="1760"/>
      <c r="O976" s="1760"/>
      <c r="P976" s="1760"/>
      <c r="Q976" s="1760"/>
      <c r="R976" s="1760"/>
      <c r="S976" s="1760"/>
      <c r="T976" s="1760"/>
      <c r="U976" s="1760"/>
      <c r="V976" s="1760"/>
      <c r="W976" s="1760"/>
      <c r="X976" s="1760"/>
      <c r="Y976" s="1760"/>
      <c r="Z976" s="1760"/>
      <c r="AA976" s="1760"/>
      <c r="AB976" s="1760"/>
      <c r="AC976" s="1760"/>
      <c r="AD976" s="1760"/>
      <c r="AE976" s="1760"/>
      <c r="AF976" s="1760"/>
      <c r="AG976" s="1760"/>
      <c r="AH976" s="1760"/>
      <c r="AI976" s="1760"/>
      <c r="AJ976" s="1760"/>
      <c r="AK976" s="1760"/>
      <c r="AL976" s="1760"/>
      <c r="AM976" s="1760"/>
      <c r="AN976" s="1760"/>
      <c r="AO976" s="1760"/>
      <c r="AP976" s="1760"/>
      <c r="AQ976" s="1760"/>
      <c r="AR976" s="1760"/>
      <c r="AS976" s="1760"/>
      <c r="AT976" s="1760"/>
      <c r="AU976" s="1760"/>
      <c r="AV976" s="1760"/>
      <c r="AW976" s="1760"/>
      <c r="CB976" s="508"/>
      <c r="CC976" s="508"/>
      <c r="CD976" s="508"/>
      <c r="CE976" s="508"/>
      <c r="CF976" s="508"/>
      <c r="CG976" s="508"/>
      <c r="CH976" s="508"/>
    </row>
    <row r="977" spans="1:88" ht="17.25" customHeight="1">
      <c r="A977" s="1017">
        <v>11</v>
      </c>
      <c r="B977" s="1062" t="s">
        <v>537</v>
      </c>
      <c r="C977" s="1062" t="s">
        <v>1094</v>
      </c>
      <c r="D977" s="1018"/>
      <c r="E977" s="1018"/>
      <c r="Y977" s="961"/>
      <c r="Z977" s="961"/>
      <c r="AA977" s="961"/>
      <c r="AB977" s="961"/>
      <c r="AE977" s="409"/>
      <c r="AF977" s="1616"/>
      <c r="AG977" s="1616"/>
      <c r="AH977" s="1616"/>
      <c r="AI977" s="1616"/>
      <c r="AJ977" s="1616"/>
      <c r="AK977" s="1616"/>
      <c r="AL977" s="1616"/>
      <c r="AM977" s="1616"/>
      <c r="AN977" s="503"/>
      <c r="AO977" s="409"/>
      <c r="AP977" s="1616"/>
      <c r="AQ977" s="1616"/>
      <c r="AR977" s="1616"/>
      <c r="AS977" s="1616"/>
      <c r="AT977" s="1616"/>
      <c r="AU977" s="1616"/>
      <c r="AV977" s="1616"/>
      <c r="AW977" s="1616"/>
      <c r="CB977" s="508"/>
      <c r="CC977" s="508"/>
      <c r="CD977" s="508"/>
      <c r="CE977" s="508"/>
      <c r="CF977" s="508"/>
      <c r="CG977" s="508"/>
      <c r="CH977" s="508"/>
    </row>
    <row r="978" spans="1:88" ht="16.5" customHeight="1">
      <c r="C978" s="514" t="s">
        <v>1095</v>
      </c>
      <c r="Y978" s="961"/>
      <c r="Z978" s="961"/>
      <c r="AA978" s="961"/>
      <c r="AB978" s="961"/>
      <c r="AE978" s="409"/>
      <c r="AF978" s="1616"/>
      <c r="AG978" s="1616"/>
      <c r="AH978" s="1616"/>
      <c r="AI978" s="1616"/>
      <c r="AJ978" s="1616"/>
      <c r="AK978" s="1616"/>
      <c r="AL978" s="1616"/>
      <c r="AM978" s="1616"/>
      <c r="AN978" s="503"/>
      <c r="AO978" s="409"/>
      <c r="AP978" s="1616"/>
      <c r="AQ978" s="1616"/>
      <c r="AR978" s="1616"/>
      <c r="AS978" s="1616"/>
      <c r="AT978" s="1616"/>
      <c r="AU978" s="1616"/>
      <c r="AV978" s="1616"/>
      <c r="AW978" s="1616"/>
      <c r="CB978" s="508"/>
      <c r="CC978" s="508"/>
      <c r="CD978" s="508"/>
      <c r="CE978" s="508"/>
      <c r="CF978" s="508"/>
      <c r="CG978" s="508"/>
      <c r="CH978" s="508"/>
    </row>
    <row r="979" spans="1:88">
      <c r="C979" s="285"/>
      <c r="O979" s="2784" t="s">
        <v>512</v>
      </c>
      <c r="P979" s="2784"/>
      <c r="Q979" s="2784"/>
      <c r="R979" s="2784"/>
      <c r="S979" s="2784"/>
      <c r="T979" s="2784"/>
      <c r="U979" s="2784"/>
      <c r="V979" s="2784"/>
      <c r="W979" s="2784"/>
      <c r="X979" s="2784"/>
      <c r="Y979" s="2784"/>
      <c r="Z979" s="2784"/>
      <c r="AA979" s="2784"/>
      <c r="AB979" s="2784"/>
      <c r="AC979" s="2784"/>
      <c r="AD979" s="2784"/>
      <c r="AE979" s="2784"/>
      <c r="AF979" s="1457"/>
      <c r="AG979" s="2783" t="s">
        <v>513</v>
      </c>
      <c r="AH979" s="2784"/>
      <c r="AI979" s="2784"/>
      <c r="AJ979" s="2783"/>
      <c r="AK979" s="2784"/>
      <c r="AL979" s="2783"/>
      <c r="AM979" s="2783"/>
      <c r="AN979" s="2783"/>
      <c r="AO979" s="2783"/>
      <c r="AP979" s="2783"/>
      <c r="AQ979" s="2783"/>
      <c r="AR979" s="2784"/>
      <c r="AS979" s="2784"/>
      <c r="AT979" s="2784"/>
      <c r="AU979" s="2783"/>
      <c r="AV979" s="2783"/>
      <c r="AW979" s="2783"/>
      <c r="CB979" s="508"/>
      <c r="CC979" s="508"/>
      <c r="CD979" s="508"/>
      <c r="CE979" s="508"/>
      <c r="CF979" s="508"/>
      <c r="CG979" s="508"/>
      <c r="CH979" s="508"/>
    </row>
    <row r="980" spans="1:88">
      <c r="C980" s="285"/>
      <c r="O980" s="2830" t="s">
        <v>924</v>
      </c>
      <c r="P980" s="2830"/>
      <c r="Q980" s="2830"/>
      <c r="R980" s="2830"/>
      <c r="S980" s="2830"/>
      <c r="T980" s="2830"/>
      <c r="U980" s="2830"/>
      <c r="V980" s="2830"/>
      <c r="W980" s="959"/>
      <c r="X980" s="2827" t="s">
        <v>926</v>
      </c>
      <c r="Y980" s="2827"/>
      <c r="Z980" s="2827"/>
      <c r="AA980" s="2827"/>
      <c r="AB980" s="2827"/>
      <c r="AC980" s="2827"/>
      <c r="AD980" s="2827"/>
      <c r="AE980" s="2827"/>
      <c r="AF980" s="1457"/>
      <c r="AG980" s="3423" t="s">
        <v>924</v>
      </c>
      <c r="AH980" s="3424"/>
      <c r="AI980" s="3424"/>
      <c r="AJ980" s="3423"/>
      <c r="AK980" s="3425"/>
      <c r="AL980" s="3423"/>
      <c r="AM980" s="3423"/>
      <c r="AN980" s="3423"/>
      <c r="AO980" s="1460"/>
      <c r="AP980" s="2695" t="s">
        <v>926</v>
      </c>
      <c r="AQ980" s="2695"/>
      <c r="AR980" s="2810"/>
      <c r="AS980" s="2810"/>
      <c r="AT980" s="2810"/>
      <c r="AU980" s="2695"/>
      <c r="AV980" s="2695"/>
      <c r="AW980" s="2695"/>
      <c r="CB980" s="508"/>
      <c r="CC980" s="508"/>
      <c r="CD980" s="508"/>
      <c r="CE980" s="508"/>
      <c r="CF980" s="508"/>
      <c r="CG980" s="508"/>
      <c r="CH980" s="508"/>
    </row>
    <row r="981" spans="1:88">
      <c r="C981" s="285"/>
      <c r="O981" s="2608" t="s">
        <v>574</v>
      </c>
      <c r="P981" s="2608"/>
      <c r="Q981" s="2608"/>
      <c r="R981" s="2608"/>
      <c r="S981" s="2608"/>
      <c r="T981" s="2608"/>
      <c r="U981" s="2608"/>
      <c r="V981" s="2608"/>
      <c r="W981" s="1460"/>
      <c r="X981" s="2607" t="s">
        <v>574</v>
      </c>
      <c r="Y981" s="2607"/>
      <c r="Z981" s="2607"/>
      <c r="AA981" s="2607"/>
      <c r="AB981" s="2607"/>
      <c r="AC981" s="2607"/>
      <c r="AD981" s="2607"/>
      <c r="AE981" s="2607"/>
      <c r="AF981" s="1460"/>
      <c r="AG981" s="2666" t="s">
        <v>574</v>
      </c>
      <c r="AH981" s="2661"/>
      <c r="AI981" s="2661"/>
      <c r="AJ981" s="2666"/>
      <c r="AK981" s="2660"/>
      <c r="AL981" s="2666"/>
      <c r="AM981" s="2666"/>
      <c r="AN981" s="2666"/>
      <c r="AO981" s="1460"/>
      <c r="AP981" s="2787" t="s">
        <v>574</v>
      </c>
      <c r="AQ981" s="2787"/>
      <c r="AR981" s="2788"/>
      <c r="AS981" s="2788"/>
      <c r="AT981" s="2788"/>
      <c r="AU981" s="2787"/>
      <c r="AV981" s="2787"/>
      <c r="AW981" s="2787"/>
      <c r="CB981" s="508"/>
      <c r="CC981" s="508"/>
      <c r="CD981" s="508"/>
      <c r="CE981" s="508"/>
      <c r="CF981" s="508"/>
      <c r="CG981" s="508"/>
      <c r="CH981" s="508"/>
    </row>
    <row r="982" spans="1:88" ht="16.5" customHeight="1">
      <c r="C982" s="285" t="s">
        <v>165</v>
      </c>
      <c r="O982" s="2608"/>
      <c r="P982" s="2608"/>
      <c r="Q982" s="2608"/>
      <c r="R982" s="2608"/>
      <c r="S982" s="2608"/>
      <c r="T982" s="2608"/>
      <c r="U982" s="2608"/>
      <c r="V982" s="2608"/>
      <c r="W982" s="1460"/>
      <c r="X982" s="2672"/>
      <c r="Y982" s="2672"/>
      <c r="Z982" s="2672"/>
      <c r="AA982" s="2672"/>
      <c r="AB982" s="2672"/>
      <c r="AC982" s="2672"/>
      <c r="AD982" s="2672"/>
      <c r="AE982" s="2672"/>
      <c r="AF982" s="1460"/>
      <c r="AG982" s="2607"/>
      <c r="AH982" s="2607"/>
      <c r="AI982" s="2607"/>
      <c r="AJ982" s="2607"/>
      <c r="AK982" s="2607"/>
      <c r="AL982" s="2607"/>
      <c r="AM982" s="2607"/>
      <c r="AN982" s="2607"/>
      <c r="AO982" s="1460"/>
      <c r="AP982" s="2654"/>
      <c r="AQ982" s="2654"/>
      <c r="AR982" s="2654"/>
      <c r="AS982" s="2654"/>
      <c r="AT982" s="2654"/>
      <c r="AU982" s="2654"/>
      <c r="AV982" s="2654"/>
      <c r="AW982" s="2654"/>
      <c r="CB982" s="508"/>
      <c r="CC982" s="508"/>
      <c r="CD982" s="508"/>
      <c r="CE982" s="508"/>
      <c r="CF982" s="508"/>
      <c r="CG982" s="508"/>
      <c r="CH982" s="508"/>
    </row>
    <row r="983" spans="1:88" ht="29.25" customHeight="1">
      <c r="C983" s="2727" t="s">
        <v>284</v>
      </c>
      <c r="D983" s="2727"/>
      <c r="E983" s="2727"/>
      <c r="F983" s="2727"/>
      <c r="G983" s="2727"/>
      <c r="H983" s="2727"/>
      <c r="I983" s="2727"/>
      <c r="J983" s="2727"/>
      <c r="K983" s="2727"/>
      <c r="L983" s="2727"/>
      <c r="M983" s="2727"/>
      <c r="N983" s="1457"/>
      <c r="O983" s="2829">
        <v>44256042585</v>
      </c>
      <c r="P983" s="2829"/>
      <c r="Q983" s="2829"/>
      <c r="R983" s="2829"/>
      <c r="S983" s="2829"/>
      <c r="T983" s="2829"/>
      <c r="U983" s="2829"/>
      <c r="V983" s="2829"/>
      <c r="W983" s="1460"/>
      <c r="X983" s="2672"/>
      <c r="Y983" s="2672"/>
      <c r="Z983" s="2672"/>
      <c r="AA983" s="2672"/>
      <c r="AB983" s="2672"/>
      <c r="AC983" s="2672"/>
      <c r="AD983" s="2672"/>
      <c r="AE983" s="2672"/>
      <c r="AF983" s="1460"/>
      <c r="AG983" s="2825">
        <v>42156342744</v>
      </c>
      <c r="AH983" s="2825"/>
      <c r="AI983" s="2825"/>
      <c r="AJ983" s="2672"/>
      <c r="AK983" s="2672"/>
      <c r="AL983" s="2672"/>
      <c r="AM983" s="2672"/>
      <c r="AN983" s="2672"/>
      <c r="AO983" s="1460"/>
      <c r="AP983" s="2654"/>
      <c r="AQ983" s="2654"/>
      <c r="AR983" s="2654"/>
      <c r="AS983" s="2654"/>
      <c r="AT983" s="2654"/>
      <c r="AU983" s="2654"/>
      <c r="AV983" s="2654"/>
      <c r="AW983" s="2654"/>
      <c r="CB983" s="508"/>
      <c r="CC983" s="508"/>
      <c r="CD983" s="508"/>
      <c r="CE983" s="508"/>
      <c r="CF983" s="508"/>
      <c r="CG983" s="508"/>
      <c r="CH983" s="508"/>
    </row>
    <row r="984" spans="1:88" ht="29.25" customHeight="1">
      <c r="C984" s="2727" t="s">
        <v>285</v>
      </c>
      <c r="D984" s="2727"/>
      <c r="E984" s="2727"/>
      <c r="F984" s="2727"/>
      <c r="G984" s="2727"/>
      <c r="H984" s="2727"/>
      <c r="I984" s="2727"/>
      <c r="J984" s="2727"/>
      <c r="K984" s="2727"/>
      <c r="L984" s="2727"/>
      <c r="M984" s="2727"/>
      <c r="N984" s="1457"/>
      <c r="O984" s="2829">
        <v>530649013282</v>
      </c>
      <c r="P984" s="2829"/>
      <c r="Q984" s="2829"/>
      <c r="R984" s="2829"/>
      <c r="S984" s="2829"/>
      <c r="T984" s="2829"/>
      <c r="U984" s="2829"/>
      <c r="V984" s="2829"/>
      <c r="W984" s="1460"/>
      <c r="X984" s="2812">
        <v>-7300000000</v>
      </c>
      <c r="Y984" s="2812"/>
      <c r="Z984" s="2812"/>
      <c r="AA984" s="2812"/>
      <c r="AB984" s="2812"/>
      <c r="AC984" s="2812"/>
      <c r="AD984" s="2812"/>
      <c r="AE984" s="2812"/>
      <c r="AF984" s="1460"/>
      <c r="AG984" s="2825">
        <v>417264634453</v>
      </c>
      <c r="AH984" s="2825"/>
      <c r="AI984" s="2825"/>
      <c r="AJ984" s="2672"/>
      <c r="AK984" s="2672"/>
      <c r="AL984" s="2672"/>
      <c r="AM984" s="2672"/>
      <c r="AN984" s="2672"/>
      <c r="AP984" s="2812">
        <v>-7300000000</v>
      </c>
      <c r="AQ984" s="2812"/>
      <c r="AR984" s="2812"/>
      <c r="AS984" s="2812"/>
      <c r="AT984" s="2812"/>
      <c r="AU984" s="2812"/>
      <c r="AV984" s="2812"/>
      <c r="AW984" s="2812"/>
      <c r="CB984" s="508"/>
      <c r="CC984" s="508"/>
      <c r="CD984" s="508"/>
      <c r="CE984" s="508"/>
      <c r="CF984" s="508"/>
      <c r="CG984" s="508"/>
      <c r="CH984" s="508"/>
    </row>
    <row r="985" spans="1:88" ht="15.75" customHeight="1">
      <c r="C985" s="514" t="s">
        <v>1096</v>
      </c>
      <c r="O985" s="2671">
        <v>22260000000</v>
      </c>
      <c r="P985" s="2671"/>
      <c r="Q985" s="2671"/>
      <c r="R985" s="2671"/>
      <c r="S985" s="2671"/>
      <c r="T985" s="2671"/>
      <c r="U985" s="2671"/>
      <c r="V985" s="2671"/>
      <c r="W985" s="1457"/>
      <c r="X985" s="2727"/>
      <c r="Y985" s="2727"/>
      <c r="Z985" s="2727"/>
      <c r="AA985" s="2727"/>
      <c r="AB985" s="2727"/>
      <c r="AC985" s="2727"/>
      <c r="AD985" s="2727"/>
      <c r="AE985" s="2727"/>
      <c r="AF985" s="1457"/>
      <c r="AG985" s="2808">
        <v>78765000000</v>
      </c>
      <c r="AH985" s="2808"/>
      <c r="AI985" s="2808"/>
      <c r="AJ985" s="2809"/>
      <c r="AK985" s="2809"/>
      <c r="AL985" s="2809"/>
      <c r="AM985" s="2809"/>
      <c r="AN985" s="2809"/>
      <c r="AO985" s="1618"/>
      <c r="AP985" s="2659"/>
      <c r="AQ985" s="2659"/>
      <c r="AR985" s="2659"/>
      <c r="AS985" s="2659"/>
      <c r="AT985" s="2659"/>
      <c r="AU985" s="2659"/>
      <c r="AV985" s="2659"/>
      <c r="AW985" s="2659"/>
      <c r="CB985" s="508"/>
      <c r="CC985" s="508"/>
      <c r="CD985" s="508"/>
      <c r="CE985" s="508"/>
      <c r="CF985" s="508"/>
      <c r="CG985" s="508"/>
      <c r="CH985" s="508"/>
    </row>
    <row r="986" spans="1:88" hidden="1">
      <c r="C986" s="514" t="s">
        <v>1097</v>
      </c>
      <c r="O986" s="3426">
        <v>0</v>
      </c>
      <c r="P986" s="3426"/>
      <c r="Q986" s="3426"/>
      <c r="R986" s="3426"/>
      <c r="S986" s="3426"/>
      <c r="T986" s="3426"/>
      <c r="U986" s="3426"/>
      <c r="V986" s="3426"/>
      <c r="W986" s="1457"/>
      <c r="X986" s="2727"/>
      <c r="Y986" s="2727"/>
      <c r="Z986" s="2727"/>
      <c r="AA986" s="2727"/>
      <c r="AB986" s="2727"/>
      <c r="AC986" s="2727"/>
      <c r="AD986" s="2727"/>
      <c r="AE986" s="2727"/>
      <c r="AF986" s="1457"/>
      <c r="AG986" s="2740">
        <v>0</v>
      </c>
      <c r="AH986" s="2740"/>
      <c r="AI986" s="2740"/>
      <c r="AJ986" s="2727"/>
      <c r="AK986" s="2727"/>
      <c r="AL986" s="2727"/>
      <c r="AM986" s="2727"/>
      <c r="AN986" s="2727"/>
      <c r="AO986" s="1618"/>
      <c r="AP986" s="2563"/>
      <c r="AQ986" s="2563"/>
      <c r="AR986" s="2563"/>
      <c r="AS986" s="2563"/>
      <c r="AT986" s="2563"/>
      <c r="AU986" s="2563"/>
      <c r="AV986" s="2563"/>
      <c r="AW986" s="2563"/>
      <c r="CB986" s="508"/>
      <c r="CC986" s="508"/>
      <c r="CD986" s="508"/>
      <c r="CE986" s="508"/>
      <c r="CF986" s="508"/>
      <c r="CG986" s="508"/>
      <c r="CH986" s="508"/>
    </row>
    <row r="987" spans="1:88" ht="17.25" customHeight="1">
      <c r="C987" s="514" t="s">
        <v>463</v>
      </c>
      <c r="O987" s="2671">
        <v>161141676260</v>
      </c>
      <c r="P987" s="2671"/>
      <c r="Q987" s="2671"/>
      <c r="R987" s="2671"/>
      <c r="S987" s="2671"/>
      <c r="T987" s="2671"/>
      <c r="U987" s="2671"/>
      <c r="V987" s="2671"/>
      <c r="W987" s="524"/>
      <c r="X987" s="2834">
        <v>0</v>
      </c>
      <c r="Y987" s="2834"/>
      <c r="Z987" s="2834"/>
      <c r="AA987" s="2834"/>
      <c r="AB987" s="2834"/>
      <c r="AC987" s="2834"/>
      <c r="AD987" s="2834"/>
      <c r="AE987" s="2834"/>
      <c r="AF987" s="524"/>
      <c r="AG987" s="2740">
        <v>9241676260</v>
      </c>
      <c r="AH987" s="2740"/>
      <c r="AI987" s="2740"/>
      <c r="AJ987" s="2727"/>
      <c r="AK987" s="2727"/>
      <c r="AL987" s="2727"/>
      <c r="AM987" s="2727"/>
      <c r="AN987" s="2727"/>
      <c r="AO987" s="524"/>
      <c r="AP987" s="2741">
        <v>0</v>
      </c>
      <c r="AQ987" s="2741"/>
      <c r="AR987" s="2742"/>
      <c r="AS987" s="2742"/>
      <c r="AT987" s="2742"/>
      <c r="AU987" s="2741"/>
      <c r="AV987" s="2741"/>
      <c r="AW987" s="2741"/>
      <c r="CB987" s="508"/>
      <c r="CC987" s="508"/>
      <c r="CD987" s="508"/>
      <c r="CE987" s="508"/>
      <c r="CF987" s="508"/>
      <c r="CG987" s="508"/>
      <c r="CH987" s="508"/>
    </row>
    <row r="988" spans="1:88" s="1080" customFormat="1" ht="15.75" customHeight="1" thickBot="1">
      <c r="A988" s="1489"/>
      <c r="B988" s="134"/>
      <c r="C988" s="2662" t="s">
        <v>580</v>
      </c>
      <c r="D988" s="2662"/>
      <c r="E988" s="2662"/>
      <c r="F988" s="2662"/>
      <c r="G988" s="2662"/>
      <c r="H988" s="2662"/>
      <c r="I988" s="2662"/>
      <c r="J988" s="2662"/>
      <c r="K988" s="2662"/>
      <c r="L988" s="2662"/>
      <c r="M988" s="2662"/>
      <c r="N988" s="457"/>
      <c r="O988" s="2835">
        <v>758306732127</v>
      </c>
      <c r="P988" s="2835"/>
      <c r="Q988" s="2835"/>
      <c r="R988" s="2835"/>
      <c r="S988" s="2835"/>
      <c r="T988" s="2835"/>
      <c r="U988" s="2835"/>
      <c r="V988" s="2835"/>
      <c r="W988" s="950">
        <v>-7300000000</v>
      </c>
      <c r="X988" s="2833">
        <v>-7300000000</v>
      </c>
      <c r="Y988" s="2833"/>
      <c r="Z988" s="2833"/>
      <c r="AA988" s="2833"/>
      <c r="AB988" s="2833"/>
      <c r="AC988" s="2833"/>
      <c r="AD988" s="2833"/>
      <c r="AE988" s="2833"/>
      <c r="AF988" s="1576"/>
      <c r="AG988" s="2831">
        <v>547427653457</v>
      </c>
      <c r="AH988" s="2831"/>
      <c r="AI988" s="2831"/>
      <c r="AJ988" s="2832"/>
      <c r="AK988" s="2832"/>
      <c r="AL988" s="2832"/>
      <c r="AM988" s="2832"/>
      <c r="AN988" s="2832"/>
      <c r="AO988" s="1576"/>
      <c r="AP988" s="2828">
        <v>-7300000000</v>
      </c>
      <c r="AQ988" s="2828"/>
      <c r="AR988" s="2828"/>
      <c r="AS988" s="2828"/>
      <c r="AT988" s="2828"/>
      <c r="AU988" s="2828"/>
      <c r="AV988" s="2828"/>
      <c r="AW988" s="2828"/>
      <c r="AY988" s="459"/>
      <c r="AZ988" s="459"/>
      <c r="CB988" s="922"/>
      <c r="CC988" s="922"/>
      <c r="CD988" s="922"/>
      <c r="CE988" s="922"/>
      <c r="CF988" s="922"/>
      <c r="CG988" s="922"/>
      <c r="CH988" s="922"/>
      <c r="CI988" s="1081"/>
      <c r="CJ988" s="1082"/>
    </row>
    <row r="989" spans="1:88" s="1080" customFormat="1" ht="14.25">
      <c r="A989" s="1489"/>
      <c r="B989" s="134"/>
      <c r="C989" s="457"/>
      <c r="D989" s="457"/>
      <c r="E989" s="457"/>
      <c r="F989" s="457"/>
      <c r="G989" s="457"/>
      <c r="H989" s="457"/>
      <c r="I989" s="457"/>
      <c r="J989" s="457"/>
      <c r="K989" s="457"/>
      <c r="L989" s="457"/>
      <c r="M989" s="457"/>
      <c r="N989" s="457"/>
      <c r="O989" s="1761"/>
      <c r="P989" s="1761"/>
      <c r="Q989" s="1761"/>
      <c r="R989" s="1761"/>
      <c r="S989" s="1761"/>
      <c r="T989" s="1761"/>
      <c r="U989" s="1761"/>
      <c r="V989" s="1761"/>
      <c r="W989" s="1141"/>
      <c r="X989" s="1141"/>
      <c r="Y989" s="1141"/>
      <c r="Z989" s="1141"/>
      <c r="AA989" s="1141"/>
      <c r="AB989" s="1141"/>
      <c r="AC989" s="1141"/>
      <c r="AD989" s="1141"/>
      <c r="AE989" s="1141"/>
      <c r="AF989" s="1576"/>
      <c r="AG989" s="1762"/>
      <c r="AH989" s="1762"/>
      <c r="AI989" s="1762"/>
      <c r="AJ989" s="1763"/>
      <c r="AK989" s="1763"/>
      <c r="AL989" s="1763"/>
      <c r="AM989" s="1763"/>
      <c r="AN989" s="1763"/>
      <c r="AO989" s="1576"/>
      <c r="AP989" s="1141"/>
      <c r="AQ989" s="1141"/>
      <c r="AR989" s="1141"/>
      <c r="AS989" s="1141"/>
      <c r="AT989" s="1141"/>
      <c r="AU989" s="1141"/>
      <c r="AV989" s="1141"/>
      <c r="AW989" s="1141"/>
      <c r="AY989" s="459"/>
      <c r="AZ989" s="459"/>
      <c r="CB989" s="922"/>
      <c r="CC989" s="922"/>
      <c r="CD989" s="922"/>
      <c r="CE989" s="922"/>
      <c r="CF989" s="922"/>
      <c r="CG989" s="922"/>
      <c r="CH989" s="922"/>
      <c r="CI989" s="1081"/>
      <c r="CJ989" s="1082"/>
    </row>
    <row r="990" spans="1:88" ht="17.25" customHeight="1">
      <c r="C990" s="285" t="s">
        <v>286</v>
      </c>
      <c r="O990" s="515"/>
      <c r="P990" s="515"/>
      <c r="Q990" s="515"/>
      <c r="R990" s="515"/>
      <c r="S990" s="515"/>
      <c r="T990" s="515"/>
      <c r="U990" s="515"/>
      <c r="V990" s="515"/>
      <c r="W990" s="1460"/>
      <c r="X990" s="1460"/>
      <c r="Y990" s="1490"/>
      <c r="Z990" s="1490"/>
      <c r="AA990" s="1490"/>
      <c r="AB990" s="1490"/>
      <c r="AC990" s="1490"/>
      <c r="AD990" s="1490"/>
      <c r="AE990" s="2607" t="s">
        <v>512</v>
      </c>
      <c r="AF990" s="2607"/>
      <c r="AG990" s="2607"/>
      <c r="AH990" s="2607"/>
      <c r="AI990" s="2607"/>
      <c r="AJ990" s="2607"/>
      <c r="AK990" s="2607"/>
      <c r="AL990" s="2607"/>
      <c r="AM990" s="2607"/>
      <c r="AN990" s="1915"/>
      <c r="AO990" s="2607" t="s">
        <v>513</v>
      </c>
      <c r="AP990" s="2607"/>
      <c r="AQ990" s="2607"/>
      <c r="AR990" s="2607"/>
      <c r="AS990" s="2607"/>
      <c r="AT990" s="2607"/>
      <c r="AU990" s="2607"/>
      <c r="AV990" s="2607"/>
      <c r="AW990" s="2607"/>
      <c r="CB990" s="508"/>
      <c r="CC990" s="508"/>
      <c r="CD990" s="508"/>
      <c r="CE990" s="508"/>
      <c r="CF990" s="508"/>
      <c r="CG990" s="508"/>
      <c r="CH990" s="508"/>
    </row>
    <row r="991" spans="1:88" ht="17.25" customHeight="1">
      <c r="C991" s="285"/>
      <c r="O991" s="515"/>
      <c r="P991" s="515"/>
      <c r="Q991" s="515"/>
      <c r="R991" s="515"/>
      <c r="S991" s="515"/>
      <c r="T991" s="515"/>
      <c r="U991" s="515"/>
      <c r="V991" s="515"/>
      <c r="W991" s="1460"/>
      <c r="X991" s="1460"/>
      <c r="Y991" s="1490"/>
      <c r="Z991" s="1490"/>
      <c r="AA991" s="1490"/>
      <c r="AB991" s="1490"/>
      <c r="AC991" s="1490"/>
      <c r="AD991" s="1490"/>
      <c r="AE991" s="2805" t="s">
        <v>574</v>
      </c>
      <c r="AF991" s="2805"/>
      <c r="AG991" s="2805"/>
      <c r="AH991" s="2636"/>
      <c r="AI991" s="2636"/>
      <c r="AJ991" s="2805"/>
      <c r="AK991" s="2636"/>
      <c r="AL991" s="2805"/>
      <c r="AM991" s="2805"/>
      <c r="AN991" s="1915"/>
      <c r="AO991" s="2805" t="s">
        <v>574</v>
      </c>
      <c r="AP991" s="2805"/>
      <c r="AQ991" s="2805"/>
      <c r="AR991" s="2636"/>
      <c r="AS991" s="2636"/>
      <c r="AT991" s="2636"/>
      <c r="AU991" s="2805"/>
      <c r="AV991" s="2805"/>
      <c r="AW991" s="2805"/>
      <c r="CB991" s="508"/>
      <c r="CC991" s="508"/>
      <c r="CD991" s="508"/>
      <c r="CE991" s="508"/>
      <c r="CF991" s="508"/>
      <c r="CG991" s="508"/>
      <c r="CH991" s="508"/>
    </row>
    <row r="992" spans="1:88" ht="17.25" customHeight="1">
      <c r="C992" s="514" t="s">
        <v>2093</v>
      </c>
      <c r="N992" s="1457"/>
      <c r="O992" s="515"/>
      <c r="P992" s="515"/>
      <c r="Q992" s="515"/>
      <c r="R992" s="515"/>
      <c r="S992" s="515"/>
      <c r="T992" s="515"/>
      <c r="U992" s="515"/>
      <c r="V992" s="515"/>
      <c r="W992" s="1460"/>
      <c r="X992" s="1460"/>
      <c r="Y992" s="1490"/>
      <c r="Z992" s="1490"/>
      <c r="AA992" s="1490"/>
      <c r="AB992" s="1490"/>
      <c r="AC992" s="1490"/>
      <c r="AD992" s="1490"/>
      <c r="AE992" s="2825">
        <v>440271967417</v>
      </c>
      <c r="AF992" s="2672"/>
      <c r="AG992" s="2672"/>
      <c r="AH992" s="2672"/>
      <c r="AI992" s="2672"/>
      <c r="AJ992" s="2672"/>
      <c r="AK992" s="2672"/>
      <c r="AL992" s="2672"/>
      <c r="AM992" s="2672"/>
      <c r="AN992" s="1910"/>
      <c r="AO992" s="2825">
        <v>393299809677</v>
      </c>
      <c r="AP992" s="2672"/>
      <c r="AQ992" s="2672"/>
      <c r="AR992" s="2672"/>
      <c r="AS992" s="2672"/>
      <c r="AT992" s="2672"/>
      <c r="AU992" s="2672"/>
      <c r="AV992" s="2672"/>
      <c r="AW992" s="2672"/>
      <c r="CB992" s="508"/>
      <c r="CC992" s="508"/>
      <c r="CD992" s="508"/>
      <c r="CE992" s="508"/>
      <c r="CF992" s="508"/>
      <c r="CG992" s="508"/>
      <c r="CH992" s="508"/>
    </row>
    <row r="993" spans="3:86" ht="17.25" customHeight="1">
      <c r="C993" s="514" t="s">
        <v>287</v>
      </c>
      <c r="N993" s="1457"/>
      <c r="O993" s="515"/>
      <c r="P993" s="515"/>
      <c r="Q993" s="515"/>
      <c r="R993" s="515"/>
      <c r="S993" s="515"/>
      <c r="T993" s="515"/>
      <c r="U993" s="515"/>
      <c r="V993" s="515"/>
      <c r="W993" s="1460"/>
      <c r="X993" s="1460"/>
      <c r="Y993" s="1490"/>
      <c r="Z993" s="1490"/>
      <c r="AA993" s="1490"/>
      <c r="AB993" s="1490"/>
      <c r="AC993" s="1490"/>
      <c r="AD993" s="1490"/>
      <c r="AE993" s="2825">
        <v>380398639832</v>
      </c>
      <c r="AF993" s="2672"/>
      <c r="AG993" s="2672"/>
      <c r="AH993" s="2672"/>
      <c r="AI993" s="2672"/>
      <c r="AJ993" s="2672"/>
      <c r="AK993" s="2672"/>
      <c r="AL993" s="2672"/>
      <c r="AM993" s="2672"/>
      <c r="AN993" s="1910"/>
      <c r="AO993" s="2825">
        <v>285942476909</v>
      </c>
      <c r="AP993" s="2672"/>
      <c r="AQ993" s="2672"/>
      <c r="AR993" s="2672"/>
      <c r="AS993" s="2672"/>
      <c r="AT993" s="2672"/>
      <c r="AU993" s="2672"/>
      <c r="AV993" s="2672"/>
      <c r="AW993" s="2672"/>
      <c r="CB993" s="508"/>
      <c r="CC993" s="508"/>
      <c r="CD993" s="508"/>
      <c r="CE993" s="508"/>
      <c r="CF993" s="508"/>
      <c r="CG993" s="508"/>
      <c r="CH993" s="508"/>
    </row>
    <row r="994" spans="3:86" ht="17.25" customHeight="1">
      <c r="C994" s="514" t="s">
        <v>527</v>
      </c>
      <c r="O994" s="961"/>
      <c r="P994" s="961"/>
      <c r="Q994" s="961"/>
      <c r="R994" s="961"/>
      <c r="S994" s="961"/>
      <c r="T994" s="961"/>
      <c r="U994" s="961"/>
      <c r="V994" s="961"/>
      <c r="W994" s="1490"/>
      <c r="X994" s="1490"/>
      <c r="Y994" s="1490"/>
      <c r="Z994" s="1490"/>
      <c r="AA994" s="1490"/>
      <c r="AB994" s="1490"/>
      <c r="AC994" s="1490"/>
      <c r="AD994" s="1490"/>
      <c r="AE994" s="2912">
        <v>58214153390</v>
      </c>
      <c r="AF994" s="2913"/>
      <c r="AG994" s="2913"/>
      <c r="AH994" s="2914"/>
      <c r="AI994" s="2914"/>
      <c r="AJ994" s="2913"/>
      <c r="AK994" s="2914"/>
      <c r="AL994" s="2913"/>
      <c r="AM994" s="2913"/>
      <c r="AN994" s="1910"/>
      <c r="AO994" s="2912">
        <v>46559502199</v>
      </c>
      <c r="AP994" s="2913"/>
      <c r="AQ994" s="2913"/>
      <c r="AR994" s="2914"/>
      <c r="AS994" s="2914"/>
      <c r="AT994" s="2914"/>
      <c r="AU994" s="2913"/>
      <c r="AV994" s="2913"/>
      <c r="AW994" s="2913"/>
      <c r="CB994" s="508"/>
      <c r="CC994" s="508"/>
      <c r="CD994" s="508"/>
      <c r="CE994" s="508"/>
      <c r="CF994" s="508"/>
      <c r="CG994" s="508"/>
      <c r="CH994" s="508"/>
    </row>
    <row r="995" spans="3:86" ht="18" customHeight="1" thickBot="1">
      <c r="C995" s="2662" t="s">
        <v>580</v>
      </c>
      <c r="D995" s="2662"/>
      <c r="E995" s="2662"/>
      <c r="F995" s="2662"/>
      <c r="G995" s="2662"/>
      <c r="H995" s="2662"/>
      <c r="I995" s="2662"/>
      <c r="J995" s="2662"/>
      <c r="K995" s="2662"/>
      <c r="L995" s="2662"/>
      <c r="M995" s="2662"/>
      <c r="N995" s="457"/>
      <c r="O995" s="1463"/>
      <c r="P995" s="1463"/>
      <c r="Q995" s="1463"/>
      <c r="R995" s="1463"/>
      <c r="S995" s="1463"/>
      <c r="T995" s="1463"/>
      <c r="U995" s="1463"/>
      <c r="V995" s="1463"/>
      <c r="W995" s="1486"/>
      <c r="X995" s="1486"/>
      <c r="Y995" s="1463"/>
      <c r="Z995" s="1463"/>
      <c r="AA995" s="1463"/>
      <c r="AB995" s="1463"/>
      <c r="AC995" s="1463"/>
      <c r="AD995" s="1463"/>
      <c r="AE995" s="2625">
        <v>878884760639</v>
      </c>
      <c r="AF995" s="2625"/>
      <c r="AG995" s="2625"/>
      <c r="AH995" s="2580"/>
      <c r="AI995" s="2580"/>
      <c r="AJ995" s="2625"/>
      <c r="AK995" s="2626"/>
      <c r="AL995" s="2625"/>
      <c r="AM995" s="2625"/>
      <c r="AN995" s="1907"/>
      <c r="AO995" s="2625">
        <v>725801788785</v>
      </c>
      <c r="AP995" s="2625"/>
      <c r="AQ995" s="2625"/>
      <c r="AR995" s="2580"/>
      <c r="AS995" s="2580"/>
      <c r="AT995" s="2626"/>
      <c r="AU995" s="2625"/>
      <c r="AV995" s="2625"/>
      <c r="AW995" s="2625"/>
      <c r="CB995" s="508"/>
      <c r="CC995" s="508"/>
      <c r="CD995" s="508"/>
      <c r="CE995" s="508"/>
      <c r="CF995" s="508"/>
      <c r="CG995" s="508"/>
      <c r="CH995" s="508"/>
    </row>
    <row r="996" spans="3:86" ht="11.25" customHeight="1" thickTop="1">
      <c r="C996" s="457"/>
      <c r="D996" s="457"/>
      <c r="E996" s="457"/>
      <c r="F996" s="457"/>
      <c r="G996" s="457"/>
      <c r="H996" s="457"/>
      <c r="I996" s="457"/>
      <c r="J996" s="457"/>
      <c r="K996" s="457"/>
      <c r="L996" s="457"/>
      <c r="M996" s="457"/>
      <c r="N996" s="457"/>
      <c r="O996" s="1463"/>
      <c r="P996" s="1463"/>
      <c r="Q996" s="1463"/>
      <c r="R996" s="1463"/>
      <c r="S996" s="1463"/>
      <c r="T996" s="1463"/>
      <c r="U996" s="1463"/>
      <c r="V996" s="1463"/>
      <c r="W996" s="1486"/>
      <c r="X996" s="1486"/>
      <c r="Y996" s="1463"/>
      <c r="Z996" s="1463"/>
      <c r="AA996" s="1463"/>
      <c r="AB996" s="1463"/>
      <c r="AC996" s="1463"/>
      <c r="AD996" s="1463"/>
      <c r="AE996" s="1463"/>
      <c r="AF996" s="1486"/>
      <c r="AG996" s="961"/>
      <c r="AH996" s="961"/>
      <c r="AI996" s="961"/>
      <c r="AJ996" s="961"/>
      <c r="AK996" s="961"/>
      <c r="AL996" s="961"/>
      <c r="AM996" s="961"/>
      <c r="AN996" s="961"/>
      <c r="AO996" s="1486"/>
      <c r="AP996" s="1463"/>
      <c r="AQ996" s="1463"/>
      <c r="AR996" s="1463"/>
      <c r="AS996" s="1463"/>
      <c r="AT996" s="1463"/>
      <c r="AU996" s="1463"/>
      <c r="AV996" s="1463"/>
      <c r="AW996" s="1463"/>
      <c r="CB996" s="508"/>
      <c r="CC996" s="508"/>
      <c r="CD996" s="508"/>
      <c r="CE996" s="508"/>
      <c r="CF996" s="508"/>
      <c r="CG996" s="508"/>
      <c r="CH996" s="508"/>
    </row>
    <row r="997" spans="3:86" ht="15" customHeight="1">
      <c r="C997" s="2616" t="s">
        <v>1099</v>
      </c>
      <c r="D997" s="2616"/>
      <c r="E997" s="2616"/>
      <c r="F997" s="2616"/>
      <c r="G997" s="2616"/>
      <c r="H997" s="2616"/>
      <c r="I997" s="2616"/>
      <c r="J997" s="2616"/>
      <c r="K997" s="2616"/>
      <c r="L997" s="2616"/>
      <c r="M997" s="2616"/>
      <c r="N997" s="2616"/>
      <c r="O997" s="2616"/>
      <c r="P997" s="2616"/>
      <c r="Q997" s="2616"/>
      <c r="R997" s="2616"/>
      <c r="S997" s="2616"/>
      <c r="T997" s="2616"/>
      <c r="U997" s="2616"/>
      <c r="V997" s="2616"/>
      <c r="W997" s="2616"/>
      <c r="X997" s="2616"/>
      <c r="Y997" s="2616"/>
      <c r="Z997" s="2616"/>
      <c r="AA997" s="2616"/>
      <c r="AB997" s="2616"/>
      <c r="AC997" s="2616"/>
      <c r="AD997" s="2616"/>
      <c r="AE997" s="2616"/>
      <c r="AF997" s="2616"/>
      <c r="AG997" s="2616"/>
      <c r="AH997" s="2616"/>
      <c r="AI997" s="2616"/>
      <c r="AJ997" s="2616"/>
      <c r="AK997" s="2616"/>
      <c r="AL997" s="2616"/>
      <c r="AM997" s="2616"/>
      <c r="AN997" s="2616"/>
      <c r="AO997" s="2616"/>
      <c r="AP997" s="2616"/>
      <c r="AQ997" s="2616"/>
      <c r="AR997" s="2616"/>
      <c r="AS997" s="2616"/>
      <c r="AT997" s="2616"/>
      <c r="AU997" s="2616"/>
      <c r="AV997" s="2616"/>
      <c r="AW997" s="2616"/>
      <c r="CB997" s="508"/>
      <c r="CC997" s="508"/>
      <c r="CD997" s="508"/>
      <c r="CE997" s="508"/>
      <c r="CF997" s="508"/>
      <c r="CG997" s="508"/>
      <c r="CH997" s="508"/>
    </row>
    <row r="998" spans="3:86">
      <c r="C998" s="2616"/>
      <c r="D998" s="2616"/>
      <c r="E998" s="2616"/>
      <c r="F998" s="2616"/>
      <c r="G998" s="2616"/>
      <c r="H998" s="2616"/>
      <c r="I998" s="2616"/>
      <c r="J998" s="2616"/>
      <c r="K998" s="2616"/>
      <c r="L998" s="2616"/>
      <c r="M998" s="2616"/>
      <c r="N998" s="2616"/>
      <c r="O998" s="2616"/>
      <c r="P998" s="2616"/>
      <c r="Q998" s="2616"/>
      <c r="R998" s="2616"/>
      <c r="S998" s="2616"/>
      <c r="T998" s="2616"/>
      <c r="U998" s="2616"/>
      <c r="V998" s="2616"/>
      <c r="W998" s="2616"/>
      <c r="X998" s="2616"/>
      <c r="Y998" s="2616"/>
      <c r="Z998" s="2616"/>
      <c r="AA998" s="2616"/>
      <c r="AB998" s="2616"/>
      <c r="AC998" s="2616"/>
      <c r="AD998" s="2616"/>
      <c r="AE998" s="2616"/>
      <c r="AF998" s="2616"/>
      <c r="AG998" s="2616"/>
      <c r="AH998" s="2616"/>
      <c r="AI998" s="2616"/>
      <c r="AJ998" s="2616"/>
      <c r="AK998" s="2616"/>
      <c r="AL998" s="2616"/>
      <c r="AM998" s="2616"/>
      <c r="AN998" s="2616"/>
      <c r="AO998" s="2616"/>
      <c r="AP998" s="2616"/>
      <c r="AQ998" s="2616"/>
      <c r="AR998" s="2616"/>
      <c r="AS998" s="2616"/>
      <c r="AT998" s="2616"/>
      <c r="AU998" s="2616"/>
      <c r="AV998" s="2616"/>
      <c r="AW998" s="2616"/>
      <c r="CB998" s="508"/>
      <c r="CC998" s="508"/>
      <c r="CD998" s="508"/>
      <c r="CE998" s="508"/>
      <c r="CF998" s="508"/>
      <c r="CG998" s="508"/>
      <c r="CH998" s="508"/>
    </row>
    <row r="999" spans="3:86">
      <c r="C999" s="2616"/>
      <c r="D999" s="2616"/>
      <c r="E999" s="2616"/>
      <c r="F999" s="2616"/>
      <c r="G999" s="2616"/>
      <c r="H999" s="2616"/>
      <c r="I999" s="2616"/>
      <c r="J999" s="2616"/>
      <c r="K999" s="2616"/>
      <c r="L999" s="2616"/>
      <c r="M999" s="2616"/>
      <c r="N999" s="2616"/>
      <c r="O999" s="2616"/>
      <c r="P999" s="2616"/>
      <c r="Q999" s="2616"/>
      <c r="R999" s="2616"/>
      <c r="S999" s="2616"/>
      <c r="T999" s="2616"/>
      <c r="U999" s="2616"/>
      <c r="V999" s="2616"/>
      <c r="W999" s="2616"/>
      <c r="X999" s="2616"/>
      <c r="Y999" s="2616"/>
      <c r="Z999" s="2616"/>
      <c r="AA999" s="2616"/>
      <c r="AB999" s="2616"/>
      <c r="AC999" s="2616"/>
      <c r="AD999" s="2616"/>
      <c r="AE999" s="2616"/>
      <c r="AF999" s="2616"/>
      <c r="AG999" s="2616"/>
      <c r="AH999" s="2616"/>
      <c r="AI999" s="2616"/>
      <c r="AJ999" s="2616"/>
      <c r="AK999" s="2616"/>
      <c r="AL999" s="2616"/>
      <c r="AM999" s="2616"/>
      <c r="AN999" s="2616"/>
      <c r="AO999" s="2616"/>
      <c r="AP999" s="2616"/>
      <c r="AQ999" s="2616"/>
      <c r="AR999" s="2616"/>
      <c r="AS999" s="2616"/>
      <c r="AT999" s="2616"/>
      <c r="AU999" s="2616"/>
      <c r="AV999" s="2616"/>
      <c r="AW999" s="2616"/>
      <c r="CB999" s="508"/>
      <c r="CC999" s="508"/>
      <c r="CD999" s="508"/>
      <c r="CE999" s="508"/>
      <c r="CF999" s="508"/>
      <c r="CG999" s="508"/>
      <c r="CH999" s="508"/>
    </row>
    <row r="1000" spans="3:86">
      <c r="C1000" s="2616"/>
      <c r="D1000" s="2616"/>
      <c r="E1000" s="2616"/>
      <c r="F1000" s="2616"/>
      <c r="G1000" s="2616"/>
      <c r="H1000" s="2616"/>
      <c r="I1000" s="2616"/>
      <c r="J1000" s="2616"/>
      <c r="K1000" s="2616"/>
      <c r="L1000" s="2616"/>
      <c r="M1000" s="2616"/>
      <c r="N1000" s="2616"/>
      <c r="O1000" s="2616"/>
      <c r="P1000" s="2616"/>
      <c r="Q1000" s="2616"/>
      <c r="R1000" s="2616"/>
      <c r="S1000" s="2616"/>
      <c r="T1000" s="2616"/>
      <c r="U1000" s="2616"/>
      <c r="V1000" s="2616"/>
      <c r="W1000" s="2616"/>
      <c r="X1000" s="2616"/>
      <c r="Y1000" s="2616"/>
      <c r="Z1000" s="2616"/>
      <c r="AA1000" s="2616"/>
      <c r="AB1000" s="2616"/>
      <c r="AC1000" s="2616"/>
      <c r="AD1000" s="2616"/>
      <c r="AE1000" s="2616"/>
      <c r="AF1000" s="2616"/>
      <c r="AG1000" s="2616"/>
      <c r="AH1000" s="2616"/>
      <c r="AI1000" s="2616"/>
      <c r="AJ1000" s="2616"/>
      <c r="AK1000" s="2616"/>
      <c r="AL1000" s="2616"/>
      <c r="AM1000" s="2616"/>
      <c r="AN1000" s="2616"/>
      <c r="AO1000" s="2616"/>
      <c r="AP1000" s="2616"/>
      <c r="AQ1000" s="2616"/>
      <c r="AR1000" s="2616"/>
      <c r="AS1000" s="2616"/>
      <c r="AT1000" s="2616"/>
      <c r="AU1000" s="2616"/>
      <c r="AV1000" s="2616"/>
      <c r="AW1000" s="2616"/>
      <c r="CB1000" s="508"/>
      <c r="CC1000" s="508"/>
      <c r="CD1000" s="508"/>
      <c r="CE1000" s="508"/>
      <c r="CF1000" s="508"/>
      <c r="CG1000" s="508"/>
      <c r="CH1000" s="508"/>
    </row>
    <row r="1001" spans="3:86">
      <c r="C1001" s="2616"/>
      <c r="D1001" s="2616"/>
      <c r="E1001" s="2616"/>
      <c r="F1001" s="2616"/>
      <c r="G1001" s="2616"/>
      <c r="H1001" s="2616"/>
      <c r="I1001" s="2616"/>
      <c r="J1001" s="2616"/>
      <c r="K1001" s="2616"/>
      <c r="L1001" s="2616"/>
      <c r="M1001" s="2616"/>
      <c r="N1001" s="2616"/>
      <c r="O1001" s="2616"/>
      <c r="P1001" s="2616"/>
      <c r="Q1001" s="2616"/>
      <c r="R1001" s="2616"/>
      <c r="S1001" s="2616"/>
      <c r="T1001" s="2616"/>
      <c r="U1001" s="2616"/>
      <c r="V1001" s="2616"/>
      <c r="W1001" s="2616"/>
      <c r="X1001" s="2616"/>
      <c r="Y1001" s="2616"/>
      <c r="Z1001" s="2616"/>
      <c r="AA1001" s="2616"/>
      <c r="AB1001" s="2616"/>
      <c r="AC1001" s="2616"/>
      <c r="AD1001" s="2616"/>
      <c r="AE1001" s="2616"/>
      <c r="AF1001" s="2616"/>
      <c r="AG1001" s="2616"/>
      <c r="AH1001" s="2616"/>
      <c r="AI1001" s="2616"/>
      <c r="AJ1001" s="2616"/>
      <c r="AK1001" s="2616"/>
      <c r="AL1001" s="2616"/>
      <c r="AM1001" s="2616"/>
      <c r="AN1001" s="2616"/>
      <c r="AO1001" s="2616"/>
      <c r="AP1001" s="2616"/>
      <c r="AQ1001" s="2616"/>
      <c r="AR1001" s="2616"/>
      <c r="AS1001" s="2616"/>
      <c r="AT1001" s="2616"/>
      <c r="AU1001" s="2616"/>
      <c r="AV1001" s="2616"/>
      <c r="AW1001" s="2616"/>
      <c r="CB1001" s="508"/>
      <c r="CC1001" s="508"/>
      <c r="CD1001" s="508"/>
      <c r="CE1001" s="508"/>
      <c r="CF1001" s="508"/>
      <c r="CG1001" s="508"/>
      <c r="CH1001" s="508"/>
    </row>
    <row r="1002" spans="3:86" ht="14.25" customHeight="1">
      <c r="C1002" s="2616"/>
      <c r="D1002" s="2616"/>
      <c r="E1002" s="2616"/>
      <c r="F1002" s="2616"/>
      <c r="G1002" s="2616"/>
      <c r="H1002" s="2616"/>
      <c r="I1002" s="2616"/>
      <c r="J1002" s="2616"/>
      <c r="K1002" s="2616"/>
      <c r="L1002" s="2616"/>
      <c r="M1002" s="2616"/>
      <c r="N1002" s="2616"/>
      <c r="O1002" s="2616"/>
      <c r="P1002" s="2616"/>
      <c r="Q1002" s="2616"/>
      <c r="R1002" s="2616"/>
      <c r="S1002" s="2616"/>
      <c r="T1002" s="2616"/>
      <c r="U1002" s="2616"/>
      <c r="V1002" s="2616"/>
      <c r="W1002" s="2616"/>
      <c r="X1002" s="2616"/>
      <c r="Y1002" s="2616"/>
      <c r="Z1002" s="2616"/>
      <c r="AA1002" s="2616"/>
      <c r="AB1002" s="2616"/>
      <c r="AC1002" s="2616"/>
      <c r="AD1002" s="2616"/>
      <c r="AE1002" s="2616"/>
      <c r="AF1002" s="2616"/>
      <c r="AG1002" s="2616"/>
      <c r="AH1002" s="2616"/>
      <c r="AI1002" s="2616"/>
      <c r="AJ1002" s="2616"/>
      <c r="AK1002" s="2616"/>
      <c r="AL1002" s="2616"/>
      <c r="AM1002" s="2616"/>
      <c r="AN1002" s="2616"/>
      <c r="AO1002" s="2616"/>
      <c r="AP1002" s="2616"/>
      <c r="AQ1002" s="2616"/>
      <c r="AR1002" s="2616"/>
      <c r="AS1002" s="2616"/>
      <c r="AT1002" s="2616"/>
      <c r="AU1002" s="2616"/>
      <c r="AV1002" s="2616"/>
      <c r="AW1002" s="2616"/>
      <c r="CB1002" s="508"/>
      <c r="CC1002" s="508"/>
      <c r="CD1002" s="508"/>
      <c r="CE1002" s="508"/>
      <c r="CF1002" s="508"/>
      <c r="CG1002" s="508"/>
      <c r="CH1002" s="508"/>
    </row>
    <row r="1003" spans="3:86" ht="2.25" customHeight="1">
      <c r="C1003" s="2616"/>
      <c r="D1003" s="2616"/>
      <c r="E1003" s="2616"/>
      <c r="F1003" s="2616"/>
      <c r="G1003" s="2616"/>
      <c r="H1003" s="2616"/>
      <c r="I1003" s="2616"/>
      <c r="J1003" s="2616"/>
      <c r="K1003" s="2616"/>
      <c r="L1003" s="2616"/>
      <c r="M1003" s="2616"/>
      <c r="N1003" s="2616"/>
      <c r="O1003" s="2616"/>
      <c r="P1003" s="2616"/>
      <c r="Q1003" s="2616"/>
      <c r="R1003" s="2616"/>
      <c r="S1003" s="2616"/>
      <c r="T1003" s="2616"/>
      <c r="U1003" s="2616"/>
      <c r="V1003" s="2616"/>
      <c r="W1003" s="2616"/>
      <c r="X1003" s="2616"/>
      <c r="Y1003" s="2616"/>
      <c r="Z1003" s="2616"/>
      <c r="AA1003" s="2616"/>
      <c r="AB1003" s="2616"/>
      <c r="AC1003" s="2616"/>
      <c r="AD1003" s="2616"/>
      <c r="AE1003" s="2616"/>
      <c r="AF1003" s="2616"/>
      <c r="AG1003" s="2616"/>
      <c r="AH1003" s="2616"/>
      <c r="AI1003" s="2616"/>
      <c r="AJ1003" s="2616"/>
      <c r="AK1003" s="2616"/>
      <c r="AL1003" s="2616"/>
      <c r="AM1003" s="2616"/>
      <c r="AN1003" s="2616"/>
      <c r="AO1003" s="2616"/>
      <c r="AP1003" s="2616"/>
      <c r="AQ1003" s="2616"/>
      <c r="AR1003" s="2616"/>
      <c r="AS1003" s="2616"/>
      <c r="AT1003" s="2616"/>
      <c r="AU1003" s="2616"/>
      <c r="AV1003" s="2616"/>
      <c r="AW1003" s="2616"/>
      <c r="CB1003" s="508"/>
      <c r="CC1003" s="508"/>
      <c r="CD1003" s="508"/>
      <c r="CE1003" s="508"/>
      <c r="CF1003" s="508"/>
      <c r="CG1003" s="508"/>
      <c r="CH1003" s="508"/>
    </row>
    <row r="1004" spans="3:86" ht="1.5" customHeight="1">
      <c r="C1004" s="2616"/>
      <c r="D1004" s="2616"/>
      <c r="E1004" s="2616"/>
      <c r="F1004" s="2616"/>
      <c r="G1004" s="2616"/>
      <c r="H1004" s="2616"/>
      <c r="I1004" s="2616"/>
      <c r="J1004" s="2616"/>
      <c r="K1004" s="2616"/>
      <c r="L1004" s="2616"/>
      <c r="M1004" s="2616"/>
      <c r="N1004" s="2616"/>
      <c r="O1004" s="2616"/>
      <c r="P1004" s="2616"/>
      <c r="Q1004" s="2616"/>
      <c r="R1004" s="2616"/>
      <c r="S1004" s="2616"/>
      <c r="T1004" s="2616"/>
      <c r="U1004" s="2616"/>
      <c r="V1004" s="2616"/>
      <c r="W1004" s="2616"/>
      <c r="X1004" s="2616"/>
      <c r="Y1004" s="2616"/>
      <c r="Z1004" s="2616"/>
      <c r="AA1004" s="2616"/>
      <c r="AB1004" s="2616"/>
      <c r="AC1004" s="2616"/>
      <c r="AD1004" s="2616"/>
      <c r="AE1004" s="2616"/>
      <c r="AF1004" s="2616"/>
      <c r="AG1004" s="2616"/>
      <c r="AH1004" s="2616"/>
      <c r="AI1004" s="2616"/>
      <c r="AJ1004" s="2616"/>
      <c r="AK1004" s="2616"/>
      <c r="AL1004" s="2616"/>
      <c r="AM1004" s="2616"/>
      <c r="AN1004" s="2616"/>
      <c r="AO1004" s="2616"/>
      <c r="AP1004" s="2616"/>
      <c r="AQ1004" s="2616"/>
      <c r="AR1004" s="2616"/>
      <c r="AS1004" s="2616"/>
      <c r="AT1004" s="2616"/>
      <c r="AU1004" s="2616"/>
      <c r="AV1004" s="2616"/>
      <c r="AW1004" s="2616"/>
      <c r="CB1004" s="508"/>
      <c r="CC1004" s="508"/>
      <c r="CD1004" s="508"/>
      <c r="CE1004" s="508"/>
      <c r="CF1004" s="508"/>
      <c r="CG1004" s="508"/>
      <c r="CH1004" s="508"/>
    </row>
    <row r="1005" spans="3:86" ht="11.25" customHeight="1">
      <c r="C1005" s="457"/>
      <c r="D1005" s="457"/>
      <c r="E1005" s="457"/>
      <c r="F1005" s="457"/>
      <c r="G1005" s="457"/>
      <c r="H1005" s="457"/>
      <c r="I1005" s="457"/>
      <c r="J1005" s="457"/>
      <c r="K1005" s="457"/>
      <c r="L1005" s="457"/>
      <c r="M1005" s="457"/>
      <c r="N1005" s="457"/>
      <c r="O1005" s="1463"/>
      <c r="P1005" s="1463"/>
      <c r="Q1005" s="1463"/>
      <c r="R1005" s="1463"/>
      <c r="S1005" s="1463"/>
      <c r="T1005" s="1463"/>
      <c r="U1005" s="1463"/>
      <c r="V1005" s="1463"/>
      <c r="W1005" s="1486"/>
      <c r="X1005" s="1486"/>
      <c r="Y1005" s="1463"/>
      <c r="Z1005" s="1463"/>
      <c r="AA1005" s="1463"/>
      <c r="AB1005" s="1463"/>
      <c r="AC1005" s="1463"/>
      <c r="AD1005" s="1463"/>
      <c r="AE1005" s="1463"/>
      <c r="AF1005" s="1486"/>
      <c r="AG1005" s="961"/>
      <c r="AH1005" s="961"/>
      <c r="AI1005" s="961"/>
      <c r="AJ1005" s="961"/>
      <c r="AK1005" s="961"/>
      <c r="AL1005" s="961"/>
      <c r="AM1005" s="961"/>
      <c r="AN1005" s="961"/>
      <c r="AO1005" s="1486"/>
      <c r="AP1005" s="1463"/>
      <c r="AQ1005" s="1463"/>
      <c r="AR1005" s="1463"/>
      <c r="AS1005" s="1463"/>
      <c r="AT1005" s="1463"/>
      <c r="AU1005" s="1463"/>
      <c r="AV1005" s="1463"/>
      <c r="AW1005" s="1463"/>
      <c r="CB1005" s="508"/>
      <c r="CC1005" s="508"/>
      <c r="CD1005" s="508"/>
      <c r="CE1005" s="508"/>
      <c r="CF1005" s="508"/>
      <c r="CG1005" s="508"/>
      <c r="CH1005" s="508"/>
    </row>
    <row r="1006" spans="3:86">
      <c r="C1006" s="2910" t="s">
        <v>1100</v>
      </c>
      <c r="D1006" s="2910"/>
      <c r="E1006" s="2910"/>
      <c r="F1006" s="2910"/>
      <c r="G1006" s="2910"/>
      <c r="H1006" s="2910"/>
      <c r="I1006" s="2910"/>
      <c r="J1006" s="2910"/>
      <c r="K1006" s="2910"/>
      <c r="L1006" s="2910"/>
      <c r="M1006" s="2910"/>
      <c r="N1006" s="2910"/>
      <c r="O1006" s="2910"/>
      <c r="P1006" s="2910"/>
      <c r="Q1006" s="2910"/>
      <c r="R1006" s="2910"/>
      <c r="S1006" s="2910"/>
      <c r="T1006" s="2910"/>
      <c r="U1006" s="2910"/>
      <c r="V1006" s="2910"/>
      <c r="W1006" s="2910"/>
      <c r="X1006" s="2910"/>
      <c r="Y1006" s="2910"/>
      <c r="Z1006" s="2910"/>
      <c r="AA1006" s="2910"/>
      <c r="AB1006" s="2910"/>
      <c r="AC1006" s="2910"/>
      <c r="AD1006" s="2910"/>
      <c r="AE1006" s="2910"/>
      <c r="AF1006" s="2910"/>
      <c r="AG1006" s="2910"/>
      <c r="AH1006" s="2910"/>
      <c r="AI1006" s="2910"/>
      <c r="AJ1006" s="2910"/>
      <c r="AK1006" s="2910"/>
      <c r="AL1006" s="2910"/>
      <c r="AM1006" s="2910"/>
      <c r="AN1006" s="2910"/>
      <c r="AO1006" s="2910"/>
      <c r="AP1006" s="2910"/>
      <c r="AQ1006" s="2910"/>
      <c r="AR1006" s="2910"/>
      <c r="AS1006" s="2910"/>
      <c r="AT1006" s="2910"/>
      <c r="AU1006" s="2910"/>
      <c r="AV1006" s="2910"/>
      <c r="AW1006" s="2910"/>
      <c r="CB1006" s="508"/>
      <c r="CC1006" s="508"/>
      <c r="CD1006" s="508"/>
      <c r="CE1006" s="508"/>
      <c r="CF1006" s="508"/>
      <c r="CG1006" s="508"/>
      <c r="CH1006" s="508"/>
    </row>
    <row r="1007" spans="3:86" ht="65.25" customHeight="1">
      <c r="C1007" s="2617" t="s">
        <v>1601</v>
      </c>
      <c r="D1007" s="2617"/>
      <c r="E1007" s="2617"/>
      <c r="F1007" s="2617"/>
      <c r="G1007" s="2617"/>
      <c r="H1007" s="2617"/>
      <c r="I1007" s="2617"/>
      <c r="J1007" s="2617"/>
      <c r="K1007" s="2617"/>
      <c r="L1007" s="2617"/>
      <c r="M1007" s="2617"/>
      <c r="N1007" s="2617"/>
      <c r="O1007" s="2617"/>
      <c r="P1007" s="2617"/>
      <c r="Q1007" s="2617"/>
      <c r="R1007" s="2617"/>
      <c r="S1007" s="2617"/>
      <c r="T1007" s="2617"/>
      <c r="U1007" s="2617"/>
      <c r="V1007" s="2617"/>
      <c r="W1007" s="2617"/>
      <c r="X1007" s="2617"/>
      <c r="Y1007" s="2617"/>
      <c r="Z1007" s="2617"/>
      <c r="AA1007" s="2617"/>
      <c r="AB1007" s="2617"/>
      <c r="AC1007" s="2617"/>
      <c r="AD1007" s="2617"/>
      <c r="AE1007" s="2617"/>
      <c r="AF1007" s="2617"/>
      <c r="AG1007" s="2617"/>
      <c r="AH1007" s="2617"/>
      <c r="AI1007" s="2617"/>
      <c r="AJ1007" s="2617"/>
      <c r="AK1007" s="2617"/>
      <c r="AL1007" s="2617"/>
      <c r="AM1007" s="2617"/>
      <c r="AN1007" s="2617"/>
      <c r="AO1007" s="2617"/>
      <c r="AP1007" s="2617"/>
      <c r="AQ1007" s="2617"/>
      <c r="AR1007" s="2617"/>
      <c r="AS1007" s="2617"/>
      <c r="AT1007" s="2617"/>
      <c r="AU1007" s="2617"/>
      <c r="AV1007" s="2617"/>
      <c r="AW1007" s="2617"/>
      <c r="CB1007" s="508"/>
      <c r="CC1007" s="508"/>
      <c r="CD1007" s="508"/>
      <c r="CE1007" s="508"/>
      <c r="CF1007" s="508"/>
      <c r="CG1007" s="508"/>
      <c r="CH1007" s="508"/>
    </row>
    <row r="1008" spans="3:86" ht="9" customHeight="1">
      <c r="C1008" s="457"/>
      <c r="D1008" s="457"/>
      <c r="E1008" s="457"/>
      <c r="F1008" s="457"/>
      <c r="G1008" s="457"/>
      <c r="H1008" s="457"/>
      <c r="I1008" s="457"/>
      <c r="J1008" s="457"/>
      <c r="K1008" s="457"/>
      <c r="L1008" s="457"/>
      <c r="M1008" s="457"/>
      <c r="N1008" s="457"/>
      <c r="O1008" s="1463"/>
      <c r="P1008" s="1463"/>
      <c r="Q1008" s="1463"/>
      <c r="R1008" s="1463"/>
      <c r="S1008" s="1463"/>
      <c r="T1008" s="1463"/>
      <c r="U1008" s="1463"/>
      <c r="V1008" s="1463"/>
      <c r="W1008" s="1486"/>
      <c r="X1008" s="1486"/>
      <c r="Y1008" s="1463"/>
      <c r="Z1008" s="1463"/>
      <c r="AA1008" s="1463"/>
      <c r="AB1008" s="1463"/>
      <c r="AC1008" s="1463"/>
      <c r="AD1008" s="1463"/>
      <c r="AE1008" s="1463"/>
      <c r="AF1008" s="1486"/>
      <c r="AG1008" s="961"/>
      <c r="AH1008" s="961"/>
      <c r="AI1008" s="961"/>
      <c r="AJ1008" s="961"/>
      <c r="AK1008" s="961"/>
      <c r="AL1008" s="961"/>
      <c r="AM1008" s="961"/>
      <c r="AN1008" s="961"/>
      <c r="AO1008" s="1486"/>
      <c r="AP1008" s="1463"/>
      <c r="AQ1008" s="1463"/>
      <c r="AR1008" s="1463"/>
      <c r="AS1008" s="1463"/>
      <c r="AT1008" s="1463"/>
      <c r="AU1008" s="1463"/>
      <c r="AV1008" s="1463"/>
      <c r="AW1008" s="1463"/>
      <c r="CB1008" s="508"/>
      <c r="CC1008" s="508"/>
      <c r="CD1008" s="508"/>
      <c r="CE1008" s="508"/>
      <c r="CF1008" s="508"/>
      <c r="CG1008" s="508"/>
      <c r="CH1008" s="508"/>
    </row>
    <row r="1009" spans="3:90">
      <c r="C1009" s="134" t="s">
        <v>288</v>
      </c>
      <c r="D1009" s="457"/>
      <c r="E1009" s="457"/>
      <c r="F1009" s="457"/>
      <c r="G1009" s="457"/>
      <c r="H1009" s="457"/>
      <c r="I1009" s="457"/>
      <c r="J1009" s="457"/>
      <c r="K1009" s="457"/>
      <c r="L1009" s="457"/>
      <c r="M1009" s="457"/>
      <c r="N1009" s="457"/>
      <c r="O1009" s="1463"/>
      <c r="P1009" s="1463"/>
      <c r="Q1009" s="1463"/>
      <c r="R1009" s="1463"/>
      <c r="S1009" s="1463"/>
      <c r="T1009" s="1463"/>
      <c r="U1009" s="1463"/>
      <c r="V1009" s="1463"/>
      <c r="W1009" s="1486"/>
      <c r="X1009" s="1486"/>
      <c r="Y1009" s="1463"/>
      <c r="Z1009" s="1463"/>
      <c r="AA1009" s="1463"/>
      <c r="AB1009" s="1463"/>
      <c r="AC1009" s="1463"/>
      <c r="AD1009" s="1463"/>
      <c r="AE1009" s="1463"/>
      <c r="AF1009" s="1486"/>
      <c r="AG1009" s="961"/>
      <c r="AH1009" s="961"/>
      <c r="AI1009" s="961"/>
      <c r="AJ1009" s="961"/>
      <c r="AK1009" s="961"/>
      <c r="AL1009" s="961"/>
      <c r="AM1009" s="961"/>
      <c r="AN1009" s="961"/>
      <c r="AO1009" s="1486"/>
      <c r="AP1009" s="1463"/>
      <c r="AQ1009" s="1463"/>
      <c r="AR1009" s="1463"/>
      <c r="AS1009" s="1463"/>
      <c r="AT1009" s="1463"/>
      <c r="AU1009" s="1463"/>
      <c r="AV1009" s="1463"/>
      <c r="AW1009" s="1463"/>
      <c r="CB1009" s="508"/>
      <c r="CC1009" s="508"/>
      <c r="CD1009" s="508"/>
      <c r="CE1009" s="508"/>
      <c r="CF1009" s="508"/>
      <c r="CG1009" s="508"/>
      <c r="CH1009" s="508"/>
    </row>
    <row r="1010" spans="3:90">
      <c r="C1010" s="1448" t="s">
        <v>1101</v>
      </c>
      <c r="D1010" s="457"/>
      <c r="E1010" s="457"/>
      <c r="F1010" s="457"/>
      <c r="G1010" s="457"/>
      <c r="H1010" s="457"/>
      <c r="I1010" s="457"/>
      <c r="J1010" s="457"/>
      <c r="K1010" s="457"/>
      <c r="L1010" s="457"/>
      <c r="M1010" s="457"/>
      <c r="N1010" s="457"/>
      <c r="O1010" s="1463"/>
      <c r="P1010" s="1463"/>
      <c r="Q1010" s="1463"/>
      <c r="R1010" s="1463"/>
      <c r="S1010" s="1463"/>
      <c r="T1010" s="1463"/>
      <c r="U1010" s="1463"/>
      <c r="V1010" s="1463"/>
      <c r="W1010" s="1486"/>
      <c r="X1010" s="1486"/>
      <c r="Y1010" s="1463"/>
      <c r="Z1010" s="1463"/>
      <c r="AA1010" s="1463"/>
      <c r="AB1010" s="1463"/>
      <c r="AC1010" s="1463"/>
      <c r="AD1010" s="1463"/>
      <c r="AE1010" s="1463"/>
      <c r="AF1010" s="1486"/>
      <c r="AG1010" s="961"/>
      <c r="AH1010" s="961"/>
      <c r="AI1010" s="961"/>
      <c r="AJ1010" s="961"/>
      <c r="AK1010" s="961"/>
      <c r="AL1010" s="961"/>
      <c r="AM1010" s="961"/>
      <c r="AN1010" s="961"/>
      <c r="AO1010" s="1486"/>
      <c r="AP1010" s="1463"/>
      <c r="AQ1010" s="1463"/>
      <c r="AR1010" s="1463"/>
      <c r="AS1010" s="1463"/>
      <c r="AT1010" s="1463"/>
      <c r="AU1010" s="1463"/>
      <c r="AV1010" s="1463"/>
      <c r="AW1010" s="1463"/>
      <c r="CB1010" s="508"/>
      <c r="CC1010" s="508"/>
      <c r="CD1010" s="508"/>
      <c r="CE1010" s="508"/>
      <c r="CF1010" s="508"/>
      <c r="CG1010" s="508"/>
      <c r="CH1010" s="508"/>
    </row>
    <row r="1011" spans="3:90" ht="11.25" customHeight="1">
      <c r="C1011" s="457"/>
      <c r="D1011" s="457"/>
      <c r="E1011" s="457"/>
      <c r="F1011" s="457"/>
      <c r="G1011" s="457"/>
      <c r="H1011" s="457"/>
      <c r="I1011" s="457"/>
      <c r="J1011" s="457"/>
      <c r="K1011" s="457"/>
      <c r="L1011" s="457"/>
      <c r="M1011" s="457"/>
      <c r="N1011" s="457"/>
      <c r="O1011" s="1463"/>
      <c r="P1011" s="1463"/>
      <c r="Q1011" s="1463"/>
      <c r="R1011" s="1463"/>
      <c r="S1011" s="1463"/>
      <c r="T1011" s="1463"/>
      <c r="U1011" s="1463"/>
      <c r="V1011" s="1463"/>
      <c r="W1011" s="1486"/>
      <c r="X1011" s="1486"/>
      <c r="Y1011" s="1463"/>
      <c r="Z1011" s="1463"/>
      <c r="AA1011" s="1463"/>
      <c r="AB1011" s="1463"/>
      <c r="AC1011" s="1463"/>
      <c r="AD1011" s="1463"/>
      <c r="AE1011" s="1463"/>
      <c r="AF1011" s="1486"/>
      <c r="AG1011" s="961"/>
      <c r="AH1011" s="961"/>
      <c r="AI1011" s="961"/>
      <c r="AJ1011" s="961"/>
      <c r="AK1011" s="961"/>
      <c r="AL1011" s="961"/>
      <c r="AM1011" s="961"/>
      <c r="AN1011" s="961"/>
      <c r="AO1011" s="1486"/>
      <c r="AP1011" s="1463"/>
      <c r="AQ1011" s="1463"/>
      <c r="AR1011" s="1463"/>
      <c r="AS1011" s="1463"/>
      <c r="AT1011" s="1463"/>
      <c r="AU1011" s="1463"/>
      <c r="AV1011" s="1463"/>
      <c r="AW1011" s="1463"/>
      <c r="CB1011" s="508"/>
      <c r="CC1011" s="508"/>
      <c r="CD1011" s="508"/>
      <c r="CE1011" s="508"/>
      <c r="CF1011" s="508"/>
      <c r="CG1011" s="508"/>
      <c r="CH1011" s="508"/>
    </row>
    <row r="1012" spans="3:90" ht="15" customHeight="1">
      <c r="C1012" s="2634" t="s">
        <v>1102</v>
      </c>
      <c r="D1012" s="2634"/>
      <c r="E1012" s="2634"/>
      <c r="F1012" s="2634"/>
      <c r="G1012" s="2634"/>
      <c r="H1012" s="2634"/>
      <c r="I1012" s="2634"/>
      <c r="J1012" s="2634"/>
      <c r="K1012" s="2634"/>
      <c r="L1012" s="2634"/>
      <c r="M1012" s="2634"/>
      <c r="N1012" s="2634"/>
      <c r="O1012" s="2634"/>
      <c r="P1012" s="2634"/>
      <c r="Q1012" s="2634"/>
      <c r="R1012" s="2634"/>
      <c r="S1012" s="2634"/>
      <c r="T1012" s="2634"/>
      <c r="U1012" s="2634"/>
      <c r="V1012" s="2634"/>
      <c r="W1012" s="2634"/>
      <c r="X1012" s="2634"/>
      <c r="Y1012" s="2634"/>
      <c r="Z1012" s="2634"/>
      <c r="AA1012" s="2634"/>
      <c r="AB1012" s="2634"/>
      <c r="AC1012" s="2634"/>
      <c r="AD1012" s="2634"/>
      <c r="AE1012" s="2634"/>
      <c r="AF1012" s="2634"/>
      <c r="AG1012" s="2634"/>
      <c r="AH1012" s="2634"/>
      <c r="AI1012" s="2634"/>
      <c r="AJ1012" s="2634"/>
      <c r="AK1012" s="2634"/>
      <c r="AL1012" s="2634"/>
      <c r="AM1012" s="2634"/>
      <c r="AN1012" s="2634"/>
      <c r="AO1012" s="2634"/>
      <c r="AP1012" s="2634"/>
      <c r="AQ1012" s="2634"/>
      <c r="AR1012" s="2634"/>
      <c r="AS1012" s="2634"/>
      <c r="AT1012" s="2634"/>
      <c r="AU1012" s="2634"/>
      <c r="AV1012" s="2634"/>
      <c r="AW1012" s="2634"/>
      <c r="CB1012" s="508"/>
      <c r="CC1012" s="508"/>
      <c r="CD1012" s="508"/>
      <c r="CE1012" s="508"/>
      <c r="CF1012" s="508"/>
      <c r="CG1012" s="508"/>
      <c r="CH1012" s="508"/>
    </row>
    <row r="1013" spans="3:90" ht="62.25" customHeight="1">
      <c r="C1013" s="2617" t="s">
        <v>1103</v>
      </c>
      <c r="D1013" s="2617"/>
      <c r="E1013" s="2617"/>
      <c r="F1013" s="2617"/>
      <c r="G1013" s="2617"/>
      <c r="H1013" s="2617"/>
      <c r="I1013" s="2617"/>
      <c r="J1013" s="2617"/>
      <c r="K1013" s="2617"/>
      <c r="L1013" s="2617"/>
      <c r="M1013" s="2617"/>
      <c r="N1013" s="2617"/>
      <c r="O1013" s="2617"/>
      <c r="P1013" s="2617"/>
      <c r="Q1013" s="2617"/>
      <c r="R1013" s="2617"/>
      <c r="S1013" s="2617"/>
      <c r="T1013" s="2617"/>
      <c r="U1013" s="2617"/>
      <c r="V1013" s="2617"/>
      <c r="W1013" s="2617"/>
      <c r="X1013" s="2617"/>
      <c r="Y1013" s="2617"/>
      <c r="Z1013" s="2617"/>
      <c r="AA1013" s="2617"/>
      <c r="AB1013" s="2617"/>
      <c r="AC1013" s="2617"/>
      <c r="AD1013" s="2617"/>
      <c r="AE1013" s="2617"/>
      <c r="AF1013" s="2617"/>
      <c r="AG1013" s="2617"/>
      <c r="AH1013" s="2617"/>
      <c r="AI1013" s="2617"/>
      <c r="AJ1013" s="2617"/>
      <c r="AK1013" s="2617"/>
      <c r="AL1013" s="2617"/>
      <c r="AM1013" s="2617"/>
      <c r="AN1013" s="2617"/>
      <c r="AO1013" s="2617"/>
      <c r="AP1013" s="2617"/>
      <c r="AQ1013" s="2617"/>
      <c r="AR1013" s="2617"/>
      <c r="AS1013" s="2617"/>
      <c r="AT1013" s="2617"/>
      <c r="AU1013" s="2617"/>
      <c r="AV1013" s="2617"/>
      <c r="AW1013" s="2617"/>
      <c r="CB1013" s="508"/>
      <c r="CC1013" s="508"/>
      <c r="CD1013" s="508"/>
      <c r="CE1013" s="508"/>
      <c r="CF1013" s="508"/>
      <c r="CG1013" s="508"/>
      <c r="CH1013" s="508"/>
    </row>
    <row r="1014" spans="3:90" ht="10.5" customHeight="1">
      <c r="C1014" s="457"/>
      <c r="D1014" s="457"/>
      <c r="E1014" s="457"/>
      <c r="F1014" s="457"/>
      <c r="G1014" s="457"/>
      <c r="H1014" s="457"/>
      <c r="I1014" s="457"/>
      <c r="J1014" s="457"/>
      <c r="K1014" s="457"/>
      <c r="L1014" s="457"/>
      <c r="M1014" s="457"/>
      <c r="N1014" s="457"/>
      <c r="O1014" s="1463"/>
      <c r="P1014" s="1463"/>
      <c r="Q1014" s="1463"/>
      <c r="R1014" s="1463"/>
      <c r="S1014" s="1463"/>
      <c r="T1014" s="1463"/>
      <c r="U1014" s="1463"/>
      <c r="V1014" s="1463"/>
      <c r="W1014" s="1486"/>
      <c r="X1014" s="1486"/>
      <c r="Y1014" s="1463"/>
      <c r="Z1014" s="1463"/>
      <c r="AA1014" s="1463"/>
      <c r="AB1014" s="1463"/>
      <c r="AC1014" s="1463"/>
      <c r="AD1014" s="1463"/>
      <c r="AE1014" s="1463"/>
      <c r="AF1014" s="1486"/>
      <c r="AG1014" s="961"/>
      <c r="AH1014" s="961"/>
      <c r="AI1014" s="961"/>
      <c r="AJ1014" s="961"/>
      <c r="AK1014" s="961"/>
      <c r="AL1014" s="961"/>
      <c r="AM1014" s="961"/>
      <c r="AN1014" s="961"/>
      <c r="AO1014" s="1486"/>
      <c r="AP1014" s="1463"/>
      <c r="AQ1014" s="1463"/>
      <c r="AR1014" s="1463"/>
      <c r="AS1014" s="1463"/>
      <c r="AT1014" s="1463"/>
      <c r="AU1014" s="1463"/>
      <c r="AV1014" s="1463"/>
      <c r="AW1014" s="1463"/>
      <c r="CB1014" s="508"/>
      <c r="CC1014" s="508"/>
      <c r="CD1014" s="508"/>
      <c r="CE1014" s="508"/>
      <c r="CF1014" s="508"/>
      <c r="CG1014" s="508"/>
      <c r="CH1014" s="508"/>
    </row>
    <row r="1015" spans="3:90">
      <c r="C1015" s="134" t="s">
        <v>1104</v>
      </c>
      <c r="D1015" s="457"/>
      <c r="E1015" s="457"/>
      <c r="F1015" s="457"/>
      <c r="G1015" s="457"/>
      <c r="H1015" s="457"/>
      <c r="I1015" s="457"/>
      <c r="J1015" s="457"/>
      <c r="K1015" s="457"/>
      <c r="L1015" s="457"/>
      <c r="M1015" s="457"/>
      <c r="N1015" s="457"/>
      <c r="O1015" s="1463"/>
      <c r="P1015" s="1463"/>
      <c r="Q1015" s="1463"/>
      <c r="R1015" s="1463"/>
      <c r="S1015" s="1463"/>
      <c r="T1015" s="1463"/>
      <c r="U1015" s="1463"/>
      <c r="V1015" s="1463"/>
      <c r="W1015" s="1486"/>
      <c r="X1015" s="1486"/>
      <c r="Y1015" s="1463"/>
      <c r="Z1015" s="1463"/>
      <c r="AA1015" s="1463"/>
      <c r="AB1015" s="1463"/>
      <c r="AC1015" s="1463"/>
      <c r="AD1015" s="1463"/>
      <c r="AE1015" s="1463"/>
      <c r="AF1015" s="1486"/>
      <c r="AG1015" s="961"/>
      <c r="AH1015" s="961"/>
      <c r="AI1015" s="961"/>
      <c r="AJ1015" s="961"/>
      <c r="AK1015" s="961"/>
      <c r="AL1015" s="961"/>
      <c r="AM1015" s="961"/>
      <c r="AN1015" s="961"/>
      <c r="AO1015" s="1486"/>
      <c r="AP1015" s="1463"/>
      <c r="AQ1015" s="1463"/>
      <c r="AR1015" s="1463"/>
      <c r="AS1015" s="1463"/>
      <c r="AT1015" s="1463"/>
      <c r="AU1015" s="1463"/>
      <c r="AV1015" s="1463"/>
      <c r="AW1015" s="1463"/>
      <c r="CB1015" s="508"/>
      <c r="CC1015" s="508"/>
      <c r="CD1015" s="508"/>
      <c r="CE1015" s="508"/>
      <c r="CF1015" s="508"/>
      <c r="CG1015" s="508"/>
      <c r="CH1015" s="508"/>
    </row>
    <row r="1016" spans="3:90" ht="51" customHeight="1">
      <c r="C1016" s="2617" t="s">
        <v>1105</v>
      </c>
      <c r="D1016" s="2617"/>
      <c r="E1016" s="2617"/>
      <c r="F1016" s="2617"/>
      <c r="G1016" s="2617"/>
      <c r="H1016" s="2617"/>
      <c r="I1016" s="2617"/>
      <c r="J1016" s="2617"/>
      <c r="K1016" s="2617"/>
      <c r="L1016" s="2617"/>
      <c r="M1016" s="2617"/>
      <c r="N1016" s="2617"/>
      <c r="O1016" s="2617"/>
      <c r="P1016" s="2617"/>
      <c r="Q1016" s="2617"/>
      <c r="R1016" s="2617"/>
      <c r="S1016" s="2617"/>
      <c r="T1016" s="2617"/>
      <c r="U1016" s="2617"/>
      <c r="V1016" s="2617"/>
      <c r="W1016" s="2617"/>
      <c r="X1016" s="2617"/>
      <c r="Y1016" s="2617"/>
      <c r="Z1016" s="2617"/>
      <c r="AA1016" s="2617"/>
      <c r="AB1016" s="2617"/>
      <c r="AC1016" s="2617"/>
      <c r="AD1016" s="2617"/>
      <c r="AE1016" s="2617"/>
      <c r="AF1016" s="2617"/>
      <c r="AG1016" s="2617"/>
      <c r="AH1016" s="2617"/>
      <c r="AI1016" s="2617"/>
      <c r="AJ1016" s="2617"/>
      <c r="AK1016" s="2617"/>
      <c r="AL1016" s="2617"/>
      <c r="AM1016" s="2617"/>
      <c r="AN1016" s="2617"/>
      <c r="AO1016" s="2617"/>
      <c r="AP1016" s="2617"/>
      <c r="AQ1016" s="2617"/>
      <c r="AR1016" s="2617"/>
      <c r="AS1016" s="2617"/>
      <c r="AT1016" s="2617"/>
      <c r="AU1016" s="2617"/>
      <c r="AV1016" s="2617"/>
      <c r="AW1016" s="2617"/>
      <c r="CB1016" s="508"/>
      <c r="CC1016" s="508"/>
      <c r="CD1016" s="508"/>
      <c r="CE1016" s="508"/>
      <c r="CF1016" s="508"/>
      <c r="CG1016" s="508"/>
      <c r="CH1016" s="508"/>
    </row>
    <row r="1017" spans="3:90" ht="8.25" customHeight="1">
      <c r="C1017" s="457"/>
      <c r="D1017" s="457"/>
      <c r="E1017" s="457"/>
      <c r="F1017" s="457"/>
      <c r="G1017" s="457"/>
      <c r="H1017" s="457"/>
      <c r="I1017" s="457"/>
      <c r="J1017" s="457"/>
      <c r="K1017" s="457"/>
      <c r="L1017" s="457"/>
      <c r="M1017" s="457"/>
      <c r="N1017" s="457"/>
      <c r="O1017" s="1463"/>
      <c r="P1017" s="1463"/>
      <c r="Q1017" s="1463"/>
      <c r="R1017" s="1463"/>
      <c r="S1017" s="1463"/>
      <c r="T1017" s="1463"/>
      <c r="U1017" s="1463"/>
      <c r="V1017" s="1463"/>
      <c r="W1017" s="1486"/>
      <c r="X1017" s="1486"/>
      <c r="Y1017" s="1463"/>
      <c r="Z1017" s="1463"/>
      <c r="AA1017" s="1463"/>
      <c r="AB1017" s="1463"/>
      <c r="AC1017" s="1463"/>
      <c r="AD1017" s="1463"/>
      <c r="AE1017" s="1463"/>
      <c r="AF1017" s="1486"/>
      <c r="AG1017" s="961"/>
      <c r="AH1017" s="961"/>
      <c r="AI1017" s="961"/>
      <c r="AJ1017" s="961"/>
      <c r="AK1017" s="961"/>
      <c r="AL1017" s="961"/>
      <c r="AM1017" s="961"/>
      <c r="AN1017" s="961"/>
      <c r="AO1017" s="1486"/>
      <c r="AP1017" s="1463"/>
      <c r="AQ1017" s="1463"/>
      <c r="AR1017" s="1463"/>
      <c r="AS1017" s="1463"/>
      <c r="AT1017" s="1463"/>
      <c r="AU1017" s="1463"/>
      <c r="AV1017" s="1463"/>
      <c r="AW1017" s="1463"/>
      <c r="CB1017" s="508"/>
      <c r="CC1017" s="508"/>
      <c r="CD1017" s="508"/>
      <c r="CE1017" s="508"/>
      <c r="CF1017" s="508"/>
      <c r="CG1017" s="508"/>
      <c r="CH1017" s="508"/>
    </row>
    <row r="1018" spans="3:90">
      <c r="C1018" s="134" t="s">
        <v>1106</v>
      </c>
      <c r="D1018" s="457"/>
      <c r="E1018" s="457"/>
      <c r="F1018" s="457"/>
      <c r="G1018" s="457"/>
      <c r="H1018" s="457"/>
      <c r="I1018" s="457"/>
      <c r="J1018" s="457"/>
      <c r="K1018" s="457"/>
      <c r="L1018" s="457"/>
      <c r="M1018" s="457"/>
      <c r="N1018" s="457"/>
      <c r="O1018" s="1463"/>
      <c r="P1018" s="1463"/>
      <c r="Q1018" s="1463"/>
      <c r="R1018" s="1463"/>
      <c r="S1018" s="1463"/>
      <c r="T1018" s="1463"/>
      <c r="U1018" s="1463"/>
      <c r="V1018" s="1463"/>
      <c r="W1018" s="1486"/>
      <c r="X1018" s="1486"/>
      <c r="Y1018" s="1463"/>
      <c r="Z1018" s="1463"/>
      <c r="AA1018" s="1463"/>
      <c r="AB1018" s="1463"/>
      <c r="AC1018" s="1463"/>
      <c r="AD1018" s="1463"/>
      <c r="AE1018" s="1463"/>
      <c r="AF1018" s="1486"/>
      <c r="AG1018" s="961"/>
      <c r="AH1018" s="961"/>
      <c r="AI1018" s="961"/>
      <c r="AJ1018" s="961"/>
      <c r="AK1018" s="961"/>
      <c r="AL1018" s="961"/>
      <c r="AM1018" s="961"/>
      <c r="AN1018" s="961"/>
      <c r="AO1018" s="1486"/>
      <c r="AP1018" s="1463"/>
      <c r="AQ1018" s="1463"/>
      <c r="AR1018" s="1463"/>
      <c r="AS1018" s="1463"/>
      <c r="AT1018" s="1463"/>
      <c r="AU1018" s="1463"/>
      <c r="AV1018" s="1463"/>
      <c r="AW1018" s="1463"/>
      <c r="CB1018" s="508"/>
      <c r="CC1018" s="508"/>
      <c r="CD1018" s="508"/>
      <c r="CE1018" s="508"/>
      <c r="CF1018" s="508"/>
      <c r="CG1018" s="508"/>
      <c r="CH1018" s="508"/>
    </row>
    <row r="1019" spans="3:90" ht="64.5" customHeight="1">
      <c r="C1019" s="2617" t="s">
        <v>1107</v>
      </c>
      <c r="D1019" s="2617"/>
      <c r="E1019" s="2617"/>
      <c r="F1019" s="2617"/>
      <c r="G1019" s="2617"/>
      <c r="H1019" s="2617"/>
      <c r="I1019" s="2617"/>
      <c r="J1019" s="2617"/>
      <c r="K1019" s="2617"/>
      <c r="L1019" s="2617"/>
      <c r="M1019" s="2617"/>
      <c r="N1019" s="2617"/>
      <c r="O1019" s="2617"/>
      <c r="P1019" s="2617"/>
      <c r="Q1019" s="2617"/>
      <c r="R1019" s="2617"/>
      <c r="S1019" s="2617"/>
      <c r="T1019" s="2617"/>
      <c r="U1019" s="2617"/>
      <c r="V1019" s="2617"/>
      <c r="W1019" s="2617"/>
      <c r="X1019" s="2617"/>
      <c r="Y1019" s="2617"/>
      <c r="Z1019" s="2617"/>
      <c r="AA1019" s="2617"/>
      <c r="AB1019" s="2617"/>
      <c r="AC1019" s="2617"/>
      <c r="AD1019" s="2617"/>
      <c r="AE1019" s="2617"/>
      <c r="AF1019" s="2617"/>
      <c r="AG1019" s="2617"/>
      <c r="AH1019" s="2617"/>
      <c r="AI1019" s="2617"/>
      <c r="AJ1019" s="2617"/>
      <c r="AK1019" s="2617"/>
      <c r="AL1019" s="2617"/>
      <c r="AM1019" s="2617"/>
      <c r="AN1019" s="2617"/>
      <c r="AO1019" s="2617"/>
      <c r="AP1019" s="2617"/>
      <c r="AQ1019" s="2617"/>
      <c r="AR1019" s="2617"/>
      <c r="AS1019" s="2617"/>
      <c r="AT1019" s="2617"/>
      <c r="AU1019" s="2617"/>
      <c r="AV1019" s="2617"/>
      <c r="AW1019" s="2617"/>
      <c r="CB1019" s="508"/>
      <c r="CC1019" s="508"/>
      <c r="CD1019" s="508"/>
      <c r="CE1019" s="508"/>
      <c r="CF1019" s="508"/>
      <c r="CG1019" s="508"/>
      <c r="CH1019" s="508"/>
    </row>
    <row r="1020" spans="3:90" ht="9" customHeight="1">
      <c r="C1020" s="457"/>
      <c r="D1020" s="457"/>
      <c r="E1020" s="457"/>
      <c r="F1020" s="457"/>
      <c r="G1020" s="457"/>
      <c r="H1020" s="457"/>
      <c r="I1020" s="457"/>
      <c r="J1020" s="457"/>
      <c r="K1020" s="457"/>
      <c r="L1020" s="457"/>
      <c r="M1020" s="457"/>
      <c r="N1020" s="457"/>
      <c r="O1020" s="1463"/>
      <c r="P1020" s="1463"/>
      <c r="Q1020" s="1463"/>
      <c r="R1020" s="1463"/>
      <c r="S1020" s="1463"/>
      <c r="T1020" s="1463"/>
      <c r="U1020" s="1463"/>
      <c r="V1020" s="1463"/>
      <c r="W1020" s="1486"/>
      <c r="X1020" s="1486"/>
      <c r="Y1020" s="1463"/>
      <c r="Z1020" s="1463"/>
      <c r="AA1020" s="1463"/>
      <c r="AB1020" s="1463"/>
      <c r="AC1020" s="1463"/>
      <c r="AD1020" s="1463"/>
      <c r="AE1020" s="1463"/>
      <c r="AF1020" s="1486"/>
      <c r="AG1020" s="961"/>
      <c r="AH1020" s="961"/>
      <c r="AI1020" s="961"/>
      <c r="AJ1020" s="961"/>
      <c r="AK1020" s="961"/>
      <c r="AL1020" s="961"/>
      <c r="AM1020" s="961"/>
      <c r="AN1020" s="961"/>
      <c r="AO1020" s="1486"/>
      <c r="AP1020" s="1463"/>
      <c r="AQ1020" s="1463"/>
      <c r="AR1020" s="1463"/>
      <c r="AS1020" s="1463"/>
      <c r="AT1020" s="1463"/>
      <c r="AU1020" s="1463"/>
      <c r="AV1020" s="1463"/>
      <c r="AW1020" s="1463"/>
      <c r="CB1020" s="508"/>
      <c r="CC1020" s="508"/>
      <c r="CD1020" s="508"/>
      <c r="CE1020" s="508"/>
      <c r="CF1020" s="508"/>
      <c r="CG1020" s="508"/>
      <c r="CH1020" s="508"/>
    </row>
    <row r="1021" spans="3:90">
      <c r="C1021" s="134" t="s">
        <v>1108</v>
      </c>
      <c r="D1021" s="457"/>
      <c r="E1021" s="457"/>
      <c r="F1021" s="457"/>
      <c r="G1021" s="457"/>
      <c r="H1021" s="457"/>
      <c r="I1021" s="457"/>
      <c r="J1021" s="457"/>
      <c r="K1021" s="457"/>
      <c r="L1021" s="457"/>
      <c r="M1021" s="457"/>
      <c r="N1021" s="457"/>
      <c r="O1021" s="1463"/>
      <c r="P1021" s="1463"/>
      <c r="Q1021" s="1463"/>
      <c r="R1021" s="1463"/>
      <c r="S1021" s="1463"/>
      <c r="T1021" s="1463"/>
      <c r="U1021" s="1463"/>
      <c r="V1021" s="1463"/>
      <c r="W1021" s="1486"/>
      <c r="X1021" s="1486"/>
      <c r="Y1021" s="1463"/>
      <c r="Z1021" s="1463"/>
      <c r="AA1021" s="1463"/>
      <c r="AB1021" s="1463"/>
      <c r="AC1021" s="1463"/>
      <c r="AD1021" s="1463"/>
      <c r="AE1021" s="1463"/>
      <c r="AF1021" s="1486"/>
      <c r="AG1021" s="961"/>
      <c r="AH1021" s="961"/>
      <c r="AI1021" s="961"/>
      <c r="AJ1021" s="961"/>
      <c r="AK1021" s="961"/>
      <c r="AL1021" s="961"/>
      <c r="AM1021" s="961"/>
      <c r="AN1021" s="961"/>
      <c r="AO1021" s="1486"/>
      <c r="AP1021" s="1463"/>
      <c r="AQ1021" s="1463"/>
      <c r="AR1021" s="1463"/>
      <c r="AS1021" s="1463"/>
      <c r="AT1021" s="1463"/>
      <c r="AU1021" s="1463"/>
      <c r="AV1021" s="1463"/>
      <c r="AW1021" s="1463"/>
      <c r="CB1021" s="508"/>
      <c r="CC1021" s="508"/>
      <c r="CD1021" s="508"/>
      <c r="CE1021" s="508"/>
      <c r="CF1021" s="508"/>
      <c r="CG1021" s="508"/>
      <c r="CH1021" s="508"/>
    </row>
    <row r="1022" spans="3:90" ht="66" customHeight="1">
      <c r="C1022" s="2617" t="s">
        <v>1109</v>
      </c>
      <c r="D1022" s="2617"/>
      <c r="E1022" s="2617"/>
      <c r="F1022" s="2617"/>
      <c r="G1022" s="2617"/>
      <c r="H1022" s="2617"/>
      <c r="I1022" s="2617"/>
      <c r="J1022" s="2617"/>
      <c r="K1022" s="2617"/>
      <c r="L1022" s="2617"/>
      <c r="M1022" s="2617"/>
      <c r="N1022" s="2617"/>
      <c r="O1022" s="2617"/>
      <c r="P1022" s="2617"/>
      <c r="Q1022" s="2617"/>
      <c r="R1022" s="2617"/>
      <c r="S1022" s="2617"/>
      <c r="T1022" s="2617"/>
      <c r="U1022" s="2617"/>
      <c r="V1022" s="2617"/>
      <c r="W1022" s="2617"/>
      <c r="X1022" s="2617"/>
      <c r="Y1022" s="2617"/>
      <c r="Z1022" s="2617"/>
      <c r="AA1022" s="2617"/>
      <c r="AB1022" s="2617"/>
      <c r="AC1022" s="2617"/>
      <c r="AD1022" s="2617"/>
      <c r="AE1022" s="2617"/>
      <c r="AF1022" s="2617"/>
      <c r="AG1022" s="2617"/>
      <c r="AH1022" s="2617"/>
      <c r="AI1022" s="2617"/>
      <c r="AJ1022" s="2617"/>
      <c r="AK1022" s="2617"/>
      <c r="AL1022" s="2617"/>
      <c r="AM1022" s="2617"/>
      <c r="AN1022" s="2617"/>
      <c r="AO1022" s="2617"/>
      <c r="AP1022" s="2617"/>
      <c r="AQ1022" s="2617"/>
      <c r="AR1022" s="2617"/>
      <c r="AS1022" s="2617"/>
      <c r="AT1022" s="2617"/>
      <c r="AU1022" s="2617"/>
      <c r="AV1022" s="2617"/>
      <c r="AW1022" s="2617"/>
      <c r="CB1022" s="508"/>
      <c r="CC1022" s="508"/>
      <c r="CD1022" s="508"/>
      <c r="CE1022" s="508"/>
      <c r="CF1022" s="508"/>
      <c r="CG1022" s="508"/>
      <c r="CH1022" s="508"/>
    </row>
    <row r="1023" spans="3:90">
      <c r="C1023" s="457"/>
      <c r="D1023" s="457"/>
      <c r="E1023" s="457"/>
      <c r="F1023" s="457"/>
      <c r="G1023" s="457"/>
      <c r="H1023" s="457"/>
      <c r="I1023" s="457"/>
      <c r="J1023" s="457"/>
      <c r="K1023" s="457"/>
      <c r="L1023" s="457"/>
      <c r="M1023" s="457"/>
      <c r="N1023" s="1444"/>
      <c r="O1023" s="1463"/>
      <c r="P1023" s="1463"/>
      <c r="Q1023" s="1463"/>
      <c r="R1023" s="1463"/>
      <c r="S1023" s="1463"/>
      <c r="T1023" s="1463"/>
      <c r="U1023" s="1463"/>
      <c r="V1023" s="1463"/>
      <c r="W1023" s="1764"/>
      <c r="X1023" s="1764"/>
      <c r="Y1023" s="1765"/>
      <c r="Z1023" s="1765"/>
      <c r="AA1023" s="1765"/>
      <c r="AB1023" s="1765"/>
      <c r="AC1023" s="1765"/>
      <c r="AD1023" s="1765"/>
      <c r="AE1023" s="1463"/>
      <c r="AF1023" s="1486"/>
      <c r="AG1023" s="961"/>
      <c r="AH1023" s="961"/>
      <c r="AI1023" s="961"/>
      <c r="AJ1023" s="961"/>
      <c r="AK1023" s="961"/>
      <c r="AL1023" s="961"/>
      <c r="AM1023" s="961"/>
      <c r="AN1023" s="961"/>
      <c r="AO1023" s="1486"/>
      <c r="AP1023" s="1463"/>
      <c r="AQ1023" s="1463"/>
      <c r="AR1023" s="1463"/>
      <c r="AS1023" s="1463"/>
      <c r="AT1023" s="1463"/>
      <c r="AU1023" s="1463"/>
      <c r="AV1023" s="1463"/>
      <c r="AW1023" s="1463"/>
      <c r="CB1023" s="508"/>
      <c r="CC1023" s="508"/>
      <c r="CD1023" s="508"/>
      <c r="CE1023" s="508"/>
      <c r="CF1023" s="508"/>
      <c r="CG1023" s="508"/>
      <c r="CH1023" s="508"/>
    </row>
    <row r="1024" spans="3:90" ht="29.25" customHeight="1">
      <c r="C1024" s="409"/>
      <c r="D1024" s="961"/>
      <c r="E1024" s="961"/>
      <c r="F1024" s="961"/>
      <c r="G1024" s="961"/>
      <c r="H1024" s="961"/>
      <c r="I1024" s="961"/>
      <c r="J1024" s="961"/>
      <c r="K1024" s="961"/>
      <c r="L1024" s="381"/>
      <c r="M1024" s="1766"/>
      <c r="N1024" s="2807" t="s">
        <v>1110</v>
      </c>
      <c r="O1024" s="2807"/>
      <c r="P1024" s="2807"/>
      <c r="Q1024" s="2807"/>
      <c r="R1024" s="2807"/>
      <c r="S1024" s="2807"/>
      <c r="T1024" s="2807"/>
      <c r="U1024" s="2807"/>
      <c r="V1024" s="515"/>
      <c r="W1024" s="2636" t="s">
        <v>1111</v>
      </c>
      <c r="X1024" s="2636"/>
      <c r="Y1024" s="2636"/>
      <c r="Z1024" s="2636"/>
      <c r="AA1024" s="2636"/>
      <c r="AB1024" s="2636"/>
      <c r="AC1024" s="2636"/>
      <c r="AD1024" s="2636"/>
      <c r="AE1024" s="1490"/>
      <c r="AF1024" s="2827" t="s">
        <v>1112</v>
      </c>
      <c r="AG1024" s="2827"/>
      <c r="AH1024" s="2827"/>
      <c r="AI1024" s="2827"/>
      <c r="AJ1024" s="2827"/>
      <c r="AK1024" s="2827"/>
      <c r="AL1024" s="2827"/>
      <c r="AM1024" s="2827"/>
      <c r="AN1024" s="1490"/>
      <c r="AO1024" s="2820" t="s">
        <v>1113</v>
      </c>
      <c r="AP1024" s="2820"/>
      <c r="AQ1024" s="2820"/>
      <c r="AR1024" s="2820"/>
      <c r="AS1024" s="2820"/>
      <c r="AT1024" s="2820"/>
      <c r="AU1024" s="2820"/>
      <c r="AV1024" s="2820"/>
      <c r="AW1024" s="2820"/>
      <c r="BA1024" s="459"/>
      <c r="BB1024" s="459"/>
      <c r="BC1024" s="459"/>
      <c r="BD1024" s="459"/>
      <c r="BE1024" s="459"/>
      <c r="BF1024" s="459"/>
      <c r="BG1024" s="459"/>
      <c r="BH1024" s="459"/>
      <c r="BI1024" s="459"/>
      <c r="BJ1024" s="459"/>
      <c r="BK1024" s="459"/>
      <c r="BL1024" s="459"/>
      <c r="BM1024" s="459"/>
      <c r="BN1024" s="459"/>
      <c r="BO1024" s="459"/>
      <c r="BP1024" s="459"/>
      <c r="BQ1024" s="459"/>
      <c r="BR1024" s="459"/>
      <c r="BU1024" s="922"/>
      <c r="BV1024" s="922"/>
      <c r="BW1024" s="922"/>
      <c r="BX1024" s="922"/>
      <c r="BY1024" s="922"/>
      <c r="BZ1024" s="922"/>
      <c r="CB1024" s="922"/>
      <c r="CC1024" s="922"/>
      <c r="CD1024" s="922"/>
      <c r="CE1024" s="922"/>
      <c r="CF1024" s="922"/>
      <c r="CG1024" s="922"/>
      <c r="CH1024" s="922"/>
      <c r="CK1024" s="923"/>
      <c r="CL1024" s="924"/>
    </row>
    <row r="1025" spans="3:90" ht="15" customHeight="1">
      <c r="J1025" s="404"/>
      <c r="K1025" s="404"/>
      <c r="L1025" s="404"/>
      <c r="M1025" s="2025"/>
      <c r="N1025" s="2818" t="s">
        <v>574</v>
      </c>
      <c r="O1025" s="2818"/>
      <c r="P1025" s="2818"/>
      <c r="Q1025" s="2818"/>
      <c r="R1025" s="2818"/>
      <c r="S1025" s="2818"/>
      <c r="T1025" s="2818"/>
      <c r="U1025" s="2818"/>
      <c r="V1025" s="515"/>
      <c r="W1025" s="2826" t="s">
        <v>574</v>
      </c>
      <c r="X1025" s="2826"/>
      <c r="Y1025" s="2826"/>
      <c r="Z1025" s="2826"/>
      <c r="AA1025" s="2826"/>
      <c r="AB1025" s="2826"/>
      <c r="AC1025" s="2826"/>
      <c r="AD1025" s="2826"/>
      <c r="AE1025" s="1490"/>
      <c r="AF1025" s="2826" t="s">
        <v>574</v>
      </c>
      <c r="AG1025" s="2826"/>
      <c r="AH1025" s="2826"/>
      <c r="AI1025" s="2826"/>
      <c r="AJ1025" s="2826"/>
      <c r="AK1025" s="2826"/>
      <c r="AL1025" s="2826"/>
      <c r="AM1025" s="2826"/>
      <c r="AN1025" s="1490"/>
      <c r="AO1025" s="3422" t="s">
        <v>574</v>
      </c>
      <c r="AP1025" s="3422"/>
      <c r="AQ1025" s="3422"/>
      <c r="AR1025" s="3422"/>
      <c r="AS1025" s="3422"/>
      <c r="AT1025" s="3422"/>
      <c r="AU1025" s="3422"/>
      <c r="AV1025" s="3422"/>
      <c r="AW1025" s="3422"/>
      <c r="BA1025" s="459"/>
      <c r="BB1025" s="459"/>
      <c r="BC1025" s="459"/>
      <c r="BD1025" s="459"/>
      <c r="BE1025" s="459"/>
      <c r="BF1025" s="459"/>
      <c r="BG1025" s="459"/>
      <c r="BH1025" s="459"/>
      <c r="BI1025" s="459"/>
      <c r="BJ1025" s="459"/>
      <c r="BK1025" s="459"/>
      <c r="BL1025" s="459"/>
      <c r="BM1025" s="459"/>
      <c r="BN1025" s="459"/>
      <c r="BO1025" s="459"/>
      <c r="BP1025" s="459"/>
      <c r="BQ1025" s="459"/>
      <c r="BR1025" s="459"/>
      <c r="BU1025" s="922"/>
      <c r="BV1025" s="922"/>
      <c r="BW1025" s="922"/>
      <c r="BX1025" s="922"/>
      <c r="BY1025" s="922"/>
      <c r="BZ1025" s="922"/>
      <c r="CB1025" s="922"/>
      <c r="CC1025" s="922"/>
      <c r="CD1025" s="922"/>
      <c r="CE1025" s="922"/>
      <c r="CF1025" s="922"/>
      <c r="CG1025" s="922"/>
      <c r="CH1025" s="922"/>
      <c r="CK1025" s="923"/>
      <c r="CL1025" s="924"/>
    </row>
    <row r="1026" spans="3:90" ht="17.25" customHeight="1">
      <c r="C1026" s="404" t="s">
        <v>512</v>
      </c>
      <c r="D1026" s="458"/>
      <c r="E1026" s="404"/>
      <c r="F1026" s="404"/>
      <c r="G1026" s="404"/>
      <c r="H1026" s="404"/>
      <c r="I1026" s="404"/>
      <c r="J1026" s="404"/>
      <c r="K1026" s="404"/>
      <c r="L1026" s="404"/>
      <c r="M1026" s="404"/>
      <c r="N1026" s="2639"/>
      <c r="O1026" s="2639"/>
      <c r="P1026" s="2639"/>
      <c r="Q1026" s="2639"/>
      <c r="R1026" s="2639"/>
      <c r="S1026" s="2639"/>
      <c r="T1026" s="2639"/>
      <c r="U1026" s="2639"/>
      <c r="V1026" s="409"/>
      <c r="W1026" s="2672"/>
      <c r="X1026" s="2672"/>
      <c r="Y1026" s="2672"/>
      <c r="Z1026" s="2672"/>
      <c r="AA1026" s="2672"/>
      <c r="AB1026" s="2672"/>
      <c r="AC1026" s="2672"/>
      <c r="AD1026" s="2672"/>
      <c r="AE1026" s="1463"/>
      <c r="AF1026" s="2672"/>
      <c r="AG1026" s="2672"/>
      <c r="AH1026" s="2672"/>
      <c r="AI1026" s="2672"/>
      <c r="AJ1026" s="2672"/>
      <c r="AK1026" s="2672"/>
      <c r="AL1026" s="2672"/>
      <c r="AM1026" s="2672"/>
      <c r="AN1026" s="1490"/>
      <c r="AO1026" s="2672"/>
      <c r="AP1026" s="2672"/>
      <c r="AQ1026" s="2672"/>
      <c r="AR1026" s="2672"/>
      <c r="AS1026" s="2672"/>
      <c r="AT1026" s="2672"/>
      <c r="AU1026" s="2672"/>
      <c r="AV1026" s="2672"/>
      <c r="AW1026" s="2672"/>
      <c r="BA1026" s="459"/>
      <c r="BB1026" s="459"/>
      <c r="BC1026" s="459"/>
      <c r="BD1026" s="459"/>
      <c r="BE1026" s="459"/>
      <c r="BF1026" s="459"/>
      <c r="BG1026" s="459"/>
      <c r="BH1026" s="459"/>
      <c r="BI1026" s="459"/>
      <c r="BJ1026" s="459"/>
      <c r="BK1026" s="459"/>
      <c r="BL1026" s="459"/>
      <c r="BM1026" s="459"/>
      <c r="BN1026" s="459"/>
      <c r="BO1026" s="459"/>
      <c r="BP1026" s="459"/>
      <c r="BQ1026" s="459"/>
      <c r="BR1026" s="459"/>
      <c r="BU1026" s="922"/>
      <c r="BV1026" s="922"/>
      <c r="BW1026" s="922"/>
      <c r="BX1026" s="922"/>
      <c r="BY1026" s="922"/>
      <c r="BZ1026" s="922"/>
      <c r="CB1026" s="922"/>
      <c r="CC1026" s="922"/>
      <c r="CD1026" s="922"/>
      <c r="CE1026" s="922"/>
      <c r="CF1026" s="922"/>
      <c r="CG1026" s="922"/>
      <c r="CH1026" s="922"/>
      <c r="CK1026" s="923"/>
      <c r="CL1026" s="924"/>
    </row>
    <row r="1027" spans="3:90" ht="30.75" customHeight="1">
      <c r="C1027" s="2383" t="s">
        <v>284</v>
      </c>
      <c r="D1027" s="2383"/>
      <c r="E1027" s="2383"/>
      <c r="F1027" s="2383"/>
      <c r="G1027" s="2383"/>
      <c r="H1027" s="2383"/>
      <c r="I1027" s="2383"/>
      <c r="J1027" s="2383"/>
      <c r="K1027" s="2383"/>
      <c r="L1027" s="2383"/>
      <c r="M1027" s="2383"/>
      <c r="N1027" s="2671">
        <v>44256042585</v>
      </c>
      <c r="O1027" s="2671"/>
      <c r="P1027" s="2671"/>
      <c r="Q1027" s="2671"/>
      <c r="R1027" s="2671"/>
      <c r="S1027" s="2671"/>
      <c r="T1027" s="2671"/>
      <c r="U1027" s="2671"/>
      <c r="V1027" s="1465"/>
      <c r="W1027" s="2893"/>
      <c r="X1027" s="2893"/>
      <c r="Y1027" s="2893"/>
      <c r="Z1027" s="2893"/>
      <c r="AA1027" s="2893"/>
      <c r="AB1027" s="2893"/>
      <c r="AC1027" s="2893"/>
      <c r="AD1027" s="2893"/>
      <c r="AE1027" s="1472"/>
      <c r="AF1027" s="2909"/>
      <c r="AG1027" s="2909"/>
      <c r="AH1027" s="2909"/>
      <c r="AI1027" s="2909"/>
      <c r="AJ1027" s="2909"/>
      <c r="AK1027" s="2909"/>
      <c r="AL1027" s="2909"/>
      <c r="AM1027" s="2909"/>
      <c r="AN1027" s="1459"/>
      <c r="AO1027" s="2819">
        <v>44256042585</v>
      </c>
      <c r="AP1027" s="2819"/>
      <c r="AQ1027" s="2819"/>
      <c r="AR1027" s="2819"/>
      <c r="AS1027" s="2819"/>
      <c r="AT1027" s="2819"/>
      <c r="AU1027" s="2819"/>
      <c r="AV1027" s="2819"/>
      <c r="AW1027" s="2819"/>
      <c r="BA1027" s="459"/>
      <c r="BB1027" s="459"/>
      <c r="BC1027" s="459"/>
      <c r="BD1027" s="459"/>
      <c r="BE1027" s="459"/>
      <c r="BF1027" s="459"/>
      <c r="BG1027" s="459"/>
      <c r="BH1027" s="459"/>
      <c r="BI1027" s="459"/>
      <c r="BJ1027" s="459"/>
      <c r="BK1027" s="459"/>
      <c r="BL1027" s="459"/>
      <c r="BM1027" s="459"/>
      <c r="BN1027" s="459"/>
      <c r="BO1027" s="459"/>
      <c r="BP1027" s="459"/>
      <c r="BQ1027" s="459"/>
      <c r="BR1027" s="459"/>
      <c r="BU1027" s="922"/>
      <c r="BV1027" s="922"/>
      <c r="BW1027" s="922"/>
      <c r="BX1027" s="922"/>
      <c r="BY1027" s="922"/>
      <c r="BZ1027" s="922"/>
      <c r="CB1027" s="922"/>
      <c r="CC1027" s="922"/>
      <c r="CD1027" s="922"/>
      <c r="CE1027" s="922"/>
      <c r="CF1027" s="922"/>
      <c r="CG1027" s="922"/>
      <c r="CH1027" s="922"/>
      <c r="CI1027" s="509">
        <v>44256042585</v>
      </c>
      <c r="CJ1027" s="460">
        <v>0</v>
      </c>
      <c r="CK1027" s="923"/>
      <c r="CL1027" s="924"/>
    </row>
    <row r="1028" spans="3:90" ht="30.75" customHeight="1">
      <c r="C1028" s="2383" t="s">
        <v>285</v>
      </c>
      <c r="D1028" s="2383"/>
      <c r="E1028" s="2383"/>
      <c r="F1028" s="2383"/>
      <c r="G1028" s="2383"/>
      <c r="H1028" s="2383"/>
      <c r="I1028" s="2383"/>
      <c r="J1028" s="2383"/>
      <c r="K1028" s="2383"/>
      <c r="L1028" s="2383"/>
      <c r="M1028" s="2383"/>
      <c r="N1028" s="2671">
        <v>528893669338</v>
      </c>
      <c r="O1028" s="2671"/>
      <c r="P1028" s="2671"/>
      <c r="Q1028" s="2671"/>
      <c r="R1028" s="2671"/>
      <c r="S1028" s="2671"/>
      <c r="T1028" s="2671"/>
      <c r="U1028" s="2671"/>
      <c r="V1028" s="1465"/>
      <c r="W1028" s="2819">
        <v>1755343944</v>
      </c>
      <c r="X1028" s="2819"/>
      <c r="Y1028" s="2819"/>
      <c r="Z1028" s="2819"/>
      <c r="AA1028" s="2819"/>
      <c r="AB1028" s="2819"/>
      <c r="AC1028" s="2819"/>
      <c r="AD1028" s="2819"/>
      <c r="AE1028" s="1459"/>
      <c r="AF1028" s="2843"/>
      <c r="AG1028" s="2843"/>
      <c r="AH1028" s="2843"/>
      <c r="AI1028" s="2843"/>
      <c r="AJ1028" s="2843"/>
      <c r="AK1028" s="2843"/>
      <c r="AL1028" s="2843"/>
      <c r="AM1028" s="2843"/>
      <c r="AN1028" s="1459"/>
      <c r="AO1028" s="2819">
        <v>530649013282</v>
      </c>
      <c r="AP1028" s="2819"/>
      <c r="AQ1028" s="2819"/>
      <c r="AR1028" s="2819"/>
      <c r="AS1028" s="2819"/>
      <c r="AT1028" s="2819"/>
      <c r="AU1028" s="2819"/>
      <c r="AV1028" s="2819"/>
      <c r="AW1028" s="2819"/>
      <c r="BA1028" s="459"/>
      <c r="BB1028" s="459"/>
      <c r="BC1028" s="459"/>
      <c r="BD1028" s="459"/>
      <c r="BE1028" s="459"/>
      <c r="BF1028" s="459"/>
      <c r="BG1028" s="459"/>
      <c r="BH1028" s="459"/>
      <c r="BI1028" s="459"/>
      <c r="BJ1028" s="459"/>
      <c r="BK1028" s="459"/>
      <c r="BL1028" s="459"/>
      <c r="BM1028" s="459"/>
      <c r="BN1028" s="459"/>
      <c r="BO1028" s="459"/>
      <c r="BP1028" s="459"/>
      <c r="BQ1028" s="459"/>
      <c r="BR1028" s="459"/>
      <c r="BU1028" s="922"/>
      <c r="BV1028" s="922"/>
      <c r="BW1028" s="922"/>
      <c r="BX1028" s="922"/>
      <c r="BY1028" s="922"/>
      <c r="BZ1028" s="922"/>
      <c r="CB1028" s="922"/>
      <c r="CC1028" s="922"/>
      <c r="CD1028" s="922"/>
      <c r="CE1028" s="922"/>
      <c r="CF1028" s="922"/>
      <c r="CG1028" s="922"/>
      <c r="CH1028" s="922"/>
      <c r="CK1028" s="2030"/>
      <c r="CL1028" s="924"/>
    </row>
    <row r="1029" spans="3:90" ht="17.25" customHeight="1">
      <c r="C1029" s="427" t="s">
        <v>1096</v>
      </c>
      <c r="D1029" s="458"/>
      <c r="E1029" s="961"/>
      <c r="F1029" s="961"/>
      <c r="G1029" s="961"/>
      <c r="H1029" s="961"/>
      <c r="I1029" s="961"/>
      <c r="J1029" s="961"/>
      <c r="K1029" s="961"/>
      <c r="L1029" s="961"/>
      <c r="M1029" s="961"/>
      <c r="N1029" s="2671">
        <v>22260000000</v>
      </c>
      <c r="O1029" s="2671"/>
      <c r="P1029" s="2671"/>
      <c r="Q1029" s="2671"/>
      <c r="R1029" s="2671"/>
      <c r="S1029" s="2671"/>
      <c r="T1029" s="2671"/>
      <c r="U1029" s="2671"/>
      <c r="V1029" s="1465"/>
      <c r="W1029" s="2824"/>
      <c r="X1029" s="2824"/>
      <c r="Y1029" s="2824"/>
      <c r="Z1029" s="2824"/>
      <c r="AA1029" s="2824"/>
      <c r="AB1029" s="2824"/>
      <c r="AC1029" s="2824"/>
      <c r="AD1029" s="2824"/>
      <c r="AE1029" s="1478"/>
      <c r="AF1029" s="2815"/>
      <c r="AG1029" s="2815"/>
      <c r="AH1029" s="2815"/>
      <c r="AI1029" s="2815"/>
      <c r="AJ1029" s="2815"/>
      <c r="AK1029" s="2815"/>
      <c r="AL1029" s="2815"/>
      <c r="AM1029" s="2815"/>
      <c r="AN1029" s="1459"/>
      <c r="AO1029" s="2819">
        <v>22260000000</v>
      </c>
      <c r="AP1029" s="2819"/>
      <c r="AQ1029" s="2819"/>
      <c r="AR1029" s="2819"/>
      <c r="AS1029" s="2819"/>
      <c r="AT1029" s="2819"/>
      <c r="AU1029" s="2819"/>
      <c r="AV1029" s="2819"/>
      <c r="AW1029" s="2819"/>
      <c r="BA1029" s="459"/>
      <c r="BB1029" s="459"/>
      <c r="BC1029" s="459"/>
      <c r="BD1029" s="459"/>
      <c r="BE1029" s="459"/>
      <c r="BF1029" s="459"/>
      <c r="BG1029" s="459"/>
      <c r="BH1029" s="459"/>
      <c r="BI1029" s="459"/>
      <c r="BJ1029" s="459"/>
      <c r="BK1029" s="459"/>
      <c r="BL1029" s="459"/>
      <c r="BM1029" s="459"/>
      <c r="BN1029" s="459"/>
      <c r="BO1029" s="459"/>
      <c r="BP1029" s="459"/>
      <c r="BQ1029" s="459"/>
      <c r="BR1029" s="459"/>
      <c r="BU1029" s="922"/>
      <c r="BV1029" s="922"/>
      <c r="BW1029" s="922"/>
      <c r="BX1029" s="922"/>
      <c r="BY1029" s="922"/>
      <c r="BZ1029" s="922"/>
      <c r="CB1029" s="922"/>
      <c r="CC1029" s="922"/>
      <c r="CD1029" s="922"/>
      <c r="CE1029" s="922"/>
      <c r="CF1029" s="922"/>
      <c r="CG1029" s="922"/>
      <c r="CH1029" s="922"/>
      <c r="CI1029" s="509">
        <v>22260000000</v>
      </c>
      <c r="CJ1029" s="460">
        <v>0</v>
      </c>
      <c r="CK1029" s="923"/>
      <c r="CL1029" s="924"/>
    </row>
    <row r="1030" spans="3:90" ht="17.25" hidden="1" customHeight="1">
      <c r="C1030" s="1448" t="s">
        <v>1097</v>
      </c>
      <c r="D1030" s="457"/>
      <c r="E1030" s="457"/>
      <c r="F1030" s="457"/>
      <c r="G1030" s="457"/>
      <c r="H1030" s="457"/>
      <c r="I1030" s="457"/>
      <c r="J1030" s="457"/>
      <c r="K1030" s="457"/>
      <c r="L1030" s="457"/>
      <c r="M1030" s="457"/>
      <c r="N1030" s="2793"/>
      <c r="O1030" s="2793"/>
      <c r="P1030" s="2793"/>
      <c r="Q1030" s="2793"/>
      <c r="R1030" s="2793"/>
      <c r="S1030" s="2793"/>
      <c r="T1030" s="2793"/>
      <c r="U1030" s="2793"/>
      <c r="V1030" s="285"/>
      <c r="W1030" s="2824"/>
      <c r="X1030" s="2824"/>
      <c r="Y1030" s="2824"/>
      <c r="Z1030" s="2824"/>
      <c r="AA1030" s="2824"/>
      <c r="AB1030" s="2824"/>
      <c r="AC1030" s="2824"/>
      <c r="AD1030" s="2824"/>
      <c r="AE1030" s="1478"/>
      <c r="AF1030" s="2815"/>
      <c r="AG1030" s="2815"/>
      <c r="AH1030" s="2815"/>
      <c r="AI1030" s="2815"/>
      <c r="AJ1030" s="2815"/>
      <c r="AK1030" s="2815"/>
      <c r="AL1030" s="2815"/>
      <c r="AM1030" s="2815"/>
      <c r="AN1030" s="1459"/>
      <c r="AO1030" s="2813">
        <v>0</v>
      </c>
      <c r="AP1030" s="2813"/>
      <c r="AQ1030" s="2813"/>
      <c r="AR1030" s="2813"/>
      <c r="AS1030" s="2813"/>
      <c r="AT1030" s="2813"/>
      <c r="AU1030" s="2813"/>
      <c r="AV1030" s="2813"/>
      <c r="AW1030" s="2813"/>
      <c r="CB1030" s="508"/>
      <c r="CC1030" s="508"/>
      <c r="CD1030" s="508"/>
      <c r="CE1030" s="508"/>
      <c r="CF1030" s="508"/>
      <c r="CG1030" s="508"/>
      <c r="CH1030" s="508"/>
      <c r="CI1030" s="509">
        <v>0</v>
      </c>
      <c r="CJ1030" s="460">
        <v>0</v>
      </c>
    </row>
    <row r="1031" spans="3:90" ht="17.25" customHeight="1">
      <c r="C1031" s="1448" t="s">
        <v>463</v>
      </c>
      <c r="D1031" s="457"/>
      <c r="E1031" s="457"/>
      <c r="F1031" s="457"/>
      <c r="G1031" s="457"/>
      <c r="H1031" s="457"/>
      <c r="I1031" s="457"/>
      <c r="J1031" s="457"/>
      <c r="K1031" s="457"/>
      <c r="L1031" s="457"/>
      <c r="M1031" s="457"/>
      <c r="N1031" s="2639"/>
      <c r="O1031" s="2639"/>
      <c r="P1031" s="2639"/>
      <c r="Q1031" s="2639"/>
      <c r="R1031" s="2639"/>
      <c r="S1031" s="2639"/>
      <c r="T1031" s="2639"/>
      <c r="U1031" s="2639"/>
      <c r="V1031" s="285"/>
      <c r="W1031" s="2743">
        <v>161141676260</v>
      </c>
      <c r="X1031" s="2743"/>
      <c r="Y1031" s="2743"/>
      <c r="Z1031" s="2743"/>
      <c r="AA1031" s="2743"/>
      <c r="AB1031" s="2743"/>
      <c r="AC1031" s="2743"/>
      <c r="AD1031" s="2743"/>
      <c r="AE1031" s="1478"/>
      <c r="AF1031" s="2815"/>
      <c r="AG1031" s="2815"/>
      <c r="AH1031" s="2815"/>
      <c r="AI1031" s="2815"/>
      <c r="AJ1031" s="2815"/>
      <c r="AK1031" s="2815"/>
      <c r="AL1031" s="2815"/>
      <c r="AM1031" s="2815"/>
      <c r="AN1031" s="1459"/>
      <c r="AO1031" s="2819">
        <v>161141676260</v>
      </c>
      <c r="AP1031" s="2819"/>
      <c r="AQ1031" s="2819"/>
      <c r="AR1031" s="2819"/>
      <c r="AS1031" s="2819"/>
      <c r="AT1031" s="2819"/>
      <c r="AU1031" s="2819"/>
      <c r="AV1031" s="2819"/>
      <c r="AW1031" s="2819"/>
      <c r="CB1031" s="508"/>
      <c r="CC1031" s="508"/>
      <c r="CD1031" s="508"/>
      <c r="CE1031" s="508"/>
      <c r="CF1031" s="508"/>
      <c r="CG1031" s="508"/>
      <c r="CH1031" s="508"/>
      <c r="CI1031" s="509">
        <v>161141676260</v>
      </c>
      <c r="CJ1031" s="460">
        <v>0</v>
      </c>
    </row>
    <row r="1032" spans="3:90" ht="17.25" customHeight="1" thickBot="1">
      <c r="C1032" s="2662" t="s">
        <v>580</v>
      </c>
      <c r="D1032" s="2662"/>
      <c r="E1032" s="2662"/>
      <c r="F1032" s="2662"/>
      <c r="G1032" s="2662"/>
      <c r="H1032" s="2662"/>
      <c r="I1032" s="2662"/>
      <c r="J1032" s="2662"/>
      <c r="K1032" s="2662"/>
      <c r="L1032" s="2662"/>
      <c r="M1032" s="2806">
        <v>595409711923</v>
      </c>
      <c r="N1032" s="2806"/>
      <c r="O1032" s="2806"/>
      <c r="P1032" s="2806"/>
      <c r="Q1032" s="2806"/>
      <c r="R1032" s="2806"/>
      <c r="S1032" s="2806"/>
      <c r="T1032" s="2806"/>
      <c r="U1032" s="2806"/>
      <c r="V1032" s="1459"/>
      <c r="W1032" s="2806">
        <v>162897020204</v>
      </c>
      <c r="X1032" s="2806"/>
      <c r="Y1032" s="2806"/>
      <c r="Z1032" s="2806"/>
      <c r="AA1032" s="2806"/>
      <c r="AB1032" s="2806"/>
      <c r="AC1032" s="2806"/>
      <c r="AD1032" s="2806"/>
      <c r="AE1032" s="1459"/>
      <c r="AF1032" s="2911">
        <v>0</v>
      </c>
      <c r="AG1032" s="2911"/>
      <c r="AH1032" s="2911"/>
      <c r="AI1032" s="2911"/>
      <c r="AJ1032" s="2911"/>
      <c r="AK1032" s="2911"/>
      <c r="AL1032" s="2911"/>
      <c r="AM1032" s="2911"/>
      <c r="AN1032" s="1479"/>
      <c r="AO1032" s="2806">
        <v>758306732127</v>
      </c>
      <c r="AP1032" s="2806"/>
      <c r="AQ1032" s="2806"/>
      <c r="AR1032" s="2806"/>
      <c r="AS1032" s="2806"/>
      <c r="AT1032" s="2806"/>
      <c r="AU1032" s="2806"/>
      <c r="AV1032" s="2806"/>
      <c r="AW1032" s="2806"/>
      <c r="CB1032" s="508"/>
      <c r="CC1032" s="508"/>
      <c r="CD1032" s="508"/>
      <c r="CE1032" s="508"/>
      <c r="CF1032" s="508"/>
      <c r="CG1032" s="508"/>
      <c r="CH1032" s="508"/>
    </row>
    <row r="1033" spans="3:90" ht="17.25" customHeight="1" thickTop="1">
      <c r="C1033" s="404" t="s">
        <v>513</v>
      </c>
      <c r="D1033" s="457"/>
      <c r="E1033" s="457"/>
      <c r="F1033" s="457"/>
      <c r="G1033" s="457"/>
      <c r="H1033" s="457"/>
      <c r="I1033" s="457"/>
      <c r="J1033" s="457"/>
      <c r="K1033" s="457"/>
      <c r="L1033" s="457"/>
      <c r="M1033" s="457"/>
      <c r="N1033" s="2576">
        <v>0</v>
      </c>
      <c r="O1033" s="2576"/>
      <c r="P1033" s="2576"/>
      <c r="Q1033" s="2576"/>
      <c r="R1033" s="2576"/>
      <c r="S1033" s="2576"/>
      <c r="T1033" s="2576"/>
      <c r="U1033" s="2576"/>
      <c r="V1033" s="961"/>
      <c r="W1033" s="2838"/>
      <c r="X1033" s="2838"/>
      <c r="Y1033" s="2838"/>
      <c r="Z1033" s="2838"/>
      <c r="AA1033" s="2838"/>
      <c r="AB1033" s="2838"/>
      <c r="AC1033" s="2838"/>
      <c r="AD1033" s="2838"/>
      <c r="AE1033" s="1486"/>
      <c r="AF1033" s="2731"/>
      <c r="AG1033" s="2731"/>
      <c r="AH1033" s="2731"/>
      <c r="AI1033" s="2731"/>
      <c r="AJ1033" s="2731"/>
      <c r="AK1033" s="2731"/>
      <c r="AL1033" s="2731"/>
      <c r="AM1033" s="2731"/>
      <c r="AN1033" s="1490"/>
      <c r="AO1033" s="2838"/>
      <c r="AP1033" s="2838"/>
      <c r="AQ1033" s="2838"/>
      <c r="AR1033" s="2838"/>
      <c r="AS1033" s="2838"/>
      <c r="AT1033" s="2838"/>
      <c r="AU1033" s="2838"/>
      <c r="AV1033" s="2838"/>
      <c r="AW1033" s="2838"/>
      <c r="CB1033" s="508"/>
      <c r="CC1033" s="508"/>
      <c r="CD1033" s="508"/>
      <c r="CE1033" s="508"/>
      <c r="CF1033" s="508"/>
      <c r="CG1033" s="508"/>
      <c r="CH1033" s="508"/>
    </row>
    <row r="1034" spans="3:90" ht="32.25" customHeight="1">
      <c r="C1034" s="2383" t="s">
        <v>284</v>
      </c>
      <c r="D1034" s="2383"/>
      <c r="E1034" s="2383"/>
      <c r="F1034" s="2383"/>
      <c r="G1034" s="2383"/>
      <c r="H1034" s="2383"/>
      <c r="I1034" s="2383"/>
      <c r="J1034" s="2383"/>
      <c r="K1034" s="2383"/>
      <c r="L1034" s="2383"/>
      <c r="M1034" s="2383"/>
      <c r="N1034" s="2671">
        <v>42156342744</v>
      </c>
      <c r="O1034" s="2671"/>
      <c r="P1034" s="2671"/>
      <c r="Q1034" s="2671"/>
      <c r="R1034" s="2671"/>
      <c r="S1034" s="2671"/>
      <c r="T1034" s="2671"/>
      <c r="U1034" s="2671"/>
      <c r="V1034" s="966"/>
      <c r="W1034" s="2838"/>
      <c r="X1034" s="2838"/>
      <c r="Y1034" s="2838"/>
      <c r="Z1034" s="2838"/>
      <c r="AA1034" s="2838"/>
      <c r="AB1034" s="2838"/>
      <c r="AC1034" s="2838"/>
      <c r="AD1034" s="2838"/>
      <c r="AE1034" s="1486"/>
      <c r="AF1034" s="2731"/>
      <c r="AG1034" s="2731"/>
      <c r="AH1034" s="2731"/>
      <c r="AI1034" s="2731"/>
      <c r="AJ1034" s="2731"/>
      <c r="AK1034" s="2731"/>
      <c r="AL1034" s="2731"/>
      <c r="AM1034" s="2731"/>
      <c r="AN1034" s="1490"/>
      <c r="AO1034" s="2819">
        <v>42156342744</v>
      </c>
      <c r="AP1034" s="2819"/>
      <c r="AQ1034" s="2819"/>
      <c r="AR1034" s="2819"/>
      <c r="AS1034" s="2819"/>
      <c r="AT1034" s="2819"/>
      <c r="AU1034" s="2819"/>
      <c r="AV1034" s="2819"/>
      <c r="AW1034" s="2819"/>
      <c r="CB1034" s="508"/>
      <c r="CC1034" s="508"/>
      <c r="CD1034" s="508"/>
      <c r="CE1034" s="508"/>
      <c r="CF1034" s="508"/>
      <c r="CG1034" s="508"/>
      <c r="CH1034" s="508"/>
      <c r="CI1034" s="509">
        <v>42156342744</v>
      </c>
      <c r="CJ1034" s="460">
        <v>0</v>
      </c>
    </row>
    <row r="1035" spans="3:90" ht="30" customHeight="1">
      <c r="C1035" s="2383" t="s">
        <v>285</v>
      </c>
      <c r="D1035" s="2383"/>
      <c r="E1035" s="2383"/>
      <c r="F1035" s="2383"/>
      <c r="G1035" s="2383"/>
      <c r="H1035" s="2383"/>
      <c r="I1035" s="2383"/>
      <c r="J1035" s="2383"/>
      <c r="K1035" s="2383"/>
      <c r="L1035" s="2383"/>
      <c r="M1035" s="2383"/>
      <c r="N1035" s="2671">
        <v>415750809913</v>
      </c>
      <c r="O1035" s="2671"/>
      <c r="P1035" s="2671"/>
      <c r="Q1035" s="2671"/>
      <c r="R1035" s="2671"/>
      <c r="S1035" s="2671"/>
      <c r="T1035" s="2671"/>
      <c r="U1035" s="2671"/>
      <c r="V1035" s="966"/>
      <c r="W1035" s="2811">
        <v>1513824540</v>
      </c>
      <c r="X1035" s="2811"/>
      <c r="Y1035" s="2811"/>
      <c r="Z1035" s="2811"/>
      <c r="AA1035" s="2811"/>
      <c r="AB1035" s="2811"/>
      <c r="AC1035" s="2811"/>
      <c r="AD1035" s="2811"/>
      <c r="AE1035" s="1486"/>
      <c r="AF1035" s="2731"/>
      <c r="AG1035" s="2731"/>
      <c r="AH1035" s="2731"/>
      <c r="AI1035" s="2731"/>
      <c r="AJ1035" s="2731"/>
      <c r="AK1035" s="2731"/>
      <c r="AL1035" s="2731"/>
      <c r="AM1035" s="2731"/>
      <c r="AN1035" s="1490"/>
      <c r="AO1035" s="2819">
        <v>417264634453</v>
      </c>
      <c r="AP1035" s="2819"/>
      <c r="AQ1035" s="2819"/>
      <c r="AR1035" s="2819"/>
      <c r="AS1035" s="2819"/>
      <c r="AT1035" s="2819"/>
      <c r="AU1035" s="2819"/>
      <c r="AV1035" s="2819"/>
      <c r="AW1035" s="2819"/>
      <c r="CB1035" s="508"/>
      <c r="CC1035" s="508"/>
      <c r="CD1035" s="508"/>
      <c r="CE1035" s="508"/>
      <c r="CF1035" s="508"/>
      <c r="CG1035" s="508"/>
      <c r="CH1035" s="508"/>
      <c r="CI1035" s="509">
        <v>417264634453</v>
      </c>
      <c r="CJ1035" s="460">
        <v>0</v>
      </c>
    </row>
    <row r="1036" spans="3:90" ht="17.25" customHeight="1">
      <c r="C1036" s="427" t="s">
        <v>1096</v>
      </c>
      <c r="D1036" s="457"/>
      <c r="E1036" s="457"/>
      <c r="F1036" s="457"/>
      <c r="G1036" s="457"/>
      <c r="H1036" s="457"/>
      <c r="I1036" s="457"/>
      <c r="J1036" s="457"/>
      <c r="K1036" s="457"/>
      <c r="L1036" s="457"/>
      <c r="M1036" s="457"/>
      <c r="N1036" s="2814">
        <v>78765000000</v>
      </c>
      <c r="O1036" s="2814"/>
      <c r="P1036" s="2814"/>
      <c r="Q1036" s="2814"/>
      <c r="R1036" s="2814"/>
      <c r="S1036" s="2814"/>
      <c r="T1036" s="2814"/>
      <c r="U1036" s="2814"/>
      <c r="V1036" s="966"/>
      <c r="W1036" s="2838"/>
      <c r="X1036" s="2838"/>
      <c r="Y1036" s="2838"/>
      <c r="Z1036" s="2838"/>
      <c r="AA1036" s="2838"/>
      <c r="AB1036" s="2838"/>
      <c r="AC1036" s="2838"/>
      <c r="AD1036" s="2838"/>
      <c r="AE1036" s="1486"/>
      <c r="AF1036" s="2731"/>
      <c r="AG1036" s="2731"/>
      <c r="AH1036" s="2731"/>
      <c r="AI1036" s="2731"/>
      <c r="AJ1036" s="2731"/>
      <c r="AK1036" s="2731"/>
      <c r="AL1036" s="2731"/>
      <c r="AM1036" s="2731"/>
      <c r="AN1036" s="1490"/>
      <c r="AO1036" s="2819">
        <v>78765000000</v>
      </c>
      <c r="AP1036" s="2819"/>
      <c r="AQ1036" s="2819"/>
      <c r="AR1036" s="2819"/>
      <c r="AS1036" s="2819"/>
      <c r="AT1036" s="2819"/>
      <c r="AU1036" s="2819"/>
      <c r="AV1036" s="2819"/>
      <c r="AW1036" s="2819"/>
      <c r="CB1036" s="508"/>
      <c r="CC1036" s="508"/>
      <c r="CD1036" s="508"/>
      <c r="CE1036" s="508"/>
      <c r="CF1036" s="508"/>
      <c r="CG1036" s="508"/>
      <c r="CH1036" s="508"/>
      <c r="CI1036" s="509">
        <v>78765000000</v>
      </c>
      <c r="CJ1036" s="460">
        <v>0</v>
      </c>
    </row>
    <row r="1037" spans="3:90" ht="17.25" hidden="1" customHeight="1">
      <c r="C1037" s="1448" t="s">
        <v>1097</v>
      </c>
      <c r="D1037" s="457"/>
      <c r="E1037" s="457"/>
      <c r="F1037" s="457"/>
      <c r="G1037" s="457"/>
      <c r="H1037" s="457"/>
      <c r="I1037" s="457"/>
      <c r="J1037" s="457"/>
      <c r="K1037" s="457"/>
      <c r="L1037" s="457"/>
      <c r="M1037" s="457"/>
      <c r="N1037" s="2793"/>
      <c r="O1037" s="2793"/>
      <c r="P1037" s="2793"/>
      <c r="Q1037" s="2793"/>
      <c r="R1037" s="2793"/>
      <c r="S1037" s="2793"/>
      <c r="T1037" s="2793"/>
      <c r="U1037" s="2793"/>
      <c r="V1037" s="285"/>
      <c r="W1037" s="2838"/>
      <c r="X1037" s="2838"/>
      <c r="Y1037" s="2838"/>
      <c r="Z1037" s="2838"/>
      <c r="AA1037" s="2838"/>
      <c r="AB1037" s="2838"/>
      <c r="AC1037" s="2838"/>
      <c r="AD1037" s="2838"/>
      <c r="AE1037" s="1486"/>
      <c r="AF1037" s="2731"/>
      <c r="AG1037" s="2731"/>
      <c r="AH1037" s="2731"/>
      <c r="AI1037" s="2731"/>
      <c r="AJ1037" s="2731"/>
      <c r="AK1037" s="2731"/>
      <c r="AL1037" s="2731"/>
      <c r="AM1037" s="2731"/>
      <c r="AN1037" s="1490"/>
      <c r="AO1037" s="2813">
        <v>0</v>
      </c>
      <c r="AP1037" s="2813"/>
      <c r="AQ1037" s="2813"/>
      <c r="AR1037" s="2813"/>
      <c r="AS1037" s="2813"/>
      <c r="AT1037" s="2813"/>
      <c r="AU1037" s="2813"/>
      <c r="AV1037" s="2813"/>
      <c r="AW1037" s="2813"/>
      <c r="CB1037" s="508"/>
      <c r="CC1037" s="508"/>
      <c r="CD1037" s="508"/>
      <c r="CE1037" s="508"/>
      <c r="CF1037" s="508"/>
      <c r="CG1037" s="508"/>
      <c r="CH1037" s="508"/>
      <c r="CI1037" s="509">
        <v>0</v>
      </c>
      <c r="CJ1037" s="460">
        <v>0</v>
      </c>
    </row>
    <row r="1038" spans="3:90" ht="17.25" customHeight="1">
      <c r="C1038" s="1448" t="s">
        <v>463</v>
      </c>
      <c r="D1038" s="457"/>
      <c r="E1038" s="457"/>
      <c r="F1038" s="457"/>
      <c r="G1038" s="457"/>
      <c r="H1038" s="457"/>
      <c r="I1038" s="457"/>
      <c r="J1038" s="457"/>
      <c r="K1038" s="457"/>
      <c r="L1038" s="457"/>
      <c r="M1038" s="457"/>
      <c r="N1038" s="2793"/>
      <c r="O1038" s="2793"/>
      <c r="P1038" s="2793"/>
      <c r="Q1038" s="2793"/>
      <c r="R1038" s="2793"/>
      <c r="S1038" s="2793"/>
      <c r="T1038" s="2793"/>
      <c r="U1038" s="2793"/>
      <c r="V1038" s="285"/>
      <c r="W1038" s="2811">
        <v>9241676260</v>
      </c>
      <c r="X1038" s="2811"/>
      <c r="Y1038" s="2811"/>
      <c r="Z1038" s="2811"/>
      <c r="AA1038" s="2811"/>
      <c r="AB1038" s="2811"/>
      <c r="AC1038" s="2811"/>
      <c r="AD1038" s="2811"/>
      <c r="AE1038" s="1486"/>
      <c r="AF1038" s="2731"/>
      <c r="AG1038" s="2731"/>
      <c r="AH1038" s="2731"/>
      <c r="AI1038" s="2731"/>
      <c r="AJ1038" s="2731"/>
      <c r="AK1038" s="2731"/>
      <c r="AL1038" s="2731"/>
      <c r="AM1038" s="2731"/>
      <c r="AN1038" s="1490"/>
      <c r="AO1038" s="2819">
        <v>9241676260</v>
      </c>
      <c r="AP1038" s="2819"/>
      <c r="AQ1038" s="2819"/>
      <c r="AR1038" s="2819"/>
      <c r="AS1038" s="2819"/>
      <c r="AT1038" s="2819"/>
      <c r="AU1038" s="2819"/>
      <c r="AV1038" s="2819"/>
      <c r="AW1038" s="2819"/>
      <c r="CB1038" s="508"/>
      <c r="CC1038" s="508"/>
      <c r="CD1038" s="508"/>
      <c r="CE1038" s="508"/>
      <c r="CF1038" s="508"/>
      <c r="CG1038" s="508"/>
      <c r="CH1038" s="508"/>
      <c r="CI1038" s="509">
        <v>9241676260</v>
      </c>
      <c r="CJ1038" s="460">
        <v>0</v>
      </c>
    </row>
    <row r="1039" spans="3:90" ht="17.25" customHeight="1" thickBot="1">
      <c r="C1039" s="2793" t="s">
        <v>580</v>
      </c>
      <c r="D1039" s="2793"/>
      <c r="E1039" s="2793"/>
      <c r="F1039" s="2793"/>
      <c r="G1039" s="2793"/>
      <c r="H1039" s="2793"/>
      <c r="I1039" s="2793"/>
      <c r="J1039" s="2793"/>
      <c r="K1039" s="2793"/>
      <c r="L1039" s="2793"/>
      <c r="M1039" s="2806">
        <v>536672152657</v>
      </c>
      <c r="N1039" s="2806"/>
      <c r="O1039" s="2806"/>
      <c r="P1039" s="2806"/>
      <c r="Q1039" s="2806"/>
      <c r="R1039" s="2806"/>
      <c r="S1039" s="2806"/>
      <c r="T1039" s="2806"/>
      <c r="U1039" s="2806"/>
      <c r="V1039" s="1459"/>
      <c r="W1039" s="2806">
        <v>10755500800</v>
      </c>
      <c r="X1039" s="2806"/>
      <c r="Y1039" s="2806"/>
      <c r="Z1039" s="2806"/>
      <c r="AA1039" s="2806"/>
      <c r="AB1039" s="2806"/>
      <c r="AC1039" s="2806"/>
      <c r="AD1039" s="2806"/>
      <c r="AE1039" s="1459"/>
      <c r="AF1039" s="2911">
        <v>0</v>
      </c>
      <c r="AG1039" s="2911"/>
      <c r="AH1039" s="2911"/>
      <c r="AI1039" s="2911"/>
      <c r="AJ1039" s="2911"/>
      <c r="AK1039" s="2911"/>
      <c r="AL1039" s="2911"/>
      <c r="AM1039" s="2911"/>
      <c r="AN1039" s="1479"/>
      <c r="AO1039" s="2806">
        <v>547427653457</v>
      </c>
      <c r="AP1039" s="2806"/>
      <c r="AQ1039" s="2806"/>
      <c r="AR1039" s="2806"/>
      <c r="AS1039" s="2806"/>
      <c r="AT1039" s="2806"/>
      <c r="AU1039" s="2806"/>
      <c r="AV1039" s="2806"/>
      <c r="AW1039" s="2806"/>
      <c r="CB1039" s="508"/>
      <c r="CC1039" s="508"/>
      <c r="CD1039" s="508"/>
      <c r="CE1039" s="508"/>
      <c r="CF1039" s="508"/>
      <c r="CG1039" s="508"/>
      <c r="CH1039" s="508"/>
    </row>
    <row r="1040" spans="3:90" ht="11.25" customHeight="1" thickTop="1">
      <c r="C1040" s="457"/>
      <c r="D1040" s="457"/>
      <c r="E1040" s="457"/>
      <c r="F1040" s="457"/>
      <c r="G1040" s="457"/>
      <c r="H1040" s="457"/>
      <c r="I1040" s="457"/>
      <c r="J1040" s="457"/>
      <c r="K1040" s="457"/>
      <c r="L1040" s="457"/>
      <c r="M1040" s="457"/>
      <c r="N1040" s="457"/>
      <c r="O1040" s="1463"/>
      <c r="P1040" s="1463"/>
      <c r="Q1040" s="1463"/>
      <c r="R1040" s="1463"/>
      <c r="S1040" s="1463"/>
      <c r="T1040" s="1463"/>
      <c r="U1040" s="1463"/>
      <c r="V1040" s="1463"/>
      <c r="W1040" s="1486"/>
      <c r="X1040" s="1486"/>
      <c r="Y1040" s="1463"/>
      <c r="Z1040" s="1463"/>
      <c r="AA1040" s="1463"/>
      <c r="AB1040" s="1463"/>
      <c r="AC1040" s="1463"/>
      <c r="AD1040" s="1463"/>
      <c r="AE1040" s="1463"/>
      <c r="AF1040" s="1486"/>
      <c r="AG1040" s="961"/>
      <c r="AH1040" s="961"/>
      <c r="AI1040" s="961"/>
      <c r="AJ1040" s="961"/>
      <c r="AK1040" s="961"/>
      <c r="AL1040" s="961"/>
      <c r="AM1040" s="961"/>
      <c r="AN1040" s="961"/>
      <c r="AO1040" s="1486"/>
      <c r="AP1040" s="1463"/>
      <c r="AQ1040" s="1463"/>
      <c r="AR1040" s="1463"/>
      <c r="AS1040" s="1463"/>
      <c r="AT1040" s="1463"/>
      <c r="AU1040" s="1463"/>
      <c r="AV1040" s="1463"/>
      <c r="AW1040" s="1463"/>
      <c r="CB1040" s="508"/>
      <c r="CC1040" s="508"/>
      <c r="CD1040" s="508"/>
      <c r="CE1040" s="508"/>
      <c r="CF1040" s="508"/>
      <c r="CG1040" s="508"/>
      <c r="CH1040" s="508"/>
    </row>
    <row r="1041" spans="3:90" ht="16.5" customHeight="1">
      <c r="C1041" s="134" t="s">
        <v>166</v>
      </c>
      <c r="D1041" s="457"/>
      <c r="E1041" s="457"/>
      <c r="F1041" s="457"/>
      <c r="G1041" s="457"/>
      <c r="H1041" s="457"/>
      <c r="I1041" s="457"/>
      <c r="J1041" s="457"/>
      <c r="K1041" s="457"/>
      <c r="L1041" s="457"/>
      <c r="M1041" s="457"/>
      <c r="N1041" s="457"/>
      <c r="O1041" s="1463"/>
      <c r="P1041" s="1463"/>
      <c r="Q1041" s="1463"/>
      <c r="R1041" s="1463"/>
      <c r="S1041" s="1463"/>
      <c r="T1041" s="1463"/>
      <c r="U1041" s="1463"/>
      <c r="V1041" s="1463"/>
      <c r="W1041" s="1486"/>
      <c r="X1041" s="1486"/>
      <c r="Y1041" s="1463"/>
      <c r="Z1041" s="1463"/>
      <c r="AA1041" s="1463"/>
      <c r="AB1041" s="1463"/>
      <c r="AC1041" s="1463"/>
      <c r="AD1041" s="1463"/>
      <c r="AE1041" s="1463"/>
      <c r="AF1041" s="1486"/>
      <c r="AG1041" s="961"/>
      <c r="AH1041" s="961"/>
      <c r="AI1041" s="961"/>
      <c r="AJ1041" s="961"/>
      <c r="AK1041" s="961"/>
      <c r="AL1041" s="961"/>
      <c r="AM1041" s="961"/>
      <c r="AN1041" s="961"/>
      <c r="AO1041" s="1486"/>
      <c r="AP1041" s="1463"/>
      <c r="AQ1041" s="1463"/>
      <c r="AR1041" s="1463"/>
      <c r="AS1041" s="1463"/>
      <c r="AT1041" s="1463"/>
      <c r="AU1041" s="1463"/>
      <c r="AV1041" s="1463"/>
      <c r="AW1041" s="1463"/>
      <c r="CB1041" s="508"/>
      <c r="CC1041" s="508"/>
      <c r="CD1041" s="508"/>
      <c r="CE1041" s="508"/>
      <c r="CF1041" s="508"/>
      <c r="CG1041" s="508"/>
      <c r="CH1041" s="508"/>
    </row>
    <row r="1042" spans="3:90" ht="49.5" customHeight="1">
      <c r="C1042" s="2617" t="s">
        <v>1114</v>
      </c>
      <c r="D1042" s="2617"/>
      <c r="E1042" s="2617"/>
      <c r="F1042" s="2617"/>
      <c r="G1042" s="2617"/>
      <c r="H1042" s="2617"/>
      <c r="I1042" s="2617"/>
      <c r="J1042" s="2617"/>
      <c r="K1042" s="2617"/>
      <c r="L1042" s="2617"/>
      <c r="M1042" s="2617"/>
      <c r="N1042" s="2617"/>
      <c r="O1042" s="2617"/>
      <c r="P1042" s="2617"/>
      <c r="Q1042" s="2617"/>
      <c r="R1042" s="2617"/>
      <c r="S1042" s="2617"/>
      <c r="T1042" s="2617"/>
      <c r="U1042" s="2617"/>
      <c r="V1042" s="2617"/>
      <c r="W1042" s="2617"/>
      <c r="X1042" s="2617"/>
      <c r="Y1042" s="2617"/>
      <c r="Z1042" s="2617"/>
      <c r="AA1042" s="2617"/>
      <c r="AB1042" s="2617"/>
      <c r="AC1042" s="2617"/>
      <c r="AD1042" s="2617"/>
      <c r="AE1042" s="2617"/>
      <c r="AF1042" s="2617"/>
      <c r="AG1042" s="2617"/>
      <c r="AH1042" s="2617"/>
      <c r="AI1042" s="2617"/>
      <c r="AJ1042" s="2617"/>
      <c r="AK1042" s="2617"/>
      <c r="AL1042" s="2617"/>
      <c r="AM1042" s="2617"/>
      <c r="AN1042" s="2617"/>
      <c r="AO1042" s="2617"/>
      <c r="AP1042" s="2617"/>
      <c r="AQ1042" s="2617"/>
      <c r="AR1042" s="2617"/>
      <c r="AS1042" s="2617"/>
      <c r="AT1042" s="2617"/>
      <c r="AU1042" s="2617"/>
      <c r="AV1042" s="2617"/>
      <c r="AW1042" s="2617"/>
      <c r="CB1042" s="508"/>
      <c r="CC1042" s="508"/>
      <c r="CD1042" s="508"/>
      <c r="CE1042" s="508"/>
      <c r="CF1042" s="508"/>
      <c r="CG1042" s="508"/>
      <c r="CH1042" s="508"/>
    </row>
    <row r="1043" spans="3:90" ht="36.75" customHeight="1">
      <c r="C1043" s="2617" t="s">
        <v>1115</v>
      </c>
      <c r="D1043" s="2617"/>
      <c r="E1043" s="2617"/>
      <c r="F1043" s="2617"/>
      <c r="G1043" s="2617"/>
      <c r="H1043" s="2617"/>
      <c r="I1043" s="2617"/>
      <c r="J1043" s="2617"/>
      <c r="K1043" s="2617"/>
      <c r="L1043" s="2617"/>
      <c r="M1043" s="2617"/>
      <c r="N1043" s="2617"/>
      <c r="O1043" s="2617"/>
      <c r="P1043" s="2617"/>
      <c r="Q1043" s="2617"/>
      <c r="R1043" s="2617"/>
      <c r="S1043" s="2617"/>
      <c r="T1043" s="2617"/>
      <c r="U1043" s="2617"/>
      <c r="V1043" s="2617"/>
      <c r="W1043" s="2617"/>
      <c r="X1043" s="2617"/>
      <c r="Y1043" s="2617"/>
      <c r="Z1043" s="2617"/>
      <c r="AA1043" s="2617"/>
      <c r="AB1043" s="2617"/>
      <c r="AC1043" s="2617"/>
      <c r="AD1043" s="2617"/>
      <c r="AE1043" s="2617"/>
      <c r="AF1043" s="2617"/>
      <c r="AG1043" s="2617"/>
      <c r="AH1043" s="2617"/>
      <c r="AI1043" s="2617"/>
      <c r="AJ1043" s="2617"/>
      <c r="AK1043" s="2617"/>
      <c r="AL1043" s="2617"/>
      <c r="AM1043" s="2617"/>
      <c r="AN1043" s="2617"/>
      <c r="AO1043" s="2617"/>
      <c r="AP1043" s="2617"/>
      <c r="AQ1043" s="2617"/>
      <c r="AR1043" s="2617"/>
      <c r="AS1043" s="2617"/>
      <c r="AT1043" s="2617"/>
      <c r="AU1043" s="2617"/>
      <c r="AV1043" s="2617"/>
      <c r="AW1043" s="2617"/>
      <c r="CB1043" s="508"/>
      <c r="CC1043" s="508"/>
      <c r="CD1043" s="508"/>
      <c r="CE1043" s="508"/>
      <c r="CF1043" s="508"/>
      <c r="CG1043" s="508"/>
      <c r="CH1043" s="508"/>
    </row>
    <row r="1044" spans="3:90" hidden="1">
      <c r="C1044" s="457"/>
      <c r="D1044" s="457"/>
      <c r="E1044" s="457"/>
      <c r="F1044" s="457"/>
      <c r="G1044" s="457"/>
      <c r="H1044" s="457"/>
      <c r="I1044" s="457"/>
      <c r="J1044" s="457"/>
      <c r="K1044" s="457"/>
      <c r="L1044" s="457"/>
      <c r="M1044" s="457"/>
      <c r="N1044" s="457"/>
      <c r="O1044" s="1463"/>
      <c r="P1044" s="1463"/>
      <c r="Q1044" s="1463"/>
      <c r="R1044" s="1463"/>
      <c r="S1044" s="1463"/>
      <c r="T1044" s="1463"/>
      <c r="U1044" s="1463"/>
      <c r="V1044" s="1463"/>
      <c r="W1044" s="1486"/>
      <c r="X1044" s="1486"/>
      <c r="Y1044" s="1463"/>
      <c r="Z1044" s="1463"/>
      <c r="AA1044" s="1463"/>
      <c r="AB1044" s="1463"/>
      <c r="AC1044" s="1463"/>
      <c r="AD1044" s="1463"/>
      <c r="AE1044" s="1463"/>
      <c r="AF1044" s="1486"/>
      <c r="AG1044" s="961"/>
      <c r="AH1044" s="961"/>
      <c r="AI1044" s="961"/>
      <c r="AJ1044" s="961"/>
      <c r="AK1044" s="961"/>
      <c r="AL1044" s="961"/>
      <c r="AM1044" s="961"/>
      <c r="AN1044" s="961"/>
      <c r="AO1044" s="1486"/>
      <c r="AP1044" s="1463"/>
      <c r="AQ1044" s="1463"/>
      <c r="AR1044" s="1463"/>
      <c r="AS1044" s="1463"/>
      <c r="AT1044" s="1463"/>
      <c r="AU1044" s="1463"/>
      <c r="AV1044" s="1463"/>
      <c r="AW1044" s="1463"/>
      <c r="CB1044" s="508"/>
      <c r="CC1044" s="508"/>
      <c r="CD1044" s="508"/>
      <c r="CE1044" s="508"/>
      <c r="CF1044" s="508"/>
      <c r="CG1044" s="508"/>
      <c r="CH1044" s="508"/>
    </row>
    <row r="1045" spans="3:90" ht="28.5" customHeight="1">
      <c r="C1045" s="409"/>
      <c r="D1045" s="961"/>
      <c r="E1045" s="961"/>
      <c r="F1045" s="961"/>
      <c r="G1045" s="961"/>
      <c r="H1045" s="961"/>
      <c r="I1045" s="961"/>
      <c r="J1045" s="961"/>
      <c r="K1045" s="961"/>
      <c r="L1045" s="381"/>
      <c r="M1045" s="381"/>
      <c r="N1045" s="381"/>
      <c r="O1045" s="2697" t="s">
        <v>1110</v>
      </c>
      <c r="P1045" s="2697"/>
      <c r="Q1045" s="2697"/>
      <c r="R1045" s="2697"/>
      <c r="S1045" s="2697"/>
      <c r="T1045" s="2697"/>
      <c r="U1045" s="2697"/>
      <c r="V1045" s="2697"/>
      <c r="W1045" s="2697"/>
      <c r="X1045" s="1457"/>
      <c r="Y1045" s="2636" t="s">
        <v>1111</v>
      </c>
      <c r="Z1045" s="2636"/>
      <c r="AA1045" s="2636"/>
      <c r="AB1045" s="2636"/>
      <c r="AC1045" s="2636"/>
      <c r="AD1045" s="2636"/>
      <c r="AE1045" s="2636"/>
      <c r="AF1045" s="2636"/>
      <c r="AH1045" s="2636" t="s">
        <v>1112</v>
      </c>
      <c r="AI1045" s="2636"/>
      <c r="AJ1045" s="2636"/>
      <c r="AK1045" s="2636"/>
      <c r="AL1045" s="2636"/>
      <c r="AM1045" s="2636"/>
      <c r="AN1045" s="2636"/>
      <c r="AO1045" s="1463"/>
      <c r="AP1045" s="2695" t="s">
        <v>1113</v>
      </c>
      <c r="AQ1045" s="2695"/>
      <c r="AR1045" s="2810"/>
      <c r="AS1045" s="2810"/>
      <c r="AT1045" s="2810"/>
      <c r="AU1045" s="2695"/>
      <c r="AV1045" s="2695"/>
      <c r="AW1045" s="2695"/>
      <c r="BA1045" s="459"/>
      <c r="BB1045" s="459"/>
      <c r="BC1045" s="459"/>
      <c r="BD1045" s="459"/>
      <c r="BE1045" s="459"/>
      <c r="BF1045" s="459"/>
      <c r="BG1045" s="459"/>
      <c r="BH1045" s="459"/>
      <c r="BI1045" s="459"/>
      <c r="BJ1045" s="459"/>
      <c r="BK1045" s="459"/>
      <c r="BL1045" s="459"/>
      <c r="BM1045" s="459"/>
      <c r="BN1045" s="459"/>
      <c r="BO1045" s="459"/>
      <c r="BP1045" s="459"/>
      <c r="BQ1045" s="459"/>
      <c r="BR1045" s="459"/>
      <c r="BU1045" s="922"/>
      <c r="BV1045" s="922"/>
      <c r="BW1045" s="922"/>
      <c r="BX1045" s="922"/>
      <c r="BY1045" s="922"/>
      <c r="BZ1045" s="922"/>
      <c r="CB1045" s="922"/>
      <c r="CC1045" s="922"/>
      <c r="CD1045" s="922"/>
      <c r="CE1045" s="922"/>
      <c r="CF1045" s="922"/>
      <c r="CG1045" s="922"/>
      <c r="CH1045" s="922"/>
      <c r="CK1045" s="923"/>
      <c r="CL1045" s="924"/>
    </row>
    <row r="1046" spans="3:90" ht="17.25" customHeight="1">
      <c r="J1046" s="404"/>
      <c r="K1046" s="404"/>
      <c r="L1046" s="404"/>
      <c r="M1046" s="404"/>
      <c r="N1046" s="404"/>
      <c r="O1046" s="2818" t="s">
        <v>574</v>
      </c>
      <c r="P1046" s="2818"/>
      <c r="Q1046" s="2818"/>
      <c r="R1046" s="2818"/>
      <c r="S1046" s="2818"/>
      <c r="T1046" s="2818"/>
      <c r="U1046" s="2818"/>
      <c r="V1046" s="2818"/>
      <c r="W1046" s="2818"/>
      <c r="X1046" s="1460"/>
      <c r="Y1046" s="2826" t="s">
        <v>574</v>
      </c>
      <c r="Z1046" s="2826"/>
      <c r="AA1046" s="2826"/>
      <c r="AB1046" s="2826"/>
      <c r="AC1046" s="2826"/>
      <c r="AD1046" s="2826"/>
      <c r="AE1046" s="2826"/>
      <c r="AF1046" s="2826"/>
      <c r="AH1046" s="2826" t="s">
        <v>574</v>
      </c>
      <c r="AI1046" s="2826"/>
      <c r="AJ1046" s="2826"/>
      <c r="AK1046" s="2826"/>
      <c r="AL1046" s="2826"/>
      <c r="AM1046" s="2826"/>
      <c r="AN1046" s="2826"/>
      <c r="AO1046" s="1460"/>
      <c r="AP1046" s="3422" t="s">
        <v>574</v>
      </c>
      <c r="AQ1046" s="3422"/>
      <c r="AR1046" s="3422"/>
      <c r="AS1046" s="3422"/>
      <c r="AT1046" s="3422"/>
      <c r="AU1046" s="3422"/>
      <c r="AV1046" s="3422"/>
      <c r="AW1046" s="3422"/>
      <c r="BA1046" s="459"/>
      <c r="BB1046" s="459"/>
      <c r="BC1046" s="459"/>
      <c r="BD1046" s="459"/>
      <c r="BE1046" s="459"/>
      <c r="BF1046" s="459"/>
      <c r="BG1046" s="459"/>
      <c r="BH1046" s="459"/>
      <c r="BI1046" s="459"/>
      <c r="BJ1046" s="459"/>
      <c r="BK1046" s="459"/>
      <c r="BL1046" s="459"/>
      <c r="BM1046" s="459"/>
      <c r="BN1046" s="459"/>
      <c r="BO1046" s="459"/>
      <c r="BP1046" s="459"/>
      <c r="BQ1046" s="459"/>
      <c r="BR1046" s="459"/>
      <c r="BU1046" s="922"/>
      <c r="BV1046" s="922"/>
      <c r="BW1046" s="922"/>
      <c r="BX1046" s="922"/>
      <c r="BY1046" s="922"/>
      <c r="BZ1046" s="922"/>
      <c r="CB1046" s="922"/>
      <c r="CC1046" s="922"/>
      <c r="CD1046" s="922"/>
      <c r="CE1046" s="922"/>
      <c r="CF1046" s="922"/>
      <c r="CG1046" s="922"/>
      <c r="CH1046" s="922"/>
      <c r="CK1046" s="923"/>
      <c r="CL1046" s="924"/>
    </row>
    <row r="1047" spans="3:90" ht="17.25" customHeight="1">
      <c r="C1047" s="404" t="s">
        <v>512</v>
      </c>
      <c r="E1047" s="404"/>
      <c r="F1047" s="404"/>
      <c r="G1047" s="404"/>
      <c r="H1047" s="404"/>
      <c r="I1047" s="404"/>
      <c r="J1047" s="404"/>
      <c r="K1047" s="404"/>
      <c r="L1047" s="404"/>
      <c r="M1047" s="404"/>
      <c r="N1047" s="404"/>
      <c r="O1047" s="2530"/>
      <c r="P1047" s="2530"/>
      <c r="Q1047" s="2530"/>
      <c r="R1047" s="2530"/>
      <c r="S1047" s="2530"/>
      <c r="T1047" s="2530"/>
      <c r="U1047" s="2530"/>
      <c r="V1047" s="2530"/>
      <c r="W1047" s="2530"/>
      <c r="X1047" s="1460"/>
      <c r="Y1047" s="2725"/>
      <c r="Z1047" s="2725"/>
      <c r="AA1047" s="2725"/>
      <c r="AB1047" s="2725"/>
      <c r="AC1047" s="2725"/>
      <c r="AD1047" s="2725"/>
      <c r="AE1047" s="2725"/>
      <c r="AF1047" s="2725"/>
      <c r="AG1047" s="1490"/>
      <c r="AH1047" s="2659"/>
      <c r="AI1047" s="2659"/>
      <c r="AJ1047" s="2659"/>
      <c r="AK1047" s="2659"/>
      <c r="AL1047" s="2659"/>
      <c r="AM1047" s="2659"/>
      <c r="AN1047" s="2659"/>
      <c r="AO1047" s="1460"/>
      <c r="AP1047" s="2906"/>
      <c r="AQ1047" s="2906"/>
      <c r="AR1047" s="2906"/>
      <c r="AS1047" s="2906"/>
      <c r="AT1047" s="2906"/>
      <c r="AU1047" s="2906"/>
      <c r="AV1047" s="2906"/>
      <c r="AW1047" s="2906"/>
      <c r="BA1047" s="459"/>
      <c r="BB1047" s="459"/>
      <c r="BC1047" s="459"/>
      <c r="BD1047" s="459"/>
      <c r="BE1047" s="459"/>
      <c r="BF1047" s="459"/>
      <c r="BG1047" s="459"/>
      <c r="BH1047" s="459"/>
      <c r="BI1047" s="459"/>
      <c r="BJ1047" s="459"/>
      <c r="BK1047" s="459"/>
      <c r="BL1047" s="459"/>
      <c r="BM1047" s="459"/>
      <c r="BN1047" s="459"/>
      <c r="BO1047" s="459"/>
      <c r="BP1047" s="459"/>
      <c r="BQ1047" s="459"/>
      <c r="BR1047" s="459"/>
      <c r="BU1047" s="922"/>
      <c r="BV1047" s="922"/>
      <c r="BW1047" s="922"/>
      <c r="BX1047" s="922"/>
      <c r="BY1047" s="922"/>
      <c r="BZ1047" s="922"/>
      <c r="CB1047" s="922"/>
      <c r="CC1047" s="922"/>
      <c r="CD1047" s="922"/>
      <c r="CE1047" s="922"/>
      <c r="CF1047" s="922"/>
      <c r="CG1047" s="922"/>
      <c r="CH1047" s="922"/>
      <c r="CK1047" s="923"/>
      <c r="CL1047" s="924"/>
    </row>
    <row r="1048" spans="3:90" ht="17.25" customHeight="1">
      <c r="C1048" s="427" t="s">
        <v>1098</v>
      </c>
      <c r="E1048" s="961"/>
      <c r="F1048" s="961"/>
      <c r="G1048" s="961"/>
      <c r="H1048" s="961"/>
      <c r="I1048" s="961"/>
      <c r="J1048" s="961"/>
      <c r="K1048" s="961"/>
      <c r="L1048" s="961"/>
      <c r="M1048" s="961"/>
      <c r="N1048" s="961"/>
      <c r="O1048" s="2816">
        <v>433574829750</v>
      </c>
      <c r="P1048" s="2816"/>
      <c r="Q1048" s="2816"/>
      <c r="R1048" s="2816"/>
      <c r="S1048" s="2816"/>
      <c r="T1048" s="2816"/>
      <c r="U1048" s="2816"/>
      <c r="V1048" s="2816"/>
      <c r="W1048" s="2816"/>
      <c r="X1048" s="1618"/>
      <c r="Y1048" s="2808">
        <v>6697137667</v>
      </c>
      <c r="Z1048" s="2808"/>
      <c r="AA1048" s="2808"/>
      <c r="AB1048" s="2808"/>
      <c r="AC1048" s="2808"/>
      <c r="AD1048" s="2808"/>
      <c r="AE1048" s="2808"/>
      <c r="AF1048" s="2808"/>
      <c r="AG1048" s="1490"/>
      <c r="AH1048" s="2659"/>
      <c r="AI1048" s="2659"/>
      <c r="AJ1048" s="2659"/>
      <c r="AK1048" s="2659"/>
      <c r="AL1048" s="2659"/>
      <c r="AM1048" s="2659"/>
      <c r="AN1048" s="2659"/>
      <c r="AO1048" s="1618"/>
      <c r="AP1048" s="2819">
        <v>440271967417</v>
      </c>
      <c r="AQ1048" s="2819"/>
      <c r="AR1048" s="2819"/>
      <c r="AS1048" s="2819"/>
      <c r="AT1048" s="2819"/>
      <c r="AU1048" s="2819"/>
      <c r="AV1048" s="2819"/>
      <c r="AW1048" s="2819"/>
      <c r="BA1048" s="459"/>
      <c r="BB1048" s="459"/>
      <c r="BC1048" s="459"/>
      <c r="BD1048" s="459"/>
      <c r="BE1048" s="459"/>
      <c r="BF1048" s="459"/>
      <c r="BG1048" s="459"/>
      <c r="BH1048" s="459"/>
      <c r="BI1048" s="459"/>
      <c r="BJ1048" s="459"/>
      <c r="BK1048" s="459"/>
      <c r="BL1048" s="459"/>
      <c r="BM1048" s="459"/>
      <c r="BN1048" s="459"/>
      <c r="BO1048" s="459"/>
      <c r="BP1048" s="459"/>
      <c r="BQ1048" s="459"/>
      <c r="BR1048" s="459"/>
      <c r="BU1048" s="922"/>
      <c r="BV1048" s="922"/>
      <c r="BW1048" s="922"/>
      <c r="BX1048" s="922"/>
      <c r="BY1048" s="922"/>
      <c r="BZ1048" s="922"/>
      <c r="CB1048" s="922"/>
      <c r="CC1048" s="922"/>
      <c r="CD1048" s="922"/>
      <c r="CE1048" s="922"/>
      <c r="CF1048" s="922"/>
      <c r="CG1048" s="922"/>
      <c r="CH1048" s="922"/>
      <c r="CI1048" s="509">
        <v>440271967417</v>
      </c>
      <c r="CJ1048" s="460">
        <v>0</v>
      </c>
      <c r="CK1048" s="923"/>
      <c r="CL1048" s="924"/>
    </row>
    <row r="1049" spans="3:90" ht="30" customHeight="1">
      <c r="C1049" s="2383" t="s">
        <v>287</v>
      </c>
      <c r="D1049" s="2383"/>
      <c r="E1049" s="2383"/>
      <c r="F1049" s="2383"/>
      <c r="G1049" s="2383"/>
      <c r="H1049" s="2383"/>
      <c r="I1049" s="2383"/>
      <c r="J1049" s="2383"/>
      <c r="K1049" s="2383"/>
      <c r="L1049" s="2383"/>
      <c r="M1049" s="2383"/>
      <c r="N1049" s="2383"/>
      <c r="O1049" s="2816">
        <v>378504325941</v>
      </c>
      <c r="P1049" s="2816"/>
      <c r="Q1049" s="2816"/>
      <c r="R1049" s="2816"/>
      <c r="S1049" s="2816"/>
      <c r="T1049" s="2816"/>
      <c r="U1049" s="2816"/>
      <c r="V1049" s="2816"/>
      <c r="W1049" s="2816"/>
      <c r="X1049" s="1490"/>
      <c r="Y1049" s="2808">
        <v>1894313891</v>
      </c>
      <c r="Z1049" s="2809"/>
      <c r="AA1049" s="2809"/>
      <c r="AB1049" s="2809"/>
      <c r="AC1049" s="2809"/>
      <c r="AD1049" s="2809"/>
      <c r="AE1049" s="2809"/>
      <c r="AF1049" s="2809"/>
      <c r="AG1049" s="1490"/>
      <c r="AH1049" s="2659"/>
      <c r="AI1049" s="2659"/>
      <c r="AJ1049" s="2659"/>
      <c r="AK1049" s="2659"/>
      <c r="AL1049" s="2659"/>
      <c r="AM1049" s="2659"/>
      <c r="AN1049" s="2659"/>
      <c r="AO1049" s="1490"/>
      <c r="AP1049" s="2819">
        <v>380398639832</v>
      </c>
      <c r="AQ1049" s="2819"/>
      <c r="AR1049" s="2819"/>
      <c r="AS1049" s="2819"/>
      <c r="AT1049" s="2819"/>
      <c r="AU1049" s="2819"/>
      <c r="AV1049" s="2819"/>
      <c r="AW1049" s="2819"/>
      <c r="BA1049" s="459"/>
      <c r="BB1049" s="459"/>
      <c r="BC1049" s="459"/>
      <c r="BD1049" s="459"/>
      <c r="BE1049" s="459"/>
      <c r="BF1049" s="459"/>
      <c r="BG1049" s="459"/>
      <c r="BH1049" s="459"/>
      <c r="BI1049" s="459"/>
      <c r="BJ1049" s="459"/>
      <c r="BK1049" s="459"/>
      <c r="BL1049" s="459"/>
      <c r="BM1049" s="459"/>
      <c r="BN1049" s="459"/>
      <c r="BO1049" s="459"/>
      <c r="BP1049" s="459"/>
      <c r="BQ1049" s="459"/>
      <c r="BR1049" s="459"/>
      <c r="BU1049" s="922"/>
      <c r="BV1049" s="922"/>
      <c r="BW1049" s="922"/>
      <c r="BX1049" s="922"/>
      <c r="BY1049" s="922"/>
      <c r="BZ1049" s="922"/>
      <c r="CB1049" s="922"/>
      <c r="CC1049" s="922"/>
      <c r="CD1049" s="922"/>
      <c r="CE1049" s="922"/>
      <c r="CF1049" s="922"/>
      <c r="CG1049" s="922"/>
      <c r="CH1049" s="922"/>
      <c r="CI1049" s="509">
        <v>380398639832</v>
      </c>
      <c r="CJ1049" s="460">
        <v>0</v>
      </c>
      <c r="CK1049" s="923"/>
      <c r="CL1049" s="924"/>
    </row>
    <row r="1050" spans="3:90" ht="17.25" customHeight="1">
      <c r="C1050" s="427" t="s">
        <v>527</v>
      </c>
      <c r="E1050" s="961"/>
      <c r="F1050" s="961"/>
      <c r="G1050" s="961"/>
      <c r="H1050" s="961"/>
      <c r="I1050" s="961"/>
      <c r="J1050" s="961"/>
      <c r="K1050" s="961"/>
      <c r="L1050" s="961"/>
      <c r="M1050" s="961"/>
      <c r="N1050" s="961"/>
      <c r="O1050" s="2816">
        <v>58214153390</v>
      </c>
      <c r="P1050" s="2816"/>
      <c r="Q1050" s="2816"/>
      <c r="R1050" s="2816"/>
      <c r="S1050" s="2816"/>
      <c r="T1050" s="2816"/>
      <c r="U1050" s="2816"/>
      <c r="V1050" s="2816"/>
      <c r="W1050" s="2816"/>
      <c r="X1050" s="1486"/>
      <c r="Y1050" s="2659"/>
      <c r="Z1050" s="2659"/>
      <c r="AA1050" s="2659"/>
      <c r="AB1050" s="2659"/>
      <c r="AC1050" s="2659"/>
      <c r="AD1050" s="2659"/>
      <c r="AE1050" s="2659"/>
      <c r="AF1050" s="2659"/>
      <c r="AG1050" s="1490"/>
      <c r="AH1050" s="2532"/>
      <c r="AI1050" s="2532"/>
      <c r="AJ1050" s="2532"/>
      <c r="AK1050" s="2532"/>
      <c r="AL1050" s="2532"/>
      <c r="AM1050" s="2532"/>
      <c r="AN1050" s="2532"/>
      <c r="AO1050" s="1486"/>
      <c r="AP1050" s="2819">
        <v>58214153390</v>
      </c>
      <c r="AQ1050" s="2819"/>
      <c r="AR1050" s="2819"/>
      <c r="AS1050" s="2819"/>
      <c r="AT1050" s="2819"/>
      <c r="AU1050" s="2819"/>
      <c r="AV1050" s="2819"/>
      <c r="AW1050" s="2819"/>
      <c r="BA1050" s="459"/>
      <c r="BB1050" s="459"/>
      <c r="BC1050" s="459"/>
      <c r="BD1050" s="459"/>
      <c r="BE1050" s="459"/>
      <c r="BF1050" s="459"/>
      <c r="BG1050" s="459"/>
      <c r="BH1050" s="459"/>
      <c r="BI1050" s="459"/>
      <c r="BJ1050" s="459"/>
      <c r="BK1050" s="459"/>
      <c r="BL1050" s="459"/>
      <c r="BM1050" s="459"/>
      <c r="BN1050" s="459"/>
      <c r="BO1050" s="459"/>
      <c r="BP1050" s="459"/>
      <c r="BQ1050" s="459"/>
      <c r="BR1050" s="459"/>
      <c r="BU1050" s="922"/>
      <c r="BV1050" s="922"/>
      <c r="BW1050" s="922"/>
      <c r="BX1050" s="922"/>
      <c r="BY1050" s="922"/>
      <c r="BZ1050" s="922"/>
      <c r="CB1050" s="922"/>
      <c r="CC1050" s="922"/>
      <c r="CD1050" s="922"/>
      <c r="CE1050" s="922"/>
      <c r="CF1050" s="922"/>
      <c r="CG1050" s="922"/>
      <c r="CH1050" s="922"/>
      <c r="CI1050" s="509">
        <v>58214153390</v>
      </c>
      <c r="CJ1050" s="460">
        <v>0</v>
      </c>
      <c r="CK1050" s="923"/>
      <c r="CL1050" s="924"/>
    </row>
    <row r="1051" spans="3:90" ht="17.25" customHeight="1" thickBot="1">
      <c r="C1051" s="2662" t="s">
        <v>580</v>
      </c>
      <c r="D1051" s="2662"/>
      <c r="E1051" s="2662"/>
      <c r="F1051" s="2662"/>
      <c r="G1051" s="2662"/>
      <c r="H1051" s="2662"/>
      <c r="I1051" s="2662"/>
      <c r="J1051" s="2662"/>
      <c r="K1051" s="2662"/>
      <c r="L1051" s="2662"/>
      <c r="M1051" s="1459">
        <v>0</v>
      </c>
      <c r="N1051" s="1459"/>
      <c r="O1051" s="2905">
        <v>870293309081</v>
      </c>
      <c r="P1051" s="2905"/>
      <c r="Q1051" s="2905"/>
      <c r="R1051" s="2905"/>
      <c r="S1051" s="2905"/>
      <c r="T1051" s="2905"/>
      <c r="U1051" s="2905"/>
      <c r="V1051" s="2905"/>
      <c r="W1051" s="2905"/>
      <c r="X1051" s="1576"/>
      <c r="Y1051" s="2881">
        <v>8591451558</v>
      </c>
      <c r="Z1051" s="2881"/>
      <c r="AA1051" s="2881"/>
      <c r="AB1051" s="2881"/>
      <c r="AC1051" s="2881"/>
      <c r="AD1051" s="2881"/>
      <c r="AE1051" s="2881"/>
      <c r="AF1051" s="2881"/>
      <c r="AG1051" s="1963">
        <v>0</v>
      </c>
      <c r="AH1051" s="2904"/>
      <c r="AI1051" s="2904"/>
      <c r="AJ1051" s="2904"/>
      <c r="AK1051" s="2904"/>
      <c r="AL1051" s="2904"/>
      <c r="AM1051" s="2904"/>
      <c r="AN1051" s="2904"/>
      <c r="AO1051" s="1576"/>
      <c r="AP1051" s="2907">
        <v>878884760639</v>
      </c>
      <c r="AQ1051" s="2907"/>
      <c r="AR1051" s="2881"/>
      <c r="AS1051" s="2881"/>
      <c r="AT1051" s="2908"/>
      <c r="AU1051" s="2907"/>
      <c r="AV1051" s="2907"/>
      <c r="AW1051" s="2907"/>
      <c r="CB1051" s="508"/>
      <c r="CC1051" s="508"/>
      <c r="CD1051" s="508"/>
      <c r="CE1051" s="508"/>
      <c r="CF1051" s="508"/>
      <c r="CG1051" s="508"/>
      <c r="CH1051" s="508"/>
    </row>
    <row r="1052" spans="3:90" ht="17.25" customHeight="1" thickTop="1">
      <c r="C1052" s="404" t="s">
        <v>513</v>
      </c>
      <c r="E1052" s="404"/>
      <c r="F1052" s="404"/>
      <c r="G1052" s="404"/>
      <c r="H1052" s="404"/>
      <c r="I1052" s="404"/>
      <c r="J1052" s="404"/>
      <c r="K1052" s="404"/>
      <c r="L1052" s="404"/>
      <c r="M1052" s="404"/>
      <c r="N1052" s="404"/>
      <c r="O1052" s="2866"/>
      <c r="P1052" s="2866"/>
      <c r="Q1052" s="2866"/>
      <c r="R1052" s="2866"/>
      <c r="S1052" s="2866"/>
      <c r="T1052" s="2866"/>
      <c r="U1052" s="2866"/>
      <c r="V1052" s="2866"/>
      <c r="W1052" s="2866"/>
      <c r="X1052" s="1460"/>
      <c r="Y1052" s="2725"/>
      <c r="Z1052" s="2725"/>
      <c r="AA1052" s="2725"/>
      <c r="AB1052" s="2725"/>
      <c r="AC1052" s="2725"/>
      <c r="AD1052" s="2725"/>
      <c r="AE1052" s="2725"/>
      <c r="AF1052" s="2725"/>
      <c r="AG1052" s="1490"/>
      <c r="AH1052" s="2836"/>
      <c r="AI1052" s="2836"/>
      <c r="AJ1052" s="2836"/>
      <c r="AK1052" s="2836"/>
      <c r="AL1052" s="2836"/>
      <c r="AM1052" s="2836"/>
      <c r="AN1052" s="2836"/>
      <c r="AO1052" s="1460"/>
      <c r="AP1052" s="2900"/>
      <c r="AQ1052" s="2900"/>
      <c r="AR1052" s="2900"/>
      <c r="AS1052" s="2900"/>
      <c r="AT1052" s="2900"/>
      <c r="AU1052" s="2900"/>
      <c r="AV1052" s="2900"/>
      <c r="AW1052" s="2900"/>
      <c r="BA1052" s="459"/>
      <c r="BB1052" s="459"/>
      <c r="BC1052" s="459"/>
      <c r="BD1052" s="459"/>
      <c r="BE1052" s="459"/>
      <c r="BF1052" s="459"/>
      <c r="BG1052" s="459"/>
      <c r="BH1052" s="459"/>
      <c r="BI1052" s="459"/>
      <c r="BJ1052" s="459"/>
      <c r="BK1052" s="459"/>
      <c r="BL1052" s="459"/>
      <c r="BM1052" s="459"/>
      <c r="BN1052" s="459"/>
      <c r="BO1052" s="459"/>
      <c r="BP1052" s="459"/>
      <c r="BQ1052" s="459"/>
      <c r="BR1052" s="459"/>
      <c r="BU1052" s="922"/>
      <c r="BV1052" s="922"/>
      <c r="BW1052" s="922"/>
      <c r="BX1052" s="922"/>
      <c r="BY1052" s="922"/>
      <c r="BZ1052" s="922"/>
      <c r="CB1052" s="922"/>
      <c r="CC1052" s="922"/>
      <c r="CD1052" s="922"/>
      <c r="CE1052" s="922"/>
      <c r="CF1052" s="922"/>
      <c r="CG1052" s="922"/>
      <c r="CH1052" s="922"/>
      <c r="CK1052" s="923"/>
      <c r="CL1052" s="924"/>
    </row>
    <row r="1053" spans="3:90" ht="17.25" customHeight="1">
      <c r="C1053" s="427" t="s">
        <v>1098</v>
      </c>
      <c r="E1053" s="961"/>
      <c r="F1053" s="961"/>
      <c r="G1053" s="961"/>
      <c r="H1053" s="961"/>
      <c r="I1053" s="961"/>
      <c r="J1053" s="961"/>
      <c r="K1053" s="961"/>
      <c r="L1053" s="961"/>
      <c r="M1053" s="961"/>
      <c r="N1053" s="961"/>
      <c r="O1053" s="2816">
        <v>391295946732</v>
      </c>
      <c r="P1053" s="2816"/>
      <c r="Q1053" s="2816"/>
      <c r="R1053" s="2816"/>
      <c r="S1053" s="2816"/>
      <c r="T1053" s="2816"/>
      <c r="U1053" s="2816"/>
      <c r="V1053" s="2816"/>
      <c r="W1053" s="2816"/>
      <c r="X1053" s="1618"/>
      <c r="Y1053" s="2808">
        <v>2003862945</v>
      </c>
      <c r="Z1053" s="2809"/>
      <c r="AA1053" s="2809"/>
      <c r="AB1053" s="2809"/>
      <c r="AC1053" s="2809"/>
      <c r="AD1053" s="2809"/>
      <c r="AE1053" s="2809"/>
      <c r="AF1053" s="2809"/>
      <c r="AG1053" s="1490"/>
      <c r="AH1053" s="2659"/>
      <c r="AI1053" s="2659"/>
      <c r="AJ1053" s="2659"/>
      <c r="AK1053" s="2659"/>
      <c r="AL1053" s="2659"/>
      <c r="AM1053" s="2659"/>
      <c r="AN1053" s="2659"/>
      <c r="AO1053" s="1618"/>
      <c r="AP1053" s="2819">
        <v>393299809677</v>
      </c>
      <c r="AQ1053" s="2819"/>
      <c r="AR1053" s="2819"/>
      <c r="AS1053" s="2819"/>
      <c r="AT1053" s="2819"/>
      <c r="AU1053" s="2819"/>
      <c r="AV1053" s="2819"/>
      <c r="AW1053" s="2819"/>
      <c r="BA1053" s="459"/>
      <c r="BB1053" s="459"/>
      <c r="BC1053" s="459"/>
      <c r="BD1053" s="459"/>
      <c r="BE1053" s="459"/>
      <c r="BF1053" s="459"/>
      <c r="BG1053" s="459"/>
      <c r="BH1053" s="459"/>
      <c r="BI1053" s="459"/>
      <c r="BJ1053" s="459"/>
      <c r="BK1053" s="459"/>
      <c r="BL1053" s="459"/>
      <c r="BM1053" s="459"/>
      <c r="BN1053" s="459"/>
      <c r="BO1053" s="459"/>
      <c r="BP1053" s="459"/>
      <c r="BQ1053" s="459"/>
      <c r="BR1053" s="459"/>
      <c r="BU1053" s="922"/>
      <c r="BV1053" s="922"/>
      <c r="BW1053" s="922"/>
      <c r="BX1053" s="922"/>
      <c r="BY1053" s="922"/>
      <c r="BZ1053" s="922"/>
      <c r="CB1053" s="922"/>
      <c r="CC1053" s="922"/>
      <c r="CD1053" s="922"/>
      <c r="CE1053" s="922"/>
      <c r="CF1053" s="922"/>
      <c r="CG1053" s="922"/>
      <c r="CH1053" s="922"/>
      <c r="CI1053" s="509">
        <v>393299809677</v>
      </c>
      <c r="CJ1053" s="460">
        <v>0</v>
      </c>
      <c r="CK1053" s="923"/>
      <c r="CL1053" s="924"/>
    </row>
    <row r="1054" spans="3:90" ht="29.25" customHeight="1">
      <c r="C1054" s="2383" t="s">
        <v>287</v>
      </c>
      <c r="D1054" s="2383"/>
      <c r="E1054" s="2383"/>
      <c r="F1054" s="2383"/>
      <c r="G1054" s="2383"/>
      <c r="H1054" s="2383"/>
      <c r="I1054" s="2383"/>
      <c r="J1054" s="2383"/>
      <c r="K1054" s="2383"/>
      <c r="L1054" s="2383"/>
      <c r="M1054" s="2383"/>
      <c r="N1054" s="2383"/>
      <c r="O1054" s="2816">
        <v>283828739018</v>
      </c>
      <c r="P1054" s="2816"/>
      <c r="Q1054" s="2816"/>
      <c r="R1054" s="2816"/>
      <c r="S1054" s="2816"/>
      <c r="T1054" s="2816"/>
      <c r="U1054" s="2816"/>
      <c r="V1054" s="2816"/>
      <c r="W1054" s="2816"/>
      <c r="X1054" s="1486"/>
      <c r="Y1054" s="2808">
        <v>2113737891</v>
      </c>
      <c r="Z1054" s="2809"/>
      <c r="AA1054" s="2809"/>
      <c r="AB1054" s="2809"/>
      <c r="AC1054" s="2809"/>
      <c r="AD1054" s="2809"/>
      <c r="AE1054" s="2809"/>
      <c r="AF1054" s="2809"/>
      <c r="AG1054" s="1490"/>
      <c r="AH1054" s="2659"/>
      <c r="AI1054" s="2659"/>
      <c r="AJ1054" s="2659"/>
      <c r="AK1054" s="2659"/>
      <c r="AL1054" s="2659"/>
      <c r="AM1054" s="2659"/>
      <c r="AN1054" s="2659"/>
      <c r="AO1054" s="1486"/>
      <c r="AP1054" s="2819">
        <v>285942476909</v>
      </c>
      <c r="AQ1054" s="2819"/>
      <c r="AR1054" s="2819"/>
      <c r="AS1054" s="2819"/>
      <c r="AT1054" s="2819"/>
      <c r="AU1054" s="2819"/>
      <c r="AV1054" s="2819"/>
      <c r="AW1054" s="2819"/>
      <c r="CB1054" s="508"/>
      <c r="CC1054" s="508"/>
      <c r="CD1054" s="508"/>
      <c r="CE1054" s="508"/>
      <c r="CF1054" s="508"/>
      <c r="CG1054" s="508"/>
      <c r="CH1054" s="508"/>
      <c r="CI1054" s="509">
        <v>285942476909</v>
      </c>
      <c r="CJ1054" s="460">
        <v>0</v>
      </c>
      <c r="CK1054" s="1767"/>
    </row>
    <row r="1055" spans="3:90" ht="17.25" customHeight="1">
      <c r="C1055" s="427" t="s">
        <v>527</v>
      </c>
      <c r="D1055" s="457"/>
      <c r="E1055" s="457"/>
      <c r="F1055" s="457"/>
      <c r="G1055" s="457"/>
      <c r="H1055" s="457"/>
      <c r="I1055" s="457"/>
      <c r="J1055" s="457"/>
      <c r="K1055" s="457"/>
      <c r="L1055" s="457"/>
      <c r="M1055" s="457"/>
      <c r="N1055" s="457"/>
      <c r="O1055" s="2816">
        <v>46559502199</v>
      </c>
      <c r="P1055" s="2816"/>
      <c r="Q1055" s="2816"/>
      <c r="R1055" s="2816"/>
      <c r="S1055" s="2816"/>
      <c r="T1055" s="2816"/>
      <c r="U1055" s="2816"/>
      <c r="V1055" s="2816"/>
      <c r="W1055" s="2816"/>
      <c r="X1055" s="1486"/>
      <c r="Y1055" s="2659"/>
      <c r="Z1055" s="2659"/>
      <c r="AA1055" s="2659"/>
      <c r="AB1055" s="2659"/>
      <c r="AC1055" s="2659"/>
      <c r="AD1055" s="2659"/>
      <c r="AE1055" s="2659"/>
      <c r="AF1055" s="2659"/>
      <c r="AG1055" s="1490"/>
      <c r="AH1055" s="2532"/>
      <c r="AI1055" s="2532"/>
      <c r="AJ1055" s="2532"/>
      <c r="AK1055" s="2532"/>
      <c r="AL1055" s="2532"/>
      <c r="AM1055" s="2532"/>
      <c r="AN1055" s="2532"/>
      <c r="AO1055" s="1486"/>
      <c r="AP1055" s="2903">
        <v>46559502199</v>
      </c>
      <c r="AQ1055" s="2903"/>
      <c r="AR1055" s="2903"/>
      <c r="AS1055" s="2903"/>
      <c r="AT1055" s="2903"/>
      <c r="AU1055" s="2903"/>
      <c r="AV1055" s="2903"/>
      <c r="AW1055" s="2903"/>
      <c r="CB1055" s="508"/>
      <c r="CC1055" s="508"/>
      <c r="CD1055" s="508"/>
      <c r="CE1055" s="508"/>
      <c r="CF1055" s="508"/>
      <c r="CG1055" s="508"/>
      <c r="CH1055" s="508"/>
      <c r="CI1055" s="509">
        <v>46559502199</v>
      </c>
      <c r="CJ1055" s="460">
        <v>0</v>
      </c>
    </row>
    <row r="1056" spans="3:90" ht="17.25" customHeight="1" thickBot="1">
      <c r="C1056" s="2662" t="s">
        <v>580</v>
      </c>
      <c r="D1056" s="2662"/>
      <c r="E1056" s="2662"/>
      <c r="F1056" s="2662"/>
      <c r="G1056" s="2662"/>
      <c r="H1056" s="2662"/>
      <c r="I1056" s="2662"/>
      <c r="J1056" s="2662"/>
      <c r="K1056" s="2662"/>
      <c r="L1056" s="2662"/>
      <c r="N1056" s="1459"/>
      <c r="O1056" s="2905">
        <v>721684187949</v>
      </c>
      <c r="P1056" s="2905"/>
      <c r="Q1056" s="2905"/>
      <c r="R1056" s="2905"/>
      <c r="S1056" s="2905"/>
      <c r="T1056" s="2905"/>
      <c r="U1056" s="2905"/>
      <c r="V1056" s="2905"/>
      <c r="W1056" s="2905"/>
      <c r="X1056" s="1478"/>
      <c r="Y1056" s="2881">
        <v>4117600836</v>
      </c>
      <c r="Z1056" s="2881"/>
      <c r="AA1056" s="2881"/>
      <c r="AB1056" s="2881"/>
      <c r="AC1056" s="2881"/>
      <c r="AD1056" s="2881"/>
      <c r="AE1056" s="2881"/>
      <c r="AF1056" s="2881"/>
      <c r="AG1056" s="1479">
        <v>0</v>
      </c>
      <c r="AH1056" s="2897"/>
      <c r="AI1056" s="2897"/>
      <c r="AJ1056" s="2897"/>
      <c r="AK1056" s="2897"/>
      <c r="AL1056" s="2897"/>
      <c r="AM1056" s="2897"/>
      <c r="AN1056" s="2897"/>
      <c r="AO1056" s="1459"/>
      <c r="AP1056" s="2849">
        <v>725801788785</v>
      </c>
      <c r="AQ1056" s="2849"/>
      <c r="AR1056" s="2849"/>
      <c r="AS1056" s="2849"/>
      <c r="AT1056" s="2849"/>
      <c r="AU1056" s="2849"/>
      <c r="AV1056" s="2849"/>
      <c r="AW1056" s="2849"/>
      <c r="CB1056" s="508"/>
      <c r="CC1056" s="508"/>
      <c r="CD1056" s="508"/>
      <c r="CE1056" s="508"/>
      <c r="CF1056" s="508"/>
      <c r="CG1056" s="508"/>
      <c r="CH1056" s="508"/>
    </row>
    <row r="1057" spans="1:86" ht="15.75" hidden="1" thickTop="1">
      <c r="C1057" s="457"/>
      <c r="D1057" s="457"/>
      <c r="E1057" s="457"/>
      <c r="F1057" s="457"/>
      <c r="G1057" s="457"/>
      <c r="H1057" s="457"/>
      <c r="I1057" s="457"/>
      <c r="J1057" s="457"/>
      <c r="K1057" s="457"/>
      <c r="L1057" s="457"/>
      <c r="M1057" s="457"/>
      <c r="N1057" s="457"/>
      <c r="O1057" s="1463"/>
      <c r="P1057" s="1463"/>
      <c r="Q1057" s="1463"/>
      <c r="R1057" s="1463"/>
      <c r="S1057" s="1463"/>
      <c r="T1057" s="1463"/>
      <c r="U1057" s="1463"/>
      <c r="V1057" s="1463"/>
      <c r="W1057" s="1486"/>
      <c r="X1057" s="1486"/>
      <c r="Y1057" s="1463"/>
      <c r="Z1057" s="1463"/>
      <c r="AA1057" s="1463"/>
      <c r="AB1057" s="1463"/>
      <c r="AC1057" s="1463"/>
      <c r="AD1057" s="1463"/>
      <c r="AE1057" s="1463"/>
      <c r="AF1057" s="1486"/>
      <c r="AG1057" s="961"/>
      <c r="AH1057" s="961"/>
      <c r="AI1057" s="961"/>
      <c r="AJ1057" s="961"/>
      <c r="AK1057" s="961"/>
      <c r="AL1057" s="961"/>
      <c r="AM1057" s="961"/>
      <c r="AN1057" s="961"/>
      <c r="AO1057" s="1486"/>
      <c r="AP1057" s="1768"/>
      <c r="AQ1057" s="1768"/>
      <c r="AR1057" s="1768"/>
      <c r="AS1057" s="1768"/>
      <c r="AT1057" s="1768"/>
      <c r="AU1057" s="1768"/>
      <c r="AV1057" s="1768"/>
      <c r="AW1057" s="1768"/>
      <c r="CB1057" s="508"/>
      <c r="CC1057" s="508"/>
      <c r="CD1057" s="508"/>
      <c r="CE1057" s="508"/>
      <c r="CF1057" s="508"/>
      <c r="CG1057" s="508"/>
      <c r="CH1057" s="508"/>
    </row>
    <row r="1058" spans="1:86" ht="11.25" customHeight="1" thickTop="1">
      <c r="C1058" s="457"/>
      <c r="D1058" s="457"/>
      <c r="E1058" s="457"/>
      <c r="F1058" s="457"/>
      <c r="G1058" s="457"/>
      <c r="H1058" s="457"/>
      <c r="I1058" s="457"/>
      <c r="J1058" s="457"/>
      <c r="K1058" s="457"/>
      <c r="L1058" s="457"/>
      <c r="M1058" s="457"/>
      <c r="N1058" s="457"/>
      <c r="O1058" s="1463"/>
      <c r="P1058" s="1463"/>
      <c r="Q1058" s="1463"/>
      <c r="R1058" s="1463"/>
      <c r="S1058" s="1463"/>
      <c r="T1058" s="1463"/>
      <c r="U1058" s="1463"/>
      <c r="V1058" s="1463"/>
      <c r="W1058" s="1486"/>
      <c r="X1058" s="1486"/>
      <c r="Y1058" s="1463"/>
      <c r="Z1058" s="1463"/>
      <c r="AA1058" s="1463"/>
      <c r="AB1058" s="1463"/>
      <c r="AC1058" s="1463"/>
      <c r="AD1058" s="1463"/>
      <c r="AE1058" s="1463"/>
      <c r="AF1058" s="1486"/>
      <c r="AG1058" s="961"/>
      <c r="AH1058" s="961"/>
      <c r="AI1058" s="961"/>
      <c r="AJ1058" s="961"/>
      <c r="AK1058" s="961"/>
      <c r="AL1058" s="961"/>
      <c r="AM1058" s="961"/>
      <c r="AN1058" s="961"/>
      <c r="AO1058" s="1486"/>
      <c r="AP1058" s="1463"/>
      <c r="AQ1058" s="1463"/>
      <c r="AR1058" s="1463"/>
      <c r="AS1058" s="1463"/>
      <c r="AT1058" s="1463"/>
      <c r="AU1058" s="1463"/>
      <c r="AV1058" s="1463"/>
      <c r="AW1058" s="1463"/>
      <c r="CB1058" s="508"/>
      <c r="CC1058" s="508"/>
      <c r="CD1058" s="508"/>
      <c r="CE1058" s="508"/>
      <c r="CF1058" s="508"/>
      <c r="CG1058" s="508"/>
      <c r="CH1058" s="508"/>
    </row>
    <row r="1059" spans="1:86" ht="45.75" customHeight="1">
      <c r="C1059" s="2617" t="s">
        <v>1116</v>
      </c>
      <c r="D1059" s="2617"/>
      <c r="E1059" s="2617"/>
      <c r="F1059" s="2617"/>
      <c r="G1059" s="2617"/>
      <c r="H1059" s="2617"/>
      <c r="I1059" s="2617"/>
      <c r="J1059" s="2617"/>
      <c r="K1059" s="2617"/>
      <c r="L1059" s="2617"/>
      <c r="M1059" s="2617"/>
      <c r="N1059" s="2617"/>
      <c r="O1059" s="2617"/>
      <c r="P1059" s="2617"/>
      <c r="Q1059" s="2617"/>
      <c r="R1059" s="2617"/>
      <c r="S1059" s="2617"/>
      <c r="T1059" s="2617"/>
      <c r="U1059" s="2617"/>
      <c r="V1059" s="2617"/>
      <c r="W1059" s="2617"/>
      <c r="X1059" s="2617"/>
      <c r="Y1059" s="2617"/>
      <c r="Z1059" s="2617"/>
      <c r="AA1059" s="2617"/>
      <c r="AB1059" s="2617"/>
      <c r="AC1059" s="2617"/>
      <c r="AD1059" s="2617"/>
      <c r="AE1059" s="2617"/>
      <c r="AF1059" s="2617"/>
      <c r="AG1059" s="2617"/>
      <c r="AH1059" s="2617"/>
      <c r="AI1059" s="2617"/>
      <c r="AJ1059" s="2617"/>
      <c r="AK1059" s="2617"/>
      <c r="AL1059" s="2617"/>
      <c r="AM1059" s="2617"/>
      <c r="AN1059" s="2617"/>
      <c r="AO1059" s="2617"/>
      <c r="AP1059" s="2617"/>
      <c r="AQ1059" s="2617"/>
      <c r="AR1059" s="2617"/>
      <c r="AS1059" s="2617"/>
      <c r="AT1059" s="2617"/>
      <c r="AU1059" s="2617"/>
      <c r="AV1059" s="2617"/>
      <c r="AW1059" s="2617"/>
      <c r="CB1059" s="508"/>
      <c r="CC1059" s="508"/>
      <c r="CD1059" s="508"/>
      <c r="CE1059" s="508"/>
      <c r="CF1059" s="508"/>
      <c r="CG1059" s="508"/>
      <c r="CH1059" s="508"/>
    </row>
    <row r="1060" spans="1:86">
      <c r="C1060" s="457"/>
      <c r="D1060" s="457"/>
      <c r="E1060" s="457"/>
      <c r="F1060" s="457"/>
      <c r="G1060" s="457"/>
      <c r="H1060" s="457"/>
      <c r="I1060" s="457"/>
      <c r="J1060" s="457"/>
      <c r="K1060" s="457"/>
      <c r="L1060" s="457"/>
      <c r="M1060" s="457"/>
      <c r="N1060" s="457"/>
      <c r="O1060" s="1463"/>
      <c r="P1060" s="1463"/>
      <c r="Q1060" s="1463"/>
      <c r="R1060" s="1463"/>
      <c r="S1060" s="1463"/>
      <c r="T1060" s="1463"/>
      <c r="U1060" s="1463"/>
      <c r="V1060" s="1463"/>
      <c r="W1060" s="1486"/>
      <c r="X1060" s="1486"/>
      <c r="Y1060" s="1463"/>
      <c r="Z1060" s="1463"/>
      <c r="AA1060" s="1463"/>
      <c r="AB1060" s="1463"/>
      <c r="AC1060" s="1463"/>
      <c r="AD1060" s="1463"/>
      <c r="AE1060" s="1463"/>
      <c r="AF1060" s="1486"/>
      <c r="AG1060" s="961"/>
      <c r="AH1060" s="961"/>
      <c r="AI1060" s="961"/>
      <c r="AJ1060" s="961"/>
      <c r="AK1060" s="961"/>
      <c r="AL1060" s="961"/>
      <c r="AM1060" s="961"/>
      <c r="AN1060" s="961"/>
      <c r="AO1060" s="1486"/>
      <c r="AP1060" s="1463"/>
      <c r="AQ1060" s="1463"/>
      <c r="AR1060" s="1463"/>
      <c r="AS1060" s="1463"/>
      <c r="AT1060" s="1463"/>
      <c r="AU1060" s="1463"/>
      <c r="AV1060" s="1463"/>
      <c r="AW1060" s="1463"/>
      <c r="CB1060" s="508"/>
      <c r="CC1060" s="508"/>
      <c r="CD1060" s="508"/>
      <c r="CE1060" s="508"/>
      <c r="CF1060" s="508"/>
      <c r="CG1060" s="508"/>
      <c r="CH1060" s="508"/>
    </row>
    <row r="1061" spans="1:86" ht="20.25" hidden="1" customHeight="1">
      <c r="A1061" s="1489">
        <v>46</v>
      </c>
      <c r="B1061" s="134" t="s">
        <v>537</v>
      </c>
      <c r="C1061" s="2546" t="s">
        <v>1117</v>
      </c>
      <c r="D1061" s="2546"/>
      <c r="E1061" s="2546"/>
      <c r="F1061" s="2546"/>
      <c r="G1061" s="2546"/>
      <c r="H1061" s="2546"/>
      <c r="I1061" s="2546"/>
      <c r="J1061" s="2546"/>
      <c r="K1061" s="2546"/>
      <c r="L1061" s="2546"/>
      <c r="M1061" s="2546"/>
      <c r="N1061" s="2546"/>
      <c r="O1061" s="2546"/>
      <c r="P1061" s="2546"/>
      <c r="Q1061" s="2546"/>
      <c r="R1061" s="2546"/>
      <c r="S1061" s="2546"/>
      <c r="T1061" s="2546"/>
      <c r="U1061" s="2546"/>
      <c r="V1061" s="2546"/>
      <c r="W1061" s="2546"/>
      <c r="X1061" s="2546"/>
      <c r="Y1061" s="2546"/>
      <c r="Z1061" s="2546"/>
      <c r="AA1061" s="2546"/>
      <c r="AB1061" s="2546"/>
      <c r="AC1061" s="2546"/>
      <c r="AD1061" s="2546"/>
      <c r="AE1061" s="2546"/>
      <c r="AF1061" s="2546"/>
      <c r="AG1061" s="2546"/>
      <c r="AH1061" s="2546"/>
      <c r="AI1061" s="2546"/>
      <c r="AJ1061" s="2546"/>
      <c r="AK1061" s="2546"/>
      <c r="AL1061" s="2546"/>
      <c r="AM1061" s="2546"/>
      <c r="AN1061" s="2546"/>
      <c r="AO1061" s="2546"/>
      <c r="AP1061" s="2546"/>
      <c r="AQ1061" s="2546"/>
      <c r="AR1061" s="2546"/>
      <c r="AS1061" s="2546"/>
      <c r="AT1061" s="2546"/>
      <c r="AU1061" s="2546"/>
      <c r="AV1061" s="2546"/>
      <c r="AW1061" s="2546"/>
      <c r="CB1061" s="508"/>
      <c r="CC1061" s="508"/>
      <c r="CD1061" s="508"/>
      <c r="CE1061" s="508"/>
      <c r="CF1061" s="508"/>
      <c r="CG1061" s="508"/>
      <c r="CH1061" s="508"/>
    </row>
    <row r="1062" spans="1:86" hidden="1">
      <c r="A1062" s="2892" t="s">
        <v>1119</v>
      </c>
      <c r="B1062" s="2892"/>
      <c r="C1062" s="1769" t="s">
        <v>1118</v>
      </c>
      <c r="D1062" s="457"/>
      <c r="E1062" s="457"/>
      <c r="F1062" s="457"/>
      <c r="G1062" s="457"/>
      <c r="H1062" s="457"/>
      <c r="I1062" s="457"/>
      <c r="J1062" s="457"/>
      <c r="K1062" s="457"/>
      <c r="L1062" s="457"/>
      <c r="M1062" s="457"/>
      <c r="N1062" s="457"/>
      <c r="O1062" s="1463"/>
      <c r="P1062" s="1463"/>
      <c r="Q1062" s="1463"/>
      <c r="R1062" s="1463"/>
      <c r="S1062" s="1463"/>
      <c r="T1062" s="1463"/>
      <c r="U1062" s="1463"/>
      <c r="V1062" s="1463"/>
      <c r="W1062" s="1486"/>
      <c r="X1062" s="1486"/>
      <c r="Y1062" s="1463"/>
      <c r="Z1062" s="1463"/>
      <c r="AA1062" s="1463"/>
      <c r="AB1062" s="1463"/>
      <c r="AC1062" s="1463"/>
      <c r="AD1062" s="1463"/>
      <c r="AE1062" s="1463"/>
      <c r="AF1062" s="1486"/>
      <c r="AG1062" s="961"/>
      <c r="AH1062" s="961"/>
      <c r="AI1062" s="961"/>
      <c r="AJ1062" s="961"/>
      <c r="AK1062" s="961"/>
      <c r="AL1062" s="961"/>
      <c r="AM1062" s="961"/>
      <c r="AN1062" s="961"/>
      <c r="AO1062" s="1486"/>
      <c r="AP1062" s="1463"/>
      <c r="AQ1062" s="1463"/>
      <c r="AR1062" s="1463"/>
      <c r="AS1062" s="1463"/>
      <c r="AT1062" s="1463"/>
      <c r="AU1062" s="1463"/>
      <c r="AV1062" s="1463"/>
      <c r="AW1062" s="1463"/>
      <c r="CB1062" s="508"/>
      <c r="CC1062" s="508"/>
      <c r="CD1062" s="508"/>
      <c r="CE1062" s="508"/>
      <c r="CF1062" s="508"/>
      <c r="CG1062" s="508"/>
      <c r="CH1062" s="508"/>
    </row>
    <row r="1063" spans="1:86" hidden="1">
      <c r="C1063" s="285"/>
      <c r="O1063" s="515"/>
      <c r="P1063" s="515"/>
      <c r="Q1063" s="515"/>
      <c r="R1063" s="515"/>
      <c r="S1063" s="515"/>
      <c r="T1063" s="515"/>
      <c r="U1063" s="515"/>
      <c r="V1063" s="515"/>
      <c r="W1063" s="1460"/>
      <c r="X1063" s="1460"/>
      <c r="Y1063" s="1490"/>
      <c r="Z1063" s="1490"/>
      <c r="AA1063" s="1490"/>
      <c r="AB1063" s="1490"/>
      <c r="AC1063" s="1490"/>
      <c r="AD1063" s="1490"/>
      <c r="AE1063" s="2869" t="s">
        <v>512</v>
      </c>
      <c r="AF1063" s="2869"/>
      <c r="AG1063" s="2869"/>
      <c r="AH1063" s="2869"/>
      <c r="AI1063" s="2869"/>
      <c r="AJ1063" s="2869"/>
      <c r="AK1063" s="2869"/>
      <c r="AL1063" s="2869"/>
      <c r="AM1063" s="2869"/>
      <c r="AN1063" s="503"/>
      <c r="AO1063" s="2869" t="s">
        <v>513</v>
      </c>
      <c r="AP1063" s="2869"/>
      <c r="AQ1063" s="2869"/>
      <c r="AR1063" s="2869"/>
      <c r="AS1063" s="2869"/>
      <c r="AT1063" s="2869"/>
      <c r="AU1063" s="2869"/>
      <c r="AV1063" s="2869"/>
      <c r="AW1063" s="2869"/>
      <c r="CB1063" s="508"/>
      <c r="CC1063" s="508"/>
      <c r="CD1063" s="508"/>
      <c r="CE1063" s="508"/>
      <c r="CF1063" s="508"/>
      <c r="CG1063" s="508"/>
      <c r="CH1063" s="508"/>
    </row>
    <row r="1064" spans="1:86" hidden="1">
      <c r="C1064" s="285"/>
      <c r="O1064" s="515"/>
      <c r="P1064" s="515"/>
      <c r="Q1064" s="515"/>
      <c r="R1064" s="515"/>
      <c r="S1064" s="515"/>
      <c r="T1064" s="515"/>
      <c r="U1064" s="515"/>
      <c r="V1064" s="515"/>
      <c r="W1064" s="1460"/>
      <c r="X1064" s="1460"/>
      <c r="Y1064" s="1490"/>
      <c r="Z1064" s="1490"/>
      <c r="AA1064" s="1490"/>
      <c r="AB1064" s="1490"/>
      <c r="AC1064" s="1490"/>
      <c r="AD1064" s="1490"/>
      <c r="AE1064" s="2600" t="s">
        <v>574</v>
      </c>
      <c r="AF1064" s="2600"/>
      <c r="AG1064" s="2600"/>
      <c r="AH1064" s="2638"/>
      <c r="AI1064" s="2638"/>
      <c r="AJ1064" s="2600"/>
      <c r="AK1064" s="2638"/>
      <c r="AL1064" s="2600"/>
      <c r="AM1064" s="2600"/>
      <c r="AN1064" s="503"/>
      <c r="AO1064" s="2600" t="s">
        <v>574</v>
      </c>
      <c r="AP1064" s="2600"/>
      <c r="AQ1064" s="2600"/>
      <c r="AR1064" s="2638"/>
      <c r="AS1064" s="2638"/>
      <c r="AT1064" s="2638"/>
      <c r="AU1064" s="2600"/>
      <c r="AV1064" s="2600"/>
      <c r="AW1064" s="2600"/>
      <c r="CB1064" s="508"/>
      <c r="CC1064" s="508"/>
      <c r="CD1064" s="508"/>
      <c r="CE1064" s="508"/>
      <c r="CF1064" s="508"/>
      <c r="CG1064" s="508"/>
      <c r="CH1064" s="508"/>
    </row>
    <row r="1065" spans="1:86" ht="33.75" hidden="1" customHeight="1">
      <c r="C1065" s="2617" t="s">
        <v>1120</v>
      </c>
      <c r="D1065" s="2617"/>
      <c r="E1065" s="2617"/>
      <c r="F1065" s="2617"/>
      <c r="G1065" s="2617"/>
      <c r="H1065" s="2617"/>
      <c r="I1065" s="2617"/>
      <c r="J1065" s="2617"/>
      <c r="K1065" s="2617"/>
      <c r="L1065" s="2617"/>
      <c r="M1065" s="2617"/>
      <c r="N1065" s="2617"/>
      <c r="O1065" s="2617"/>
      <c r="P1065" s="2617"/>
      <c r="Q1065" s="2617"/>
      <c r="R1065" s="2617"/>
      <c r="S1065" s="2617"/>
      <c r="T1065" s="2617"/>
      <c r="U1065" s="2617"/>
      <c r="V1065" s="2617"/>
      <c r="W1065" s="2617"/>
      <c r="X1065" s="2617"/>
      <c r="Y1065" s="2617"/>
      <c r="Z1065" s="1662"/>
      <c r="AA1065" s="1463"/>
      <c r="AB1065" s="1463"/>
      <c r="AC1065" s="1463"/>
      <c r="AD1065" s="1463"/>
      <c r="AE1065" s="2839"/>
      <c r="AF1065" s="2839"/>
      <c r="AG1065" s="2839"/>
      <c r="AH1065" s="2840"/>
      <c r="AI1065" s="2840"/>
      <c r="AJ1065" s="2839"/>
      <c r="AK1065" s="2841"/>
      <c r="AL1065" s="2839"/>
      <c r="AM1065" s="2839"/>
      <c r="AN1065" s="961"/>
      <c r="AO1065" s="2901"/>
      <c r="AP1065" s="2901"/>
      <c r="AQ1065" s="2901"/>
      <c r="AR1065" s="2902"/>
      <c r="AS1065" s="2902"/>
      <c r="AT1065" s="2902"/>
      <c r="AU1065" s="2901"/>
      <c r="AV1065" s="2901"/>
      <c r="AW1065" s="2901"/>
      <c r="CB1065" s="508"/>
      <c r="CC1065" s="508"/>
      <c r="CD1065" s="508"/>
      <c r="CE1065" s="508"/>
      <c r="CF1065" s="508"/>
      <c r="CG1065" s="508"/>
      <c r="CH1065" s="508"/>
    </row>
    <row r="1066" spans="1:86" ht="18" hidden="1" customHeight="1">
      <c r="C1066" s="2617" t="s">
        <v>1121</v>
      </c>
      <c r="D1066" s="2617"/>
      <c r="E1066" s="2617"/>
      <c r="F1066" s="2617"/>
      <c r="G1066" s="2617"/>
      <c r="H1066" s="2617"/>
      <c r="I1066" s="2617"/>
      <c r="J1066" s="2617"/>
      <c r="K1066" s="2617"/>
      <c r="L1066" s="2617"/>
      <c r="M1066" s="2617"/>
      <c r="N1066" s="2617"/>
      <c r="O1066" s="2617"/>
      <c r="P1066" s="2617"/>
      <c r="Q1066" s="2617"/>
      <c r="R1066" s="2617"/>
      <c r="S1066" s="2617"/>
      <c r="T1066" s="2617"/>
      <c r="U1066" s="2617"/>
      <c r="V1066" s="2617"/>
      <c r="W1066" s="2617"/>
      <c r="X1066" s="2617"/>
      <c r="Y1066" s="2617"/>
      <c r="Z1066" s="1662"/>
      <c r="AA1066" s="1463"/>
      <c r="AB1066" s="1463"/>
      <c r="AC1066" s="1463"/>
      <c r="AD1066" s="1463"/>
      <c r="AE1066" s="2809"/>
      <c r="AF1066" s="2809"/>
      <c r="AG1066" s="2809"/>
      <c r="AH1066" s="2809"/>
      <c r="AI1066" s="2809"/>
      <c r="AJ1066" s="2809"/>
      <c r="AK1066" s="2809"/>
      <c r="AL1066" s="2809"/>
      <c r="AM1066" s="2809"/>
      <c r="AN1066" s="961"/>
      <c r="AO1066" s="2838"/>
      <c r="AP1066" s="2838"/>
      <c r="AQ1066" s="2838"/>
      <c r="AR1066" s="2838"/>
      <c r="AS1066" s="2838"/>
      <c r="AT1066" s="2838"/>
      <c r="AU1066" s="2838"/>
      <c r="AV1066" s="2838"/>
      <c r="AW1066" s="2838"/>
      <c r="CB1066" s="508"/>
      <c r="CC1066" s="508"/>
      <c r="CD1066" s="508"/>
      <c r="CE1066" s="508"/>
      <c r="CF1066" s="508"/>
      <c r="CG1066" s="508"/>
      <c r="CH1066" s="508"/>
    </row>
    <row r="1067" spans="1:86" hidden="1">
      <c r="C1067" s="2617" t="s">
        <v>1122</v>
      </c>
      <c r="D1067" s="2617"/>
      <c r="E1067" s="2617"/>
      <c r="F1067" s="2617"/>
      <c r="G1067" s="2617"/>
      <c r="H1067" s="2617"/>
      <c r="I1067" s="2617"/>
      <c r="J1067" s="2617"/>
      <c r="K1067" s="2617"/>
      <c r="L1067" s="2617"/>
      <c r="M1067" s="2617"/>
      <c r="N1067" s="2617"/>
      <c r="O1067" s="2617"/>
      <c r="P1067" s="2617"/>
      <c r="Q1067" s="2617"/>
      <c r="R1067" s="2617"/>
      <c r="S1067" s="2617"/>
      <c r="T1067" s="2617"/>
      <c r="U1067" s="2617"/>
      <c r="V1067" s="2617"/>
      <c r="W1067" s="2617"/>
      <c r="X1067" s="2617"/>
      <c r="Y1067" s="2617"/>
      <c r="Z1067" s="1662"/>
      <c r="AA1067" s="1463"/>
      <c r="AB1067" s="1463"/>
      <c r="AC1067" s="1463"/>
      <c r="AD1067" s="1463"/>
      <c r="AE1067" s="2809"/>
      <c r="AF1067" s="2809"/>
      <c r="AG1067" s="2809"/>
      <c r="AH1067" s="2809"/>
      <c r="AI1067" s="2809"/>
      <c r="AJ1067" s="2809"/>
      <c r="AK1067" s="2809"/>
      <c r="AL1067" s="2809"/>
      <c r="AM1067" s="2809"/>
      <c r="AN1067" s="961"/>
      <c r="AO1067" s="2838"/>
      <c r="AP1067" s="2838"/>
      <c r="AQ1067" s="2838"/>
      <c r="AR1067" s="2838"/>
      <c r="AS1067" s="2838"/>
      <c r="AT1067" s="2838"/>
      <c r="AU1067" s="2838"/>
      <c r="AV1067" s="2838"/>
      <c r="AW1067" s="2838"/>
      <c r="CB1067" s="508"/>
      <c r="CC1067" s="508"/>
      <c r="CD1067" s="508"/>
      <c r="CE1067" s="508"/>
      <c r="CF1067" s="508"/>
      <c r="CG1067" s="508"/>
      <c r="CH1067" s="508"/>
    </row>
    <row r="1068" spans="1:86" hidden="1">
      <c r="C1068" s="2617" t="s">
        <v>1123</v>
      </c>
      <c r="D1068" s="2617"/>
      <c r="E1068" s="2617"/>
      <c r="F1068" s="2617"/>
      <c r="G1068" s="2617"/>
      <c r="H1068" s="2617"/>
      <c r="I1068" s="2617"/>
      <c r="J1068" s="2617"/>
      <c r="K1068" s="2617"/>
      <c r="L1068" s="2617"/>
      <c r="M1068" s="2617"/>
      <c r="N1068" s="2617"/>
      <c r="O1068" s="2617"/>
      <c r="P1068" s="2617"/>
      <c r="Q1068" s="2617"/>
      <c r="R1068" s="2617"/>
      <c r="S1068" s="2617"/>
      <c r="T1068" s="2617"/>
      <c r="U1068" s="2617"/>
      <c r="V1068" s="2617"/>
      <c r="W1068" s="2617"/>
      <c r="X1068" s="2617"/>
      <c r="Y1068" s="2617"/>
      <c r="Z1068" s="1662"/>
      <c r="AA1068" s="1463"/>
      <c r="AB1068" s="1463"/>
      <c r="AC1068" s="1463"/>
      <c r="AD1068" s="1463"/>
      <c r="AE1068" s="2809"/>
      <c r="AF1068" s="2809"/>
      <c r="AG1068" s="2809"/>
      <c r="AH1068" s="2809"/>
      <c r="AI1068" s="2809"/>
      <c r="AJ1068" s="2809"/>
      <c r="AK1068" s="2809"/>
      <c r="AL1068" s="2809"/>
      <c r="AM1068" s="2809"/>
      <c r="AN1068" s="961"/>
      <c r="AO1068" s="2838"/>
      <c r="AP1068" s="2838"/>
      <c r="AQ1068" s="2838"/>
      <c r="AR1068" s="2838"/>
      <c r="AS1068" s="2838"/>
      <c r="AT1068" s="2838"/>
      <c r="AU1068" s="2838"/>
      <c r="AV1068" s="2838"/>
      <c r="AW1068" s="2838"/>
      <c r="CB1068" s="508"/>
      <c r="CC1068" s="508"/>
      <c r="CD1068" s="508"/>
      <c r="CE1068" s="508"/>
      <c r="CF1068" s="508"/>
      <c r="CG1068" s="508"/>
      <c r="CH1068" s="508"/>
    </row>
    <row r="1069" spans="1:86" ht="15.75" hidden="1" thickBot="1">
      <c r="C1069" s="2662" t="s">
        <v>580</v>
      </c>
      <c r="D1069" s="2662"/>
      <c r="E1069" s="2662"/>
      <c r="F1069" s="2662"/>
      <c r="G1069" s="2662"/>
      <c r="H1069" s="2662"/>
      <c r="I1069" s="2662"/>
      <c r="J1069" s="2662"/>
      <c r="K1069" s="2662"/>
      <c r="L1069" s="2662"/>
      <c r="M1069" s="2662"/>
      <c r="N1069" s="457"/>
      <c r="O1069" s="1463"/>
      <c r="P1069" s="1463"/>
      <c r="Q1069" s="1463"/>
      <c r="R1069" s="1463"/>
      <c r="S1069" s="1463"/>
      <c r="T1069" s="1463"/>
      <c r="U1069" s="1463"/>
      <c r="V1069" s="1463"/>
      <c r="W1069" s="1486"/>
      <c r="X1069" s="1486"/>
      <c r="Y1069" s="1463"/>
      <c r="Z1069" s="1463"/>
      <c r="AA1069" s="1463"/>
      <c r="AB1069" s="1463"/>
      <c r="AC1069" s="1463"/>
      <c r="AD1069" s="1463"/>
      <c r="AE1069" s="2573">
        <v>0</v>
      </c>
      <c r="AF1069" s="2573"/>
      <c r="AG1069" s="2573"/>
      <c r="AH1069" s="2574"/>
      <c r="AI1069" s="2574"/>
      <c r="AJ1069" s="2573"/>
      <c r="AK1069" s="2575"/>
      <c r="AL1069" s="2573"/>
      <c r="AM1069" s="2573"/>
      <c r="AN1069" s="936"/>
      <c r="AO1069" s="2573">
        <v>0</v>
      </c>
      <c r="AP1069" s="2573"/>
      <c r="AQ1069" s="2573"/>
      <c r="AR1069" s="2574"/>
      <c r="AS1069" s="2574"/>
      <c r="AT1069" s="2575"/>
      <c r="AU1069" s="2573"/>
      <c r="AV1069" s="2573"/>
      <c r="AW1069" s="2573"/>
      <c r="CB1069" s="508"/>
      <c r="CC1069" s="508"/>
      <c r="CD1069" s="508"/>
      <c r="CE1069" s="508"/>
      <c r="CF1069" s="508"/>
      <c r="CG1069" s="508"/>
      <c r="CH1069" s="508"/>
    </row>
    <row r="1070" spans="1:86" hidden="1">
      <c r="C1070" s="457"/>
      <c r="D1070" s="457"/>
      <c r="E1070" s="457"/>
      <c r="F1070" s="457"/>
      <c r="G1070" s="457"/>
      <c r="H1070" s="457"/>
      <c r="I1070" s="457"/>
      <c r="J1070" s="457"/>
      <c r="K1070" s="457"/>
      <c r="L1070" s="457"/>
      <c r="M1070" s="457"/>
      <c r="N1070" s="457"/>
      <c r="O1070" s="1463"/>
      <c r="P1070" s="1463"/>
      <c r="Q1070" s="1463"/>
      <c r="R1070" s="1463"/>
      <c r="S1070" s="1463"/>
      <c r="T1070" s="1463"/>
      <c r="U1070" s="1463"/>
      <c r="V1070" s="1463"/>
      <c r="W1070" s="1486"/>
      <c r="X1070" s="1486"/>
      <c r="Y1070" s="1463"/>
      <c r="Z1070" s="1463"/>
      <c r="AA1070" s="1463"/>
      <c r="AB1070" s="1463"/>
      <c r="AC1070" s="1463"/>
      <c r="AD1070" s="1463"/>
      <c r="AE1070" s="1463"/>
      <c r="AF1070" s="1486"/>
      <c r="AG1070" s="961"/>
      <c r="AH1070" s="961"/>
      <c r="AI1070" s="961"/>
      <c r="AJ1070" s="961"/>
      <c r="AK1070" s="961"/>
      <c r="AL1070" s="961"/>
      <c r="AM1070" s="961"/>
      <c r="AN1070" s="961"/>
      <c r="AO1070" s="1486"/>
      <c r="AP1070" s="1463"/>
      <c r="AQ1070" s="1463"/>
      <c r="AR1070" s="1463"/>
      <c r="AS1070" s="1463"/>
      <c r="AT1070" s="1463"/>
      <c r="AU1070" s="1463"/>
      <c r="AV1070" s="1463"/>
      <c r="AW1070" s="1463"/>
      <c r="CB1070" s="508"/>
      <c r="CC1070" s="508"/>
      <c r="CD1070" s="508"/>
      <c r="CE1070" s="508"/>
      <c r="CF1070" s="508"/>
      <c r="CG1070" s="508"/>
      <c r="CH1070" s="508"/>
    </row>
    <row r="1071" spans="1:86" hidden="1">
      <c r="A1071" s="2892" t="s">
        <v>1125</v>
      </c>
      <c r="B1071" s="2892"/>
      <c r="C1071" s="134" t="s">
        <v>1124</v>
      </c>
      <c r="E1071" s="457"/>
      <c r="F1071" s="457"/>
      <c r="G1071" s="457"/>
      <c r="H1071" s="457"/>
      <c r="I1071" s="457"/>
      <c r="J1071" s="457"/>
      <c r="K1071" s="457"/>
      <c r="L1071" s="457"/>
      <c r="M1071" s="457"/>
      <c r="N1071" s="457"/>
      <c r="O1071" s="1463"/>
      <c r="P1071" s="1463"/>
      <c r="Q1071" s="1463"/>
      <c r="R1071" s="1463"/>
      <c r="S1071" s="1463"/>
      <c r="T1071" s="1463"/>
      <c r="U1071" s="1463"/>
      <c r="V1071" s="1463"/>
      <c r="W1071" s="1486"/>
      <c r="X1071" s="1486"/>
      <c r="Y1071" s="1463"/>
      <c r="Z1071" s="1463"/>
      <c r="AA1071" s="1463"/>
      <c r="AB1071" s="1463"/>
      <c r="AC1071" s="1463"/>
      <c r="AD1071" s="1463"/>
      <c r="AE1071" s="1463"/>
      <c r="AF1071" s="1486"/>
      <c r="AG1071" s="961"/>
      <c r="AH1071" s="961"/>
      <c r="AI1071" s="961"/>
      <c r="AJ1071" s="961"/>
      <c r="AK1071" s="961"/>
      <c r="AL1071" s="961"/>
      <c r="AM1071" s="961"/>
      <c r="AN1071" s="961"/>
      <c r="AO1071" s="1486"/>
      <c r="AP1071" s="1463"/>
      <c r="AQ1071" s="1463"/>
      <c r="AR1071" s="1463"/>
      <c r="AS1071" s="1463"/>
      <c r="AT1071" s="1463"/>
      <c r="AU1071" s="1463"/>
      <c r="AV1071" s="1463"/>
      <c r="AW1071" s="1463"/>
      <c r="CB1071" s="508"/>
      <c r="CC1071" s="508"/>
      <c r="CD1071" s="508"/>
      <c r="CE1071" s="508"/>
      <c r="CF1071" s="508"/>
      <c r="CG1071" s="508"/>
      <c r="CH1071" s="508"/>
    </row>
    <row r="1072" spans="1:86" hidden="1">
      <c r="C1072" s="285"/>
      <c r="O1072" s="515"/>
      <c r="P1072" s="515"/>
      <c r="Q1072" s="515"/>
      <c r="R1072" s="515"/>
      <c r="S1072" s="515"/>
      <c r="T1072" s="515"/>
      <c r="U1072" s="515"/>
      <c r="V1072" s="515"/>
      <c r="W1072" s="1460"/>
      <c r="X1072" s="1460"/>
      <c r="Y1072" s="1490"/>
      <c r="Z1072" s="1490"/>
      <c r="AA1072" s="1490"/>
      <c r="AB1072" s="1490"/>
      <c r="AC1072" s="1490"/>
      <c r="AD1072" s="1490"/>
      <c r="AE1072" s="2869" t="s">
        <v>512</v>
      </c>
      <c r="AF1072" s="2869"/>
      <c r="AG1072" s="2869"/>
      <c r="AH1072" s="2869"/>
      <c r="AI1072" s="2869"/>
      <c r="AJ1072" s="2869"/>
      <c r="AK1072" s="2869"/>
      <c r="AL1072" s="2869"/>
      <c r="AM1072" s="2869"/>
      <c r="AN1072" s="503"/>
      <c r="AO1072" s="2869" t="s">
        <v>513</v>
      </c>
      <c r="AP1072" s="2869"/>
      <c r="AQ1072" s="2869"/>
      <c r="AR1072" s="2869"/>
      <c r="AS1072" s="2869"/>
      <c r="AT1072" s="2869"/>
      <c r="AU1072" s="2869"/>
      <c r="AV1072" s="2869"/>
      <c r="AW1072" s="2869"/>
      <c r="CB1072" s="508"/>
      <c r="CC1072" s="508"/>
      <c r="CD1072" s="508"/>
      <c r="CE1072" s="508"/>
      <c r="CF1072" s="508"/>
      <c r="CG1072" s="508"/>
      <c r="CH1072" s="508"/>
    </row>
    <row r="1073" spans="1:86" hidden="1">
      <c r="C1073" s="285"/>
      <c r="O1073" s="515"/>
      <c r="P1073" s="515"/>
      <c r="Q1073" s="515"/>
      <c r="R1073" s="515"/>
      <c r="S1073" s="515"/>
      <c r="T1073" s="515"/>
      <c r="U1073" s="515"/>
      <c r="V1073" s="515"/>
      <c r="W1073" s="1460"/>
      <c r="X1073" s="1460"/>
      <c r="Y1073" s="1490"/>
      <c r="Z1073" s="1490"/>
      <c r="AA1073" s="1490"/>
      <c r="AB1073" s="1490"/>
      <c r="AC1073" s="1490"/>
      <c r="AD1073" s="1490"/>
      <c r="AE1073" s="2600" t="s">
        <v>574</v>
      </c>
      <c r="AF1073" s="2600"/>
      <c r="AG1073" s="2600"/>
      <c r="AH1073" s="2638"/>
      <c r="AI1073" s="2638"/>
      <c r="AJ1073" s="2600"/>
      <c r="AK1073" s="2638"/>
      <c r="AL1073" s="2600"/>
      <c r="AM1073" s="2600"/>
      <c r="AN1073" s="503"/>
      <c r="AO1073" s="2600" t="s">
        <v>574</v>
      </c>
      <c r="AP1073" s="2600"/>
      <c r="AQ1073" s="2600"/>
      <c r="AR1073" s="2638"/>
      <c r="AS1073" s="2638"/>
      <c r="AT1073" s="2638"/>
      <c r="AU1073" s="2600"/>
      <c r="AV1073" s="2600"/>
      <c r="AW1073" s="2600"/>
      <c r="CB1073" s="508"/>
      <c r="CC1073" s="508"/>
      <c r="CD1073" s="508"/>
      <c r="CE1073" s="508"/>
      <c r="CF1073" s="508"/>
      <c r="CG1073" s="508"/>
      <c r="CH1073" s="508"/>
    </row>
    <row r="1074" spans="1:86" ht="33.75" hidden="1" customHeight="1">
      <c r="C1074" s="2617" t="s">
        <v>1124</v>
      </c>
      <c r="D1074" s="2617"/>
      <c r="E1074" s="2617"/>
      <c r="F1074" s="2617"/>
      <c r="G1074" s="2617"/>
      <c r="H1074" s="2617"/>
      <c r="I1074" s="2617"/>
      <c r="J1074" s="2617"/>
      <c r="K1074" s="2617"/>
      <c r="L1074" s="2617"/>
      <c r="M1074" s="2617"/>
      <c r="N1074" s="2617"/>
      <c r="O1074" s="2617"/>
      <c r="P1074" s="2617"/>
      <c r="Q1074" s="2617"/>
      <c r="R1074" s="2617"/>
      <c r="S1074" s="2617"/>
      <c r="T1074" s="2617"/>
      <c r="U1074" s="2617"/>
      <c r="V1074" s="2617"/>
      <c r="W1074" s="2617"/>
      <c r="X1074" s="2617"/>
      <c r="Y1074" s="2617"/>
      <c r="Z1074" s="1662"/>
      <c r="AA1074" s="1463"/>
      <c r="AB1074" s="1463"/>
      <c r="AC1074" s="1463"/>
      <c r="AD1074" s="1463"/>
      <c r="AE1074" s="2839"/>
      <c r="AF1074" s="2839"/>
      <c r="AG1074" s="2839"/>
      <c r="AH1074" s="2840"/>
      <c r="AI1074" s="2840"/>
      <c r="AJ1074" s="2839"/>
      <c r="AK1074" s="2841"/>
      <c r="AL1074" s="2839"/>
      <c r="AM1074" s="2839"/>
      <c r="AN1074" s="961"/>
      <c r="AO1074" s="2901"/>
      <c r="AP1074" s="2901"/>
      <c r="AQ1074" s="2901"/>
      <c r="AR1074" s="2902"/>
      <c r="AS1074" s="2902"/>
      <c r="AT1074" s="2902"/>
      <c r="AU1074" s="2901"/>
      <c r="AV1074" s="2901"/>
      <c r="AW1074" s="2901"/>
      <c r="CB1074" s="508"/>
      <c r="CC1074" s="508"/>
      <c r="CD1074" s="508"/>
      <c r="CE1074" s="508"/>
      <c r="CF1074" s="508"/>
      <c r="CG1074" s="508"/>
      <c r="CH1074" s="508"/>
    </row>
    <row r="1075" spans="1:86" hidden="1">
      <c r="A1075" s="2892" t="s">
        <v>1126</v>
      </c>
      <c r="B1075" s="2892"/>
      <c r="C1075" s="285" t="s">
        <v>1127</v>
      </c>
      <c r="E1075" s="457"/>
      <c r="F1075" s="457"/>
      <c r="G1075" s="457"/>
      <c r="H1075" s="457"/>
      <c r="I1075" s="457"/>
      <c r="J1075" s="457"/>
      <c r="K1075" s="457"/>
      <c r="L1075" s="457"/>
      <c r="M1075" s="457"/>
      <c r="N1075" s="457"/>
      <c r="O1075" s="1463"/>
      <c r="P1075" s="1463"/>
      <c r="Q1075" s="1463"/>
      <c r="R1075" s="1463"/>
      <c r="S1075" s="1463"/>
      <c r="T1075" s="1463"/>
      <c r="U1075" s="1463"/>
      <c r="V1075" s="1463"/>
      <c r="W1075" s="1486"/>
      <c r="X1075" s="1486"/>
      <c r="Y1075" s="1463"/>
      <c r="Z1075" s="1463"/>
      <c r="AA1075" s="1463"/>
      <c r="AB1075" s="1463"/>
      <c r="AC1075" s="1463"/>
      <c r="AD1075" s="1463"/>
      <c r="AE1075" s="2809"/>
      <c r="AF1075" s="2809"/>
      <c r="AG1075" s="2809"/>
      <c r="AH1075" s="2809"/>
      <c r="AI1075" s="2809"/>
      <c r="AJ1075" s="2809"/>
      <c r="AK1075" s="2809"/>
      <c r="AL1075" s="2809"/>
      <c r="AM1075" s="2809"/>
      <c r="AN1075" s="961"/>
      <c r="AO1075" s="2838"/>
      <c r="AP1075" s="2838"/>
      <c r="AQ1075" s="2838"/>
      <c r="AR1075" s="2838"/>
      <c r="AS1075" s="2838"/>
      <c r="AT1075" s="2838"/>
      <c r="AU1075" s="2838"/>
      <c r="AV1075" s="2838"/>
      <c r="AW1075" s="2838"/>
      <c r="CB1075" s="508"/>
      <c r="CC1075" s="508"/>
      <c r="CD1075" s="508"/>
      <c r="CE1075" s="508"/>
      <c r="CF1075" s="508"/>
      <c r="CG1075" s="508"/>
      <c r="CH1075" s="508"/>
    </row>
    <row r="1076" spans="1:86" hidden="1">
      <c r="A1076" s="458"/>
      <c r="B1076" s="458"/>
      <c r="C1076" s="1448" t="s">
        <v>1128</v>
      </c>
      <c r="E1076" s="457"/>
      <c r="F1076" s="457"/>
      <c r="G1076" s="457"/>
      <c r="H1076" s="457"/>
      <c r="I1076" s="457"/>
      <c r="J1076" s="457"/>
      <c r="K1076" s="457"/>
      <c r="L1076" s="457"/>
      <c r="M1076" s="457"/>
      <c r="N1076" s="457"/>
      <c r="O1076" s="1463"/>
      <c r="P1076" s="1463"/>
      <c r="Q1076" s="1463"/>
      <c r="R1076" s="1463"/>
      <c r="S1076" s="1463"/>
      <c r="T1076" s="1463"/>
      <c r="U1076" s="1463"/>
      <c r="V1076" s="1463"/>
      <c r="W1076" s="1486"/>
      <c r="X1076" s="1486"/>
      <c r="Y1076" s="1463"/>
      <c r="Z1076" s="1463"/>
      <c r="AA1076" s="1463"/>
      <c r="AB1076" s="1463"/>
      <c r="AC1076" s="1463"/>
      <c r="AD1076" s="1463"/>
      <c r="AE1076" s="2809"/>
      <c r="AF1076" s="2809"/>
      <c r="AG1076" s="2809"/>
      <c r="AH1076" s="2809"/>
      <c r="AI1076" s="2809"/>
      <c r="AJ1076" s="2809"/>
      <c r="AK1076" s="2809"/>
      <c r="AL1076" s="2809"/>
      <c r="AM1076" s="2809"/>
      <c r="AN1076" s="961"/>
      <c r="AO1076" s="2838"/>
      <c r="AP1076" s="2838"/>
      <c r="AQ1076" s="2838"/>
      <c r="AR1076" s="2838"/>
      <c r="AS1076" s="2838"/>
      <c r="AT1076" s="2838"/>
      <c r="AU1076" s="2838"/>
      <c r="AV1076" s="2838"/>
      <c r="AW1076" s="2838"/>
      <c r="CB1076" s="508"/>
      <c r="CC1076" s="508"/>
      <c r="CD1076" s="508"/>
      <c r="CE1076" s="508"/>
      <c r="CF1076" s="508"/>
      <c r="CG1076" s="508"/>
      <c r="CH1076" s="508"/>
    </row>
    <row r="1077" spans="1:86" hidden="1">
      <c r="C1077" s="1448" t="s">
        <v>1129</v>
      </c>
      <c r="D1077" s="457"/>
      <c r="E1077" s="457"/>
      <c r="F1077" s="457"/>
      <c r="G1077" s="457"/>
      <c r="H1077" s="457"/>
      <c r="I1077" s="457"/>
      <c r="J1077" s="457"/>
      <c r="K1077" s="457"/>
      <c r="L1077" s="457"/>
      <c r="M1077" s="457"/>
      <c r="N1077" s="457"/>
      <c r="O1077" s="1463"/>
      <c r="P1077" s="1463"/>
      <c r="Q1077" s="1463"/>
      <c r="R1077" s="1463"/>
      <c r="S1077" s="1463"/>
      <c r="T1077" s="1463"/>
      <c r="U1077" s="1463"/>
      <c r="V1077" s="1463"/>
      <c r="W1077" s="1486"/>
      <c r="X1077" s="1486"/>
      <c r="Y1077" s="1463"/>
      <c r="Z1077" s="1463"/>
      <c r="AA1077" s="1463"/>
      <c r="AB1077" s="1463"/>
      <c r="AC1077" s="1463"/>
      <c r="AD1077" s="1463"/>
      <c r="AE1077" s="2809"/>
      <c r="AF1077" s="2809"/>
      <c r="AG1077" s="2809"/>
      <c r="AH1077" s="2809"/>
      <c r="AI1077" s="2809"/>
      <c r="AJ1077" s="2809"/>
      <c r="AK1077" s="2809"/>
      <c r="AL1077" s="2809"/>
      <c r="AM1077" s="2809"/>
      <c r="AN1077" s="961"/>
      <c r="AO1077" s="2838"/>
      <c r="AP1077" s="2838"/>
      <c r="AQ1077" s="2838"/>
      <c r="AR1077" s="2838"/>
      <c r="AS1077" s="2838"/>
      <c r="AT1077" s="2838"/>
      <c r="AU1077" s="2838"/>
      <c r="AV1077" s="2838"/>
      <c r="AW1077" s="2838"/>
      <c r="CB1077" s="508"/>
      <c r="CC1077" s="508"/>
      <c r="CD1077" s="508"/>
      <c r="CE1077" s="508"/>
      <c r="CF1077" s="508"/>
      <c r="CG1077" s="508"/>
      <c r="CH1077" s="508"/>
    </row>
    <row r="1078" spans="1:86" hidden="1">
      <c r="C1078" s="1448" t="s">
        <v>1130</v>
      </c>
      <c r="D1078" s="457"/>
      <c r="E1078" s="457"/>
      <c r="F1078" s="457"/>
      <c r="G1078" s="457"/>
      <c r="H1078" s="457"/>
      <c r="I1078" s="457"/>
      <c r="J1078" s="457"/>
      <c r="K1078" s="457"/>
      <c r="L1078" s="457"/>
      <c r="M1078" s="457"/>
      <c r="N1078" s="457"/>
      <c r="O1078" s="1463"/>
      <c r="P1078" s="1463"/>
      <c r="Q1078" s="1463"/>
      <c r="R1078" s="1463"/>
      <c r="S1078" s="1463"/>
      <c r="T1078" s="1463"/>
      <c r="U1078" s="1463"/>
      <c r="V1078" s="1463"/>
      <c r="W1078" s="1486"/>
      <c r="X1078" s="1486"/>
      <c r="Y1078" s="1463"/>
      <c r="Z1078" s="1463"/>
      <c r="AA1078" s="1463"/>
      <c r="AB1078" s="1463"/>
      <c r="AC1078" s="1463"/>
      <c r="AD1078" s="1463"/>
      <c r="AE1078" s="2809"/>
      <c r="AF1078" s="2809"/>
      <c r="AG1078" s="2809"/>
      <c r="AH1078" s="2809"/>
      <c r="AI1078" s="2809"/>
      <c r="AJ1078" s="2809"/>
      <c r="AK1078" s="2809"/>
      <c r="AL1078" s="2809"/>
      <c r="AM1078" s="2809"/>
      <c r="AN1078" s="961"/>
      <c r="AO1078" s="2838"/>
      <c r="AP1078" s="2838"/>
      <c r="AQ1078" s="2838"/>
      <c r="AR1078" s="2838"/>
      <c r="AS1078" s="2838"/>
      <c r="AT1078" s="2838"/>
      <c r="AU1078" s="2838"/>
      <c r="AV1078" s="2838"/>
      <c r="AW1078" s="2838"/>
      <c r="CB1078" s="508"/>
      <c r="CC1078" s="508"/>
      <c r="CD1078" s="508"/>
      <c r="CE1078" s="508"/>
      <c r="CF1078" s="508"/>
      <c r="CG1078" s="508"/>
      <c r="CH1078" s="508"/>
    </row>
    <row r="1079" spans="1:86" hidden="1">
      <c r="C1079" s="2750" t="s">
        <v>1131</v>
      </c>
      <c r="D1079" s="2750"/>
      <c r="E1079" s="2750"/>
      <c r="F1079" s="2750"/>
      <c r="G1079" s="2750"/>
      <c r="H1079" s="2750"/>
      <c r="I1079" s="2750"/>
      <c r="J1079" s="2750"/>
      <c r="K1079" s="2750"/>
      <c r="L1079" s="2750"/>
      <c r="M1079" s="2750"/>
      <c r="N1079" s="2750"/>
      <c r="O1079" s="2750"/>
      <c r="P1079" s="2750"/>
      <c r="Q1079" s="2750"/>
      <c r="R1079" s="2750"/>
      <c r="S1079" s="2750"/>
      <c r="T1079" s="2750"/>
      <c r="U1079" s="2750"/>
      <c r="V1079" s="2750"/>
      <c r="W1079" s="2750"/>
      <c r="X1079" s="2750"/>
      <c r="Y1079" s="2750"/>
      <c r="Z1079" s="1454"/>
      <c r="AA1079" s="1463"/>
      <c r="AB1079" s="1463"/>
      <c r="AC1079" s="1463"/>
      <c r="AD1079" s="1463"/>
      <c r="AE1079" s="2809"/>
      <c r="AF1079" s="2809"/>
      <c r="AG1079" s="2809"/>
      <c r="AH1079" s="2809"/>
      <c r="AI1079" s="2809"/>
      <c r="AJ1079" s="2809"/>
      <c r="AK1079" s="2809"/>
      <c r="AL1079" s="2809"/>
      <c r="AM1079" s="2809"/>
      <c r="AN1079" s="961"/>
      <c r="AO1079" s="2838"/>
      <c r="AP1079" s="2838"/>
      <c r="AQ1079" s="2838"/>
      <c r="AR1079" s="2838"/>
      <c r="AS1079" s="2838"/>
      <c r="AT1079" s="2838"/>
      <c r="AU1079" s="2838"/>
      <c r="AV1079" s="2838"/>
      <c r="AW1079" s="2838"/>
      <c r="CB1079" s="508"/>
      <c r="CC1079" s="508"/>
      <c r="CD1079" s="508"/>
      <c r="CE1079" s="508"/>
      <c r="CF1079" s="508"/>
      <c r="CG1079" s="508"/>
      <c r="CH1079" s="508"/>
    </row>
    <row r="1080" spans="1:86" ht="32.25" hidden="1" customHeight="1">
      <c r="C1080" s="2750" t="s">
        <v>1132</v>
      </c>
      <c r="D1080" s="2750"/>
      <c r="E1080" s="2750"/>
      <c r="F1080" s="2750"/>
      <c r="G1080" s="2750"/>
      <c r="H1080" s="2750"/>
      <c r="I1080" s="2750"/>
      <c r="J1080" s="2750"/>
      <c r="K1080" s="2750"/>
      <c r="L1080" s="2750"/>
      <c r="M1080" s="2750"/>
      <c r="N1080" s="2750"/>
      <c r="O1080" s="2750"/>
      <c r="P1080" s="2750"/>
      <c r="Q1080" s="2750"/>
      <c r="R1080" s="2750"/>
      <c r="S1080" s="2750"/>
      <c r="T1080" s="2750"/>
      <c r="U1080" s="2750"/>
      <c r="V1080" s="2750"/>
      <c r="W1080" s="2750"/>
      <c r="X1080" s="2750"/>
      <c r="Y1080" s="2750"/>
      <c r="Z1080" s="1454"/>
      <c r="AA1080" s="1463"/>
      <c r="AB1080" s="1463"/>
      <c r="AC1080" s="1463"/>
      <c r="AD1080" s="1463"/>
      <c r="AE1080" s="2809"/>
      <c r="AF1080" s="2809"/>
      <c r="AG1080" s="2809"/>
      <c r="AH1080" s="2809"/>
      <c r="AI1080" s="2809"/>
      <c r="AJ1080" s="2809"/>
      <c r="AK1080" s="2809"/>
      <c r="AL1080" s="2809"/>
      <c r="AM1080" s="2809"/>
      <c r="AN1080" s="961"/>
      <c r="AO1080" s="2838"/>
      <c r="AP1080" s="2838"/>
      <c r="AQ1080" s="2838"/>
      <c r="AR1080" s="2838"/>
      <c r="AS1080" s="2838"/>
      <c r="AT1080" s="2838"/>
      <c r="AU1080" s="2838"/>
      <c r="AV1080" s="2838"/>
      <c r="AW1080" s="2838"/>
      <c r="CB1080" s="508"/>
      <c r="CC1080" s="508"/>
      <c r="CD1080" s="508"/>
      <c r="CE1080" s="508"/>
      <c r="CF1080" s="508"/>
      <c r="CG1080" s="508"/>
      <c r="CH1080" s="508"/>
    </row>
    <row r="1081" spans="1:86" hidden="1">
      <c r="C1081" s="1448" t="s">
        <v>1133</v>
      </c>
      <c r="D1081" s="457"/>
      <c r="E1081" s="457"/>
      <c r="F1081" s="457"/>
      <c r="G1081" s="457"/>
      <c r="H1081" s="457"/>
      <c r="I1081" s="457"/>
      <c r="J1081" s="457"/>
      <c r="K1081" s="457"/>
      <c r="L1081" s="457"/>
      <c r="M1081" s="457"/>
      <c r="N1081" s="457"/>
      <c r="O1081" s="1463"/>
      <c r="P1081" s="1463"/>
      <c r="Q1081" s="1463"/>
      <c r="R1081" s="1463"/>
      <c r="S1081" s="1463"/>
      <c r="T1081" s="1463"/>
      <c r="U1081" s="1463"/>
      <c r="V1081" s="1463"/>
      <c r="W1081" s="1486"/>
      <c r="X1081" s="1486"/>
      <c r="Y1081" s="1463"/>
      <c r="Z1081" s="1463"/>
      <c r="AA1081" s="1463"/>
      <c r="AB1081" s="1463"/>
      <c r="AC1081" s="1463"/>
      <c r="AD1081" s="1463"/>
      <c r="AE1081" s="2809"/>
      <c r="AF1081" s="2809"/>
      <c r="AG1081" s="2809"/>
      <c r="AH1081" s="2809"/>
      <c r="AI1081" s="2809"/>
      <c r="AJ1081" s="2809"/>
      <c r="AK1081" s="2809"/>
      <c r="AL1081" s="2809"/>
      <c r="AM1081" s="2809"/>
      <c r="AN1081" s="961"/>
      <c r="AO1081" s="2838"/>
      <c r="AP1081" s="2838"/>
      <c r="AQ1081" s="2838"/>
      <c r="AR1081" s="2838"/>
      <c r="AS1081" s="2838"/>
      <c r="AT1081" s="2838"/>
      <c r="AU1081" s="2838"/>
      <c r="AV1081" s="2838"/>
      <c r="AW1081" s="2838"/>
      <c r="CB1081" s="508"/>
      <c r="CC1081" s="508"/>
      <c r="CD1081" s="508"/>
      <c r="CE1081" s="508"/>
      <c r="CF1081" s="508"/>
      <c r="CG1081" s="508"/>
      <c r="CH1081" s="508"/>
    </row>
    <row r="1082" spans="1:86" hidden="1">
      <c r="A1082" s="2892" t="s">
        <v>1134</v>
      </c>
      <c r="B1082" s="2892"/>
      <c r="C1082" s="285" t="s">
        <v>1135</v>
      </c>
      <c r="E1082" s="457"/>
      <c r="F1082" s="457"/>
      <c r="G1082" s="457"/>
      <c r="H1082" s="457"/>
      <c r="I1082" s="457"/>
      <c r="J1082" s="457"/>
      <c r="K1082" s="457"/>
      <c r="L1082" s="457"/>
      <c r="M1082" s="457"/>
      <c r="N1082" s="457"/>
      <c r="O1082" s="1463"/>
      <c r="P1082" s="1463"/>
      <c r="Q1082" s="1463"/>
      <c r="R1082" s="1463"/>
      <c r="S1082" s="1463"/>
      <c r="T1082" s="1463"/>
      <c r="U1082" s="1463"/>
      <c r="V1082" s="1463"/>
      <c r="W1082" s="1486"/>
      <c r="X1082" s="1486"/>
      <c r="Y1082" s="1463"/>
      <c r="Z1082" s="1463"/>
      <c r="AA1082" s="1463"/>
      <c r="AB1082" s="1463"/>
      <c r="AC1082" s="1463"/>
      <c r="AD1082" s="1463"/>
      <c r="AE1082" s="2809"/>
      <c r="AF1082" s="2809"/>
      <c r="AG1082" s="2809"/>
      <c r="AH1082" s="2809"/>
      <c r="AI1082" s="2809"/>
      <c r="AJ1082" s="2809"/>
      <c r="AK1082" s="2809"/>
      <c r="AL1082" s="2809"/>
      <c r="AM1082" s="2809"/>
      <c r="AN1082" s="961"/>
      <c r="AO1082" s="2838"/>
      <c r="AP1082" s="2838"/>
      <c r="AQ1082" s="2838"/>
      <c r="AR1082" s="2838"/>
      <c r="AS1082" s="2838"/>
      <c r="AT1082" s="2838"/>
      <c r="AU1082" s="2838"/>
      <c r="AV1082" s="2838"/>
      <c r="AW1082" s="2838"/>
      <c r="CB1082" s="508"/>
      <c r="CC1082" s="508"/>
      <c r="CD1082" s="508"/>
      <c r="CE1082" s="508"/>
      <c r="CF1082" s="508"/>
      <c r="CG1082" s="508"/>
      <c r="CH1082" s="508"/>
    </row>
    <row r="1083" spans="1:86" hidden="1">
      <c r="A1083" s="458"/>
      <c r="B1083" s="458"/>
      <c r="C1083" s="514" t="s">
        <v>1136</v>
      </c>
      <c r="E1083" s="457"/>
      <c r="F1083" s="457"/>
      <c r="G1083" s="457"/>
      <c r="H1083" s="457"/>
      <c r="I1083" s="457"/>
      <c r="J1083" s="457"/>
      <c r="K1083" s="457"/>
      <c r="L1083" s="457"/>
      <c r="M1083" s="457"/>
      <c r="N1083" s="457"/>
      <c r="O1083" s="1463"/>
      <c r="P1083" s="1463"/>
      <c r="Q1083" s="1463"/>
      <c r="R1083" s="1463"/>
      <c r="S1083" s="1463"/>
      <c r="T1083" s="1463"/>
      <c r="U1083" s="1463"/>
      <c r="V1083" s="1463"/>
      <c r="W1083" s="1486"/>
      <c r="X1083" s="1486"/>
      <c r="Y1083" s="1463"/>
      <c r="Z1083" s="1463"/>
      <c r="AA1083" s="1463"/>
      <c r="AB1083" s="1463"/>
      <c r="AC1083" s="1463"/>
      <c r="AD1083" s="1463"/>
      <c r="AE1083" s="2809"/>
      <c r="AF1083" s="2809"/>
      <c r="AG1083" s="2809"/>
      <c r="AH1083" s="2809"/>
      <c r="AI1083" s="2809"/>
      <c r="AJ1083" s="2809"/>
      <c r="AK1083" s="2809"/>
      <c r="AL1083" s="2809"/>
      <c r="AM1083" s="2809"/>
      <c r="AN1083" s="961"/>
      <c r="AO1083" s="2838"/>
      <c r="AP1083" s="2838"/>
      <c r="AQ1083" s="2838"/>
      <c r="AR1083" s="2838"/>
      <c r="AS1083" s="2838"/>
      <c r="AT1083" s="2838"/>
      <c r="AU1083" s="2838"/>
      <c r="AV1083" s="2838"/>
      <c r="AW1083" s="2838"/>
      <c r="CB1083" s="508"/>
      <c r="CC1083" s="508"/>
      <c r="CD1083" s="508"/>
      <c r="CE1083" s="508"/>
      <c r="CF1083" s="508"/>
      <c r="CG1083" s="508"/>
      <c r="CH1083" s="508"/>
    </row>
    <row r="1084" spans="1:86" hidden="1">
      <c r="C1084" s="514" t="s">
        <v>1137</v>
      </c>
      <c r="D1084" s="457"/>
      <c r="E1084" s="457"/>
      <c r="F1084" s="457"/>
      <c r="G1084" s="457"/>
      <c r="H1084" s="457"/>
      <c r="I1084" s="457"/>
      <c r="J1084" s="457"/>
      <c r="K1084" s="457"/>
      <c r="L1084" s="457"/>
      <c r="M1084" s="457"/>
      <c r="N1084" s="457"/>
      <c r="O1084" s="1463"/>
      <c r="P1084" s="1463"/>
      <c r="Q1084" s="1463"/>
      <c r="R1084" s="1463"/>
      <c r="S1084" s="1463"/>
      <c r="T1084" s="1463"/>
      <c r="U1084" s="1463"/>
      <c r="V1084" s="1463"/>
      <c r="W1084" s="1486"/>
      <c r="X1084" s="1486"/>
      <c r="Y1084" s="1463"/>
      <c r="Z1084" s="1463"/>
      <c r="AA1084" s="1463"/>
      <c r="AB1084" s="1463"/>
      <c r="AC1084" s="1463"/>
      <c r="AD1084" s="1463"/>
      <c r="AE1084" s="2809"/>
      <c r="AF1084" s="2809"/>
      <c r="AG1084" s="2809"/>
      <c r="AH1084" s="2809"/>
      <c r="AI1084" s="2809"/>
      <c r="AJ1084" s="2809"/>
      <c r="AK1084" s="2809"/>
      <c r="AL1084" s="2809"/>
      <c r="AM1084" s="2809"/>
      <c r="AN1084" s="961"/>
      <c r="AO1084" s="2838"/>
      <c r="AP1084" s="2838"/>
      <c r="AQ1084" s="2838"/>
      <c r="AR1084" s="2838"/>
      <c r="AS1084" s="2838"/>
      <c r="AT1084" s="2838"/>
      <c r="AU1084" s="2838"/>
      <c r="AV1084" s="2838"/>
      <c r="AW1084" s="2838"/>
      <c r="CB1084" s="508"/>
      <c r="CC1084" s="508"/>
      <c r="CD1084" s="508"/>
      <c r="CE1084" s="508"/>
      <c r="CF1084" s="508"/>
      <c r="CG1084" s="508"/>
      <c r="CH1084" s="508"/>
    </row>
    <row r="1085" spans="1:86" hidden="1">
      <c r="C1085" s="514" t="s">
        <v>1138</v>
      </c>
      <c r="D1085" s="457"/>
      <c r="E1085" s="457"/>
      <c r="F1085" s="457"/>
      <c r="G1085" s="457"/>
      <c r="H1085" s="457"/>
      <c r="I1085" s="457"/>
      <c r="J1085" s="457"/>
      <c r="K1085" s="457"/>
      <c r="L1085" s="457"/>
      <c r="M1085" s="457"/>
      <c r="N1085" s="457"/>
      <c r="O1085" s="1463"/>
      <c r="P1085" s="1463"/>
      <c r="Q1085" s="1463"/>
      <c r="R1085" s="1463"/>
      <c r="S1085" s="1463"/>
      <c r="T1085" s="1463"/>
      <c r="U1085" s="1463"/>
      <c r="V1085" s="1463"/>
      <c r="W1085" s="1486"/>
      <c r="X1085" s="1486"/>
      <c r="Y1085" s="1463"/>
      <c r="Z1085" s="1463"/>
      <c r="AA1085" s="1463"/>
      <c r="AB1085" s="1463"/>
      <c r="AC1085" s="1463"/>
      <c r="AD1085" s="1463"/>
      <c r="AE1085" s="2809"/>
      <c r="AF1085" s="2809"/>
      <c r="AG1085" s="2809"/>
      <c r="AH1085" s="2809"/>
      <c r="AI1085" s="2809"/>
      <c r="AJ1085" s="2809"/>
      <c r="AK1085" s="2809"/>
      <c r="AL1085" s="2809"/>
      <c r="AM1085" s="2809"/>
      <c r="AN1085" s="961"/>
      <c r="AO1085" s="2838"/>
      <c r="AP1085" s="2838"/>
      <c r="AQ1085" s="2838"/>
      <c r="AR1085" s="2838"/>
      <c r="AS1085" s="2838"/>
      <c r="AT1085" s="2838"/>
      <c r="AU1085" s="2838"/>
      <c r="AV1085" s="2838"/>
      <c r="AW1085" s="2838"/>
      <c r="CB1085" s="508"/>
      <c r="CC1085" s="508"/>
      <c r="CD1085" s="508"/>
      <c r="CE1085" s="508"/>
      <c r="CF1085" s="508"/>
      <c r="CG1085" s="508"/>
      <c r="CH1085" s="508"/>
    </row>
    <row r="1086" spans="1:86" hidden="1">
      <c r="C1086" s="514" t="s">
        <v>1139</v>
      </c>
      <c r="D1086" s="457"/>
      <c r="E1086" s="457"/>
      <c r="F1086" s="457"/>
      <c r="G1086" s="457"/>
      <c r="H1086" s="457"/>
      <c r="I1086" s="457"/>
      <c r="J1086" s="457"/>
      <c r="K1086" s="457"/>
      <c r="L1086" s="457"/>
      <c r="M1086" s="457"/>
      <c r="N1086" s="457"/>
      <c r="O1086" s="1463"/>
      <c r="P1086" s="1463"/>
      <c r="Q1086" s="1463"/>
      <c r="R1086" s="1463"/>
      <c r="S1086" s="1463"/>
      <c r="T1086" s="1463"/>
      <c r="U1086" s="1463"/>
      <c r="V1086" s="1463"/>
      <c r="W1086" s="1486"/>
      <c r="X1086" s="1486"/>
      <c r="Y1086" s="1463"/>
      <c r="Z1086" s="1463"/>
      <c r="AA1086" s="1463"/>
      <c r="AB1086" s="1463"/>
      <c r="AC1086" s="1463"/>
      <c r="AD1086" s="1463"/>
      <c r="AE1086" s="2809"/>
      <c r="AF1086" s="2809"/>
      <c r="AG1086" s="2809"/>
      <c r="AH1086" s="2809"/>
      <c r="AI1086" s="2809"/>
      <c r="AJ1086" s="2809"/>
      <c r="AK1086" s="2809"/>
      <c r="AL1086" s="2809"/>
      <c r="AM1086" s="2809"/>
      <c r="AN1086" s="961"/>
      <c r="AO1086" s="2838"/>
      <c r="AP1086" s="2838"/>
      <c r="AQ1086" s="2838"/>
      <c r="AR1086" s="2838"/>
      <c r="AS1086" s="2838"/>
      <c r="AT1086" s="2838"/>
      <c r="AU1086" s="2838"/>
      <c r="AV1086" s="2838"/>
      <c r="AW1086" s="2838"/>
      <c r="CB1086" s="508"/>
      <c r="CC1086" s="508"/>
      <c r="CD1086" s="508"/>
      <c r="CE1086" s="508"/>
      <c r="CF1086" s="508"/>
      <c r="CG1086" s="508"/>
      <c r="CH1086" s="508"/>
    </row>
    <row r="1087" spans="1:86" ht="32.25" hidden="1" customHeight="1">
      <c r="C1087" s="2617" t="s">
        <v>1140</v>
      </c>
      <c r="D1087" s="2617"/>
      <c r="E1087" s="2617"/>
      <c r="F1087" s="2617"/>
      <c r="G1087" s="2617"/>
      <c r="H1087" s="2617"/>
      <c r="I1087" s="2617"/>
      <c r="J1087" s="2617"/>
      <c r="K1087" s="2617"/>
      <c r="L1087" s="2617"/>
      <c r="M1087" s="2617"/>
      <c r="N1087" s="2617"/>
      <c r="O1087" s="2617"/>
      <c r="P1087" s="2617"/>
      <c r="Q1087" s="2617"/>
      <c r="R1087" s="2617"/>
      <c r="S1087" s="2617"/>
      <c r="T1087" s="2617"/>
      <c r="U1087" s="2617"/>
      <c r="V1087" s="2617"/>
      <c r="W1087" s="2617"/>
      <c r="X1087" s="2617"/>
      <c r="Y1087" s="2617"/>
      <c r="Z1087" s="1662"/>
      <c r="AA1087" s="1463"/>
      <c r="AB1087" s="1463"/>
      <c r="AC1087" s="1463"/>
      <c r="AD1087" s="1463"/>
      <c r="AE1087" s="2809"/>
      <c r="AF1087" s="2809"/>
      <c r="AG1087" s="2809"/>
      <c r="AH1087" s="2809"/>
      <c r="AI1087" s="2809"/>
      <c r="AJ1087" s="2809"/>
      <c r="AK1087" s="2809"/>
      <c r="AL1087" s="2809"/>
      <c r="AM1087" s="2809"/>
      <c r="AN1087" s="961"/>
      <c r="AO1087" s="2838"/>
      <c r="AP1087" s="2838"/>
      <c r="AQ1087" s="2838"/>
      <c r="AR1087" s="2838"/>
      <c r="AS1087" s="2838"/>
      <c r="AT1087" s="2838"/>
      <c r="AU1087" s="2838"/>
      <c r="AV1087" s="2838"/>
      <c r="AW1087" s="2838"/>
      <c r="CB1087" s="508"/>
      <c r="CC1087" s="508"/>
      <c r="CD1087" s="508"/>
      <c r="CE1087" s="508"/>
      <c r="CF1087" s="508"/>
      <c r="CG1087" s="508"/>
      <c r="CH1087" s="508"/>
    </row>
    <row r="1088" spans="1:86" hidden="1">
      <c r="C1088" s="514" t="s">
        <v>1141</v>
      </c>
      <c r="D1088" s="457"/>
      <c r="E1088" s="457"/>
      <c r="F1088" s="457"/>
      <c r="G1088" s="457"/>
      <c r="H1088" s="457"/>
      <c r="I1088" s="457"/>
      <c r="J1088" s="457"/>
      <c r="K1088" s="457"/>
      <c r="L1088" s="457"/>
      <c r="M1088" s="457"/>
      <c r="N1088" s="457"/>
      <c r="O1088" s="1463"/>
      <c r="P1088" s="1463"/>
      <c r="Q1088" s="1463"/>
      <c r="R1088" s="1463"/>
      <c r="S1088" s="1463"/>
      <c r="T1088" s="1463"/>
      <c r="U1088" s="1463"/>
      <c r="V1088" s="1463"/>
      <c r="W1088" s="1486"/>
      <c r="X1088" s="1486"/>
      <c r="Y1088" s="1463"/>
      <c r="Z1088" s="1463"/>
      <c r="AA1088" s="1463"/>
      <c r="AB1088" s="1463"/>
      <c r="AC1088" s="1463"/>
      <c r="AD1088" s="1463"/>
      <c r="AE1088" s="2809"/>
      <c r="AF1088" s="2809"/>
      <c r="AG1088" s="2809"/>
      <c r="AH1088" s="2809"/>
      <c r="AI1088" s="2809"/>
      <c r="AJ1088" s="2809"/>
      <c r="AK1088" s="2809"/>
      <c r="AL1088" s="2809"/>
      <c r="AM1088" s="2809"/>
      <c r="AN1088" s="961"/>
      <c r="AO1088" s="2838"/>
      <c r="AP1088" s="2838"/>
      <c r="AQ1088" s="2838"/>
      <c r="AR1088" s="2838"/>
      <c r="AS1088" s="2838"/>
      <c r="AT1088" s="2838"/>
      <c r="AU1088" s="2838"/>
      <c r="AV1088" s="2838"/>
      <c r="AW1088" s="2838"/>
      <c r="CB1088" s="508"/>
      <c r="CC1088" s="508"/>
      <c r="CD1088" s="508"/>
      <c r="CE1088" s="508"/>
      <c r="CF1088" s="508"/>
      <c r="CG1088" s="508"/>
      <c r="CH1088" s="508"/>
    </row>
    <row r="1089" spans="1:90" ht="15.75" customHeight="1">
      <c r="A1089" s="1062" t="s">
        <v>1579</v>
      </c>
      <c r="C1089" s="457"/>
      <c r="D1089" s="457"/>
      <c r="E1089" s="457"/>
      <c r="F1089" s="457"/>
      <c r="G1089" s="457"/>
      <c r="H1089" s="457"/>
      <c r="I1089" s="457"/>
      <c r="J1089" s="457"/>
      <c r="K1089" s="457"/>
      <c r="L1089" s="457"/>
      <c r="M1089" s="457"/>
      <c r="N1089" s="457"/>
      <c r="O1089" s="1463"/>
      <c r="P1089" s="1463"/>
      <c r="Q1089" s="1463"/>
      <c r="R1089" s="1463"/>
      <c r="S1089" s="1463"/>
      <c r="T1089" s="1463"/>
      <c r="U1089" s="1463"/>
      <c r="V1089" s="1463"/>
      <c r="W1089" s="1486"/>
      <c r="X1089" s="1486"/>
      <c r="Y1089" s="1463"/>
      <c r="Z1089" s="1463"/>
      <c r="AA1089" s="1463"/>
      <c r="AB1089" s="1463"/>
      <c r="AC1089" s="1463"/>
      <c r="AD1089" s="1463"/>
      <c r="AE1089" s="1463"/>
      <c r="AF1089" s="1486"/>
      <c r="AG1089" s="961"/>
      <c r="AH1089" s="961"/>
      <c r="AI1089" s="961"/>
      <c r="AJ1089" s="961"/>
      <c r="AK1089" s="961"/>
      <c r="AL1089" s="961"/>
      <c r="AM1089" s="961"/>
      <c r="AN1089" s="961"/>
      <c r="AO1089" s="1486"/>
      <c r="AP1089" s="1463"/>
      <c r="AQ1089" s="1463"/>
      <c r="AR1089" s="1463"/>
      <c r="AS1089" s="1463"/>
      <c r="AT1089" s="1463"/>
      <c r="AU1089" s="1463"/>
      <c r="AV1089" s="1463"/>
      <c r="AW1089" s="1463"/>
      <c r="CB1089" s="508"/>
      <c r="CC1089" s="508"/>
      <c r="CD1089" s="508"/>
      <c r="CE1089" s="508"/>
      <c r="CF1089" s="508"/>
      <c r="CG1089" s="508"/>
      <c r="CH1089" s="508"/>
    </row>
    <row r="1090" spans="1:90" ht="18" customHeight="1">
      <c r="A1090" s="1016">
        <v>1</v>
      </c>
      <c r="B1090" s="1016" t="s">
        <v>537</v>
      </c>
      <c r="C1090" s="1016" t="s">
        <v>1143</v>
      </c>
      <c r="D1090" s="1018"/>
      <c r="E1090" s="1017"/>
      <c r="F1090" s="457"/>
      <c r="G1090" s="457"/>
      <c r="H1090" s="457"/>
      <c r="I1090" s="457"/>
      <c r="J1090" s="457"/>
      <c r="K1090" s="457"/>
      <c r="L1090" s="457"/>
      <c r="M1090" s="457"/>
      <c r="N1090" s="457"/>
      <c r="O1090" s="1463"/>
      <c r="P1090" s="1463"/>
      <c r="Q1090" s="1463"/>
      <c r="R1090" s="1463"/>
      <c r="S1090" s="1463"/>
      <c r="T1090" s="1463"/>
      <c r="U1090" s="1463"/>
      <c r="V1090" s="1463"/>
      <c r="W1090" s="1486"/>
      <c r="X1090" s="1486"/>
      <c r="Y1090" s="1463"/>
      <c r="Z1090" s="1463"/>
      <c r="AA1090" s="1463"/>
      <c r="AB1090" s="1463"/>
      <c r="AC1090" s="1463"/>
      <c r="AD1090" s="1463"/>
      <c r="AE1090" s="1463"/>
      <c r="AF1090" s="1463"/>
      <c r="AG1090" s="1463"/>
      <c r="AH1090" s="1463"/>
      <c r="AI1090" s="1463"/>
      <c r="AJ1090" s="1463"/>
      <c r="AK1090" s="1463"/>
      <c r="AL1090" s="1463"/>
      <c r="AM1090" s="1463"/>
      <c r="AN1090" s="961"/>
      <c r="AO1090" s="1486"/>
      <c r="AP1090" s="1486"/>
      <c r="AQ1090" s="1486"/>
      <c r="AR1090" s="1486"/>
      <c r="AS1090" s="1486"/>
      <c r="AT1090" s="1486"/>
      <c r="AU1090" s="1486"/>
      <c r="AV1090" s="1486"/>
      <c r="AW1090" s="1486"/>
      <c r="CB1090" s="508"/>
      <c r="CC1090" s="508"/>
      <c r="CD1090" s="508"/>
      <c r="CE1090" s="508"/>
      <c r="CF1090" s="508"/>
      <c r="CG1090" s="508"/>
      <c r="CH1090" s="508"/>
    </row>
    <row r="1091" spans="1:90" ht="31.5" customHeight="1">
      <c r="C1091" s="2617" t="s">
        <v>1142</v>
      </c>
      <c r="D1091" s="2617"/>
      <c r="E1091" s="2617"/>
      <c r="F1091" s="2617"/>
      <c r="G1091" s="2617"/>
      <c r="H1091" s="2617"/>
      <c r="I1091" s="2617"/>
      <c r="J1091" s="2617"/>
      <c r="K1091" s="2617"/>
      <c r="L1091" s="2617"/>
      <c r="M1091" s="2617"/>
      <c r="N1091" s="2617"/>
      <c r="O1091" s="2617"/>
      <c r="P1091" s="2617"/>
      <c r="Q1091" s="2617"/>
      <c r="R1091" s="2617"/>
      <c r="S1091" s="2617"/>
      <c r="T1091" s="2617"/>
      <c r="U1091" s="2617"/>
      <c r="V1091" s="2617"/>
      <c r="W1091" s="2617"/>
      <c r="X1091" s="2617"/>
      <c r="Y1091" s="2617"/>
      <c r="Z1091" s="2617"/>
      <c r="AA1091" s="2617"/>
      <c r="AB1091" s="2617"/>
      <c r="AC1091" s="2617"/>
      <c r="AD1091" s="2617"/>
      <c r="AE1091" s="2617"/>
      <c r="AF1091" s="2617"/>
      <c r="AG1091" s="2617"/>
      <c r="AH1091" s="2617"/>
      <c r="AI1091" s="2617"/>
      <c r="AJ1091" s="2617"/>
      <c r="AK1091" s="2617"/>
      <c r="AL1091" s="2617"/>
      <c r="AM1091" s="2617"/>
      <c r="AN1091" s="2617"/>
      <c r="AO1091" s="2617"/>
      <c r="AP1091" s="2617"/>
      <c r="AQ1091" s="2617"/>
      <c r="AR1091" s="2617"/>
      <c r="AS1091" s="2617"/>
      <c r="AT1091" s="2617"/>
      <c r="AU1091" s="2617"/>
      <c r="AV1091" s="2617"/>
      <c r="AW1091" s="2617"/>
      <c r="CB1091" s="508"/>
      <c r="CC1091" s="508"/>
      <c r="CD1091" s="508"/>
      <c r="CE1091" s="508"/>
      <c r="CF1091" s="508"/>
      <c r="CG1091" s="508"/>
      <c r="CH1091" s="508"/>
    </row>
    <row r="1092" spans="1:90" ht="9.75" customHeight="1">
      <c r="C1092" s="457"/>
      <c r="D1092" s="457"/>
      <c r="E1092" s="457"/>
      <c r="F1092" s="457"/>
      <c r="G1092" s="457"/>
      <c r="H1092" s="457"/>
      <c r="I1092" s="457"/>
      <c r="J1092" s="457"/>
      <c r="K1092" s="457"/>
      <c r="L1092" s="457"/>
      <c r="M1092" s="457"/>
      <c r="N1092" s="457"/>
      <c r="O1092" s="1463"/>
      <c r="P1092" s="1463"/>
      <c r="Q1092" s="1463"/>
      <c r="R1092" s="1463"/>
      <c r="S1092" s="1463"/>
      <c r="T1092" s="1463"/>
      <c r="U1092" s="1463"/>
      <c r="V1092" s="1463"/>
      <c r="W1092" s="1486"/>
      <c r="X1092" s="1486"/>
      <c r="Y1092" s="1463"/>
      <c r="Z1092" s="1463"/>
      <c r="AA1092" s="1463"/>
      <c r="AB1092" s="1463"/>
      <c r="AC1092" s="1463"/>
      <c r="AD1092" s="1463"/>
      <c r="AE1092" s="1463"/>
      <c r="AF1092" s="1486"/>
      <c r="AG1092" s="961"/>
      <c r="AH1092" s="961"/>
      <c r="AI1092" s="961"/>
      <c r="AJ1092" s="961"/>
      <c r="AK1092" s="961"/>
      <c r="AL1092" s="961"/>
      <c r="AM1092" s="961"/>
      <c r="AN1092" s="961"/>
      <c r="AO1092" s="1486"/>
      <c r="AP1092" s="1463"/>
      <c r="AQ1092" s="1463"/>
      <c r="AR1092" s="1463"/>
      <c r="AS1092" s="1463"/>
      <c r="AT1092" s="1463"/>
      <c r="AU1092" s="1463"/>
      <c r="AV1092" s="1463"/>
      <c r="AW1092" s="1463"/>
      <c r="CB1092" s="508"/>
      <c r="CC1092" s="508"/>
      <c r="CD1092" s="508"/>
      <c r="CE1092" s="508"/>
      <c r="CF1092" s="508"/>
      <c r="CG1092" s="508"/>
      <c r="CH1092" s="508"/>
    </row>
    <row r="1093" spans="1:90" ht="18" customHeight="1">
      <c r="A1093" s="1016">
        <v>2</v>
      </c>
      <c r="B1093" s="1016" t="s">
        <v>537</v>
      </c>
      <c r="C1093" s="1016" t="s">
        <v>1144</v>
      </c>
      <c r="D1093" s="1018"/>
      <c r="E1093" s="1017"/>
      <c r="F1093" s="457"/>
      <c r="G1093" s="457"/>
      <c r="H1093" s="457"/>
      <c r="I1093" s="457"/>
      <c r="J1093" s="457"/>
      <c r="K1093" s="457"/>
      <c r="L1093" s="457"/>
      <c r="M1093" s="457"/>
      <c r="N1093" s="457"/>
      <c r="O1093" s="1463"/>
      <c r="P1093" s="1463"/>
      <c r="Q1093" s="1463"/>
      <c r="R1093" s="1463"/>
      <c r="S1093" s="1463"/>
      <c r="T1093" s="1463"/>
      <c r="U1093" s="1463"/>
      <c r="V1093" s="1463"/>
      <c r="W1093" s="1486"/>
      <c r="X1093" s="1486"/>
      <c r="Y1093" s="1463"/>
      <c r="Z1093" s="1463"/>
      <c r="AA1093" s="1463"/>
      <c r="AB1093" s="1463"/>
      <c r="AC1093" s="1463"/>
      <c r="AD1093" s="1463"/>
      <c r="AE1093" s="1463"/>
      <c r="AF1093" s="1463"/>
      <c r="AG1093" s="1463"/>
      <c r="AH1093" s="1463"/>
      <c r="AI1093" s="1463"/>
      <c r="AJ1093" s="1463"/>
      <c r="AK1093" s="1463"/>
      <c r="AL1093" s="1463"/>
      <c r="AM1093" s="1463"/>
      <c r="AN1093" s="961"/>
      <c r="AO1093" s="1486"/>
      <c r="AP1093" s="1486"/>
      <c r="AQ1093" s="1486"/>
      <c r="AR1093" s="1486"/>
      <c r="AS1093" s="1486"/>
      <c r="AT1093" s="1486"/>
      <c r="AU1093" s="1486"/>
      <c r="AV1093" s="1486"/>
      <c r="AW1093" s="1486"/>
      <c r="CB1093" s="508"/>
      <c r="CC1093" s="508"/>
      <c r="CD1093" s="508"/>
      <c r="CE1093" s="508"/>
      <c r="CF1093" s="508"/>
      <c r="CG1093" s="508"/>
      <c r="CH1093" s="508"/>
    </row>
    <row r="1094" spans="1:90" s="517" customFormat="1" ht="19.5" customHeight="1" outlineLevel="1">
      <c r="A1094" s="503"/>
      <c r="B1094" s="134"/>
      <c r="C1094" s="285" t="s">
        <v>741</v>
      </c>
      <c r="D1094" s="478"/>
      <c r="E1094" s="478"/>
      <c r="F1094" s="478"/>
      <c r="G1094" s="478"/>
      <c r="H1094" s="478"/>
      <c r="I1094" s="478"/>
      <c r="J1094" s="478"/>
      <c r="K1094" s="478"/>
      <c r="L1094" s="478"/>
      <c r="M1094" s="478"/>
      <c r="N1094" s="478"/>
      <c r="O1094" s="478"/>
      <c r="P1094" s="478"/>
      <c r="Q1094" s="478"/>
      <c r="R1094" s="478"/>
      <c r="S1094" s="478"/>
      <c r="T1094" s="478"/>
      <c r="U1094" s="478"/>
      <c r="V1094" s="478"/>
      <c r="W1094" s="478"/>
      <c r="X1094" s="478"/>
      <c r="Y1094" s="478"/>
      <c r="Z1094" s="478"/>
      <c r="AA1094" s="478"/>
      <c r="AB1094" s="478"/>
      <c r="AC1094" s="478"/>
      <c r="AD1094" s="478"/>
      <c r="AE1094" s="478"/>
      <c r="AF1094" s="478"/>
      <c r="AG1094" s="478"/>
      <c r="AH1094" s="478"/>
      <c r="AI1094" s="478"/>
      <c r="AJ1094" s="478"/>
      <c r="AK1094" s="478"/>
      <c r="AL1094" s="478"/>
      <c r="AM1094" s="478"/>
      <c r="AN1094" s="478"/>
      <c r="AO1094" s="478"/>
      <c r="AP1094" s="478"/>
      <c r="AQ1094" s="478"/>
      <c r="AR1094" s="478"/>
      <c r="AS1094" s="478"/>
      <c r="AT1094" s="478"/>
      <c r="AU1094" s="478"/>
      <c r="AV1094" s="478"/>
      <c r="AW1094" s="478"/>
      <c r="AX1094" s="478"/>
      <c r="AZ1094" s="134"/>
      <c r="BA1094" s="134"/>
      <c r="BB1094" s="518"/>
      <c r="BC1094" s="514"/>
      <c r="BD1094" s="514"/>
      <c r="BE1094" s="514"/>
      <c r="BF1094" s="514"/>
      <c r="BG1094" s="514"/>
      <c r="BH1094" s="514"/>
      <c r="BI1094" s="514"/>
      <c r="BJ1094" s="514"/>
      <c r="BK1094" s="514"/>
      <c r="BL1094" s="514"/>
      <c r="BM1094" s="514"/>
      <c r="BN1094" s="514"/>
      <c r="BO1094" s="514"/>
      <c r="BP1094" s="514"/>
      <c r="BQ1094" s="514"/>
      <c r="BR1094" s="514"/>
      <c r="BS1094" s="514"/>
      <c r="BT1094" s="514"/>
      <c r="BU1094" s="514"/>
      <c r="BV1094" s="514"/>
      <c r="BW1094" s="514"/>
      <c r="BX1094" s="514"/>
      <c r="BY1094" s="514"/>
      <c r="BZ1094" s="514"/>
      <c r="CA1094" s="514"/>
      <c r="CB1094" s="514"/>
      <c r="CC1094" s="514"/>
      <c r="CD1094" s="514"/>
      <c r="CE1094" s="514"/>
      <c r="CF1094" s="514"/>
      <c r="CG1094" s="514"/>
      <c r="CH1094" s="514"/>
      <c r="CI1094" s="514"/>
      <c r="CJ1094" s="1770"/>
      <c r="CK1094" s="1770"/>
      <c r="CL1094" s="514"/>
    </row>
    <row r="1095" spans="1:90" s="517" customFormat="1" ht="19.5" customHeight="1" outlineLevel="1">
      <c r="A1095" s="503"/>
      <c r="B1095" s="134"/>
      <c r="C1095" s="514" t="s">
        <v>742</v>
      </c>
      <c r="D1095" s="478"/>
      <c r="E1095" s="478"/>
      <c r="F1095" s="478"/>
      <c r="G1095" s="478"/>
      <c r="H1095" s="478"/>
      <c r="I1095" s="478"/>
      <c r="J1095" s="478"/>
      <c r="K1095" s="478"/>
      <c r="L1095" s="478"/>
      <c r="M1095" s="478"/>
      <c r="N1095" s="478"/>
      <c r="O1095" s="478"/>
      <c r="P1095" s="478"/>
      <c r="Q1095" s="478"/>
      <c r="R1095" s="478"/>
      <c r="S1095" s="478"/>
      <c r="T1095" s="478"/>
      <c r="U1095" s="478"/>
      <c r="V1095" s="478"/>
      <c r="W1095" s="478"/>
      <c r="X1095" s="478"/>
      <c r="Y1095" s="478"/>
      <c r="Z1095" s="478"/>
      <c r="AA1095" s="478"/>
      <c r="AB1095" s="478"/>
      <c r="AC1095" s="478"/>
      <c r="AD1095" s="478"/>
      <c r="AE1095" s="478"/>
      <c r="AF1095" s="478"/>
      <c r="AG1095" s="478"/>
      <c r="AH1095" s="478"/>
      <c r="AI1095" s="478"/>
      <c r="AJ1095" s="478"/>
      <c r="AK1095" s="478"/>
      <c r="AL1095" s="478"/>
      <c r="AM1095" s="478"/>
      <c r="AN1095" s="478"/>
      <c r="AO1095" s="478"/>
      <c r="AP1095" s="478"/>
      <c r="AQ1095" s="478"/>
      <c r="AR1095" s="478"/>
      <c r="AS1095" s="478"/>
      <c r="AT1095" s="478"/>
      <c r="AU1095" s="478"/>
      <c r="AV1095" s="478"/>
      <c r="AW1095" s="478"/>
      <c r="AX1095" s="478"/>
      <c r="AZ1095" s="134"/>
      <c r="BA1095" s="134"/>
      <c r="BB1095" s="518"/>
      <c r="BC1095" s="514"/>
      <c r="BD1095" s="514"/>
      <c r="BE1095" s="514"/>
      <c r="BF1095" s="514"/>
      <c r="BG1095" s="514"/>
      <c r="BH1095" s="514"/>
      <c r="BI1095" s="514"/>
      <c r="BJ1095" s="514"/>
      <c r="BK1095" s="514"/>
      <c r="BL1095" s="514"/>
      <c r="BM1095" s="514"/>
      <c r="BN1095" s="514"/>
      <c r="BO1095" s="514"/>
      <c r="BP1095" s="514"/>
      <c r="BQ1095" s="514"/>
      <c r="BR1095" s="514"/>
      <c r="BS1095" s="514"/>
      <c r="BT1095" s="514"/>
      <c r="BU1095" s="514"/>
      <c r="BV1095" s="514"/>
      <c r="BW1095" s="514"/>
      <c r="BX1095" s="514"/>
      <c r="BY1095" s="514"/>
      <c r="BZ1095" s="514"/>
      <c r="CA1095" s="514"/>
      <c r="CB1095" s="514"/>
      <c r="CC1095" s="514"/>
      <c r="CD1095" s="514"/>
      <c r="CE1095" s="514"/>
      <c r="CF1095" s="514"/>
      <c r="CG1095" s="514"/>
      <c r="CH1095" s="514"/>
      <c r="CI1095" s="514"/>
      <c r="CJ1095" s="1770"/>
      <c r="CK1095" s="1770"/>
      <c r="CL1095" s="514"/>
    </row>
    <row r="1096" spans="1:90" s="517" customFormat="1" ht="19.5" customHeight="1" outlineLevel="1">
      <c r="A1096" s="503"/>
      <c r="B1096" s="134"/>
      <c r="C1096" s="285" t="s">
        <v>743</v>
      </c>
      <c r="D1096" s="478"/>
      <c r="E1096" s="478"/>
      <c r="F1096" s="478"/>
      <c r="G1096" s="478"/>
      <c r="H1096" s="478"/>
      <c r="I1096" s="478"/>
      <c r="J1096" s="478"/>
      <c r="K1096" s="478"/>
      <c r="L1096" s="478"/>
      <c r="M1096" s="478"/>
      <c r="N1096" s="478"/>
      <c r="O1096" s="478"/>
      <c r="P1096" s="478"/>
      <c r="Q1096" s="478"/>
      <c r="R1096" s="478"/>
      <c r="S1096" s="478"/>
      <c r="T1096" s="478"/>
      <c r="U1096" s="478"/>
      <c r="V1096" s="478"/>
      <c r="W1096" s="478"/>
      <c r="X1096" s="478"/>
      <c r="Y1096" s="478"/>
      <c r="Z1096" s="478"/>
      <c r="AA1096" s="478"/>
      <c r="AB1096" s="478"/>
      <c r="AC1096" s="478"/>
      <c r="AD1096" s="478"/>
      <c r="AE1096" s="478"/>
      <c r="AF1096" s="478"/>
      <c r="AG1096" s="478"/>
      <c r="AH1096" s="478"/>
      <c r="AI1096" s="478"/>
      <c r="AJ1096" s="478"/>
      <c r="AK1096" s="478"/>
      <c r="AL1096" s="478"/>
      <c r="AM1096" s="478"/>
      <c r="AN1096" s="478"/>
      <c r="AO1096" s="478"/>
      <c r="AP1096" s="478"/>
      <c r="AQ1096" s="478"/>
      <c r="AR1096" s="478"/>
      <c r="AS1096" s="478"/>
      <c r="AT1096" s="478"/>
      <c r="AU1096" s="478"/>
      <c r="AV1096" s="478"/>
      <c r="AW1096" s="478"/>
      <c r="AX1096" s="478"/>
      <c r="AZ1096" s="134"/>
      <c r="BA1096" s="134"/>
      <c r="BB1096" s="518"/>
      <c r="BC1096" s="514"/>
      <c r="BD1096" s="514"/>
      <c r="BE1096" s="514"/>
      <c r="BF1096" s="514"/>
      <c r="BG1096" s="514"/>
      <c r="BH1096" s="514"/>
      <c r="BI1096" s="514"/>
      <c r="BJ1096" s="514"/>
      <c r="BK1096" s="514"/>
      <c r="BL1096" s="514"/>
      <c r="BM1096" s="514"/>
      <c r="BN1096" s="514"/>
      <c r="BO1096" s="514"/>
      <c r="BP1096" s="514"/>
      <c r="BQ1096" s="514"/>
      <c r="BR1096" s="514"/>
      <c r="BS1096" s="514"/>
      <c r="BT1096" s="514"/>
      <c r="BU1096" s="514"/>
      <c r="BV1096" s="514"/>
      <c r="BW1096" s="514"/>
      <c r="BX1096" s="514"/>
      <c r="BY1096" s="514"/>
      <c r="BZ1096" s="514"/>
      <c r="CA1096" s="514"/>
      <c r="CB1096" s="514"/>
      <c r="CC1096" s="514"/>
      <c r="CD1096" s="514"/>
      <c r="CE1096" s="514"/>
      <c r="CF1096" s="514"/>
      <c r="CG1096" s="514"/>
      <c r="CH1096" s="514"/>
      <c r="CI1096" s="514"/>
      <c r="CJ1096" s="1770"/>
      <c r="CK1096" s="1770"/>
      <c r="CL1096" s="514"/>
    </row>
    <row r="1097" spans="1:90" s="517" customFormat="1" ht="19.5" customHeight="1" outlineLevel="1">
      <c r="A1097" s="503"/>
      <c r="B1097" s="134"/>
      <c r="C1097" s="516" t="s">
        <v>744</v>
      </c>
      <c r="D1097" s="516"/>
      <c r="E1097" s="516"/>
      <c r="F1097" s="516"/>
      <c r="G1097" s="516"/>
      <c r="H1097" s="516"/>
      <c r="I1097" s="516"/>
      <c r="J1097" s="516"/>
      <c r="K1097" s="516"/>
      <c r="L1097" s="516"/>
      <c r="M1097" s="516"/>
      <c r="N1097" s="516"/>
      <c r="O1097" s="516"/>
      <c r="P1097" s="516"/>
      <c r="Q1097" s="516"/>
      <c r="R1097" s="516"/>
      <c r="S1097" s="516"/>
      <c r="T1097" s="516"/>
      <c r="U1097" s="516"/>
      <c r="V1097" s="516"/>
      <c r="W1097" s="516"/>
      <c r="X1097" s="516"/>
      <c r="Y1097" s="516"/>
      <c r="Z1097" s="516"/>
      <c r="AA1097" s="516"/>
      <c r="AB1097" s="516"/>
      <c r="AC1097" s="516"/>
      <c r="AD1097" s="516"/>
      <c r="AE1097" s="516"/>
      <c r="AF1097" s="516"/>
      <c r="AG1097" s="516"/>
      <c r="AH1097" s="516"/>
      <c r="AI1097" s="516"/>
      <c r="AJ1097" s="516"/>
      <c r="AK1097" s="516"/>
      <c r="AL1097" s="516"/>
      <c r="AM1097" s="516"/>
      <c r="AN1097" s="516"/>
      <c r="AO1097" s="516"/>
      <c r="AP1097" s="516"/>
      <c r="AQ1097" s="516"/>
      <c r="AR1097" s="516"/>
      <c r="AS1097" s="516"/>
      <c r="AT1097" s="516"/>
      <c r="AU1097" s="516"/>
      <c r="AV1097" s="516"/>
      <c r="AW1097" s="516"/>
      <c r="AX1097" s="516"/>
      <c r="AZ1097" s="134"/>
      <c r="BA1097" s="134"/>
      <c r="BB1097" s="518"/>
      <c r="BC1097" s="514"/>
      <c r="BD1097" s="514"/>
      <c r="BE1097" s="514"/>
      <c r="BF1097" s="514"/>
      <c r="BG1097" s="514"/>
      <c r="BH1097" s="514"/>
      <c r="BI1097" s="514"/>
      <c r="BJ1097" s="514"/>
      <c r="BK1097" s="514"/>
      <c r="BL1097" s="514"/>
      <c r="BM1097" s="514"/>
      <c r="BN1097" s="514"/>
      <c r="BO1097" s="514"/>
      <c r="BP1097" s="514"/>
      <c r="BQ1097" s="514"/>
      <c r="BR1097" s="514"/>
      <c r="BS1097" s="514"/>
      <c r="BT1097" s="514"/>
      <c r="BU1097" s="514"/>
      <c r="BV1097" s="514"/>
      <c r="BW1097" s="514"/>
      <c r="BX1097" s="514"/>
      <c r="BY1097" s="514"/>
      <c r="BZ1097" s="514"/>
      <c r="CA1097" s="514"/>
      <c r="CB1097" s="514"/>
      <c r="CC1097" s="514"/>
      <c r="CD1097" s="514"/>
      <c r="CE1097" s="514"/>
      <c r="CF1097" s="514"/>
      <c r="CG1097" s="514"/>
      <c r="CH1097" s="514"/>
      <c r="CI1097" s="514"/>
      <c r="CJ1097" s="1770"/>
      <c r="CK1097" s="1770"/>
      <c r="CL1097" s="514"/>
    </row>
    <row r="1098" spans="1:90" s="1772" customFormat="1" ht="16.5" customHeight="1" outlineLevel="1">
      <c r="A1098" s="503"/>
      <c r="B1098" s="134"/>
      <c r="C1098" s="1702"/>
      <c r="D1098" s="1771"/>
      <c r="E1098" s="1771"/>
      <c r="F1098" s="1771"/>
      <c r="G1098" s="1771"/>
      <c r="H1098" s="1771"/>
      <c r="I1098" s="1771"/>
      <c r="J1098" s="1771"/>
      <c r="K1098" s="1771"/>
      <c r="L1098" s="1771"/>
      <c r="M1098" s="1771"/>
      <c r="N1098" s="1771"/>
      <c r="O1098" s="1771"/>
      <c r="P1098" s="1771"/>
      <c r="Q1098" s="1771"/>
      <c r="R1098" s="1771"/>
      <c r="S1098" s="1771"/>
      <c r="T1098" s="2636" t="s">
        <v>1535</v>
      </c>
      <c r="U1098" s="2636"/>
      <c r="V1098" s="2636"/>
      <c r="W1098" s="2636"/>
      <c r="X1098" s="2636"/>
      <c r="Y1098" s="2636"/>
      <c r="Z1098" s="2636"/>
      <c r="AA1098" s="2636"/>
      <c r="AB1098" s="2636"/>
      <c r="AC1098" s="2636"/>
      <c r="AD1098" s="2636" t="s">
        <v>1536</v>
      </c>
      <c r="AE1098" s="2636"/>
      <c r="AF1098" s="2636"/>
      <c r="AG1098" s="2636"/>
      <c r="AH1098" s="2636"/>
      <c r="AI1098" s="2636"/>
      <c r="AJ1098" s="2636"/>
      <c r="AK1098" s="2636"/>
      <c r="AL1098" s="2636"/>
      <c r="AM1098" s="2636"/>
      <c r="AN1098" s="2636" t="s">
        <v>580</v>
      </c>
      <c r="AO1098" s="2636"/>
      <c r="AP1098" s="2636"/>
      <c r="AQ1098" s="2636"/>
      <c r="AR1098" s="2636"/>
      <c r="AS1098" s="2636"/>
      <c r="AT1098" s="2636"/>
      <c r="AU1098" s="2636"/>
      <c r="AV1098" s="2636"/>
      <c r="AW1098" s="2636"/>
      <c r="AX1098" s="2636"/>
      <c r="AZ1098" s="134"/>
      <c r="BA1098" s="134"/>
      <c r="BB1098" s="1529"/>
      <c r="BC1098" s="285"/>
      <c r="BD1098" s="285"/>
      <c r="BE1098" s="285"/>
      <c r="BF1098" s="285"/>
      <c r="BG1098" s="285"/>
      <c r="BH1098" s="285"/>
      <c r="BI1098" s="285"/>
      <c r="BJ1098" s="285"/>
      <c r="BK1098" s="285"/>
      <c r="BL1098" s="285"/>
      <c r="BM1098" s="285"/>
      <c r="BN1098" s="285"/>
      <c r="BO1098" s="285"/>
      <c r="BP1098" s="285"/>
      <c r="BQ1098" s="285"/>
      <c r="BR1098" s="285"/>
      <c r="BS1098" s="285"/>
      <c r="BT1098" s="285"/>
      <c r="BU1098" s="285"/>
      <c r="BV1098" s="285"/>
      <c r="BW1098" s="285"/>
      <c r="BX1098" s="285"/>
      <c r="BY1098" s="285"/>
      <c r="BZ1098" s="285"/>
      <c r="CA1098" s="285"/>
      <c r="CB1098" s="285"/>
      <c r="CC1098" s="285"/>
      <c r="CD1098" s="285"/>
      <c r="CE1098" s="285"/>
      <c r="CF1098" s="285"/>
      <c r="CG1098" s="285"/>
      <c r="CH1098" s="285"/>
      <c r="CI1098" s="285"/>
      <c r="CJ1098" s="1773"/>
      <c r="CK1098" s="1773"/>
      <c r="CL1098" s="285"/>
    </row>
    <row r="1099" spans="1:90" s="517" customFormat="1" ht="16.5" customHeight="1" outlineLevel="1">
      <c r="A1099" s="503"/>
      <c r="B1099" s="134"/>
      <c r="C1099" s="516" t="s">
        <v>745</v>
      </c>
      <c r="D1099" s="478"/>
      <c r="E1099" s="478"/>
      <c r="F1099" s="478"/>
      <c r="G1099" s="478"/>
      <c r="H1099" s="478"/>
      <c r="I1099" s="478"/>
      <c r="J1099" s="478"/>
      <c r="K1099" s="478"/>
      <c r="L1099" s="478"/>
      <c r="M1099" s="478"/>
      <c r="N1099" s="478"/>
      <c r="O1099" s="478"/>
      <c r="P1099" s="478"/>
      <c r="Q1099" s="478"/>
      <c r="R1099" s="478"/>
      <c r="S1099" s="478"/>
      <c r="T1099" s="2899">
        <v>191439819844</v>
      </c>
      <c r="U1099" s="2899"/>
      <c r="V1099" s="2899"/>
      <c r="W1099" s="2899"/>
      <c r="X1099" s="2899"/>
      <c r="Y1099" s="2899"/>
      <c r="Z1099" s="2899"/>
      <c r="AA1099" s="2899"/>
      <c r="AB1099" s="2899"/>
      <c r="AC1099" s="2899"/>
      <c r="AD1099" s="2874">
        <v>94927783588</v>
      </c>
      <c r="AE1099" s="2874"/>
      <c r="AF1099" s="2874"/>
      <c r="AG1099" s="2874"/>
      <c r="AH1099" s="2874"/>
      <c r="AI1099" s="2874"/>
      <c r="AJ1099" s="2874"/>
      <c r="AK1099" s="2874"/>
      <c r="AL1099" s="2874"/>
      <c r="AM1099" s="2874"/>
      <c r="AN1099" s="2875">
        <v>286367603432</v>
      </c>
      <c r="AO1099" s="2875"/>
      <c r="AP1099" s="2875"/>
      <c r="AQ1099" s="2875"/>
      <c r="AR1099" s="2875"/>
      <c r="AS1099" s="2875"/>
      <c r="AT1099" s="2875"/>
      <c r="AU1099" s="2875"/>
      <c r="AV1099" s="2875"/>
      <c r="AW1099" s="2875"/>
      <c r="AX1099" s="2875"/>
      <c r="AZ1099" s="134"/>
      <c r="BA1099" s="134"/>
      <c r="BB1099" s="518"/>
      <c r="BC1099" s="514"/>
      <c r="BD1099" s="514"/>
      <c r="BE1099" s="514"/>
      <c r="BF1099" s="514"/>
      <c r="BG1099" s="514"/>
      <c r="BH1099" s="514"/>
      <c r="BI1099" s="514"/>
      <c r="BJ1099" s="514"/>
      <c r="BK1099" s="514"/>
      <c r="BL1099" s="514"/>
      <c r="BM1099" s="514"/>
      <c r="BN1099" s="514"/>
      <c r="BO1099" s="514"/>
      <c r="BP1099" s="514"/>
      <c r="BQ1099" s="514"/>
      <c r="BR1099" s="514"/>
      <c r="BS1099" s="514"/>
      <c r="BT1099" s="514"/>
      <c r="BU1099" s="514"/>
      <c r="BV1099" s="514"/>
      <c r="BW1099" s="514"/>
      <c r="BX1099" s="514"/>
      <c r="BY1099" s="514"/>
      <c r="BZ1099" s="514"/>
      <c r="CA1099" s="514"/>
      <c r="CB1099" s="514"/>
      <c r="CC1099" s="514"/>
      <c r="CD1099" s="514"/>
      <c r="CE1099" s="514"/>
      <c r="CF1099" s="514"/>
      <c r="CG1099" s="514"/>
      <c r="CH1099" s="514"/>
      <c r="CI1099" s="514"/>
      <c r="CJ1099" s="519"/>
      <c r="CK1099" s="520"/>
      <c r="CL1099" s="514"/>
    </row>
    <row r="1100" spans="1:90" s="517" customFormat="1" ht="16.5" customHeight="1" outlineLevel="1">
      <c r="A1100" s="503"/>
      <c r="B1100" s="134"/>
      <c r="C1100" s="516" t="s">
        <v>746</v>
      </c>
      <c r="D1100" s="478"/>
      <c r="E1100" s="478"/>
      <c r="F1100" s="478"/>
      <c r="G1100" s="478"/>
      <c r="H1100" s="478"/>
      <c r="I1100" s="478"/>
      <c r="J1100" s="478"/>
      <c r="K1100" s="478"/>
      <c r="L1100" s="478"/>
      <c r="M1100" s="478"/>
      <c r="N1100" s="478"/>
      <c r="O1100" s="478"/>
      <c r="P1100" s="478"/>
      <c r="Q1100" s="478"/>
      <c r="R1100" s="478"/>
      <c r="S1100" s="478"/>
      <c r="T1100" s="2898"/>
      <c r="U1100" s="2898"/>
      <c r="V1100" s="2898"/>
      <c r="W1100" s="2898"/>
      <c r="X1100" s="2898"/>
      <c r="Y1100" s="2898"/>
      <c r="Z1100" s="2898"/>
      <c r="AA1100" s="2898"/>
      <c r="AB1100" s="2898"/>
      <c r="AC1100" s="2898"/>
      <c r="AD1100" s="2898"/>
      <c r="AE1100" s="2898"/>
      <c r="AF1100" s="2898"/>
      <c r="AG1100" s="2898"/>
      <c r="AH1100" s="2898"/>
      <c r="AI1100" s="2898"/>
      <c r="AJ1100" s="2898"/>
      <c r="AK1100" s="2898"/>
      <c r="AL1100" s="2898"/>
      <c r="AM1100" s="2898"/>
      <c r="AN1100" s="2890">
        <v>0</v>
      </c>
      <c r="AO1100" s="2890"/>
      <c r="AP1100" s="2890"/>
      <c r="AQ1100" s="2890"/>
      <c r="AR1100" s="2890"/>
      <c r="AS1100" s="2890"/>
      <c r="AT1100" s="2890"/>
      <c r="AU1100" s="2890"/>
      <c r="AV1100" s="2890"/>
      <c r="AW1100" s="2890"/>
      <c r="AX1100" s="2890"/>
      <c r="AZ1100" s="134"/>
      <c r="BA1100" s="134"/>
      <c r="BB1100" s="518"/>
      <c r="BC1100" s="514"/>
      <c r="BD1100" s="514"/>
      <c r="BE1100" s="514"/>
      <c r="BF1100" s="514"/>
      <c r="BG1100" s="514"/>
      <c r="BH1100" s="514"/>
      <c r="BI1100" s="514"/>
      <c r="BJ1100" s="514"/>
      <c r="BK1100" s="514"/>
      <c r="BL1100" s="514"/>
      <c r="BM1100" s="514"/>
      <c r="BN1100" s="514"/>
      <c r="BO1100" s="514"/>
      <c r="BP1100" s="514"/>
      <c r="BQ1100" s="514"/>
      <c r="BR1100" s="514"/>
      <c r="BS1100" s="514"/>
      <c r="BT1100" s="514"/>
      <c r="BU1100" s="514"/>
      <c r="BV1100" s="514"/>
      <c r="BW1100" s="514"/>
      <c r="BX1100" s="514"/>
      <c r="BY1100" s="514"/>
      <c r="BZ1100" s="514"/>
      <c r="CA1100" s="514"/>
      <c r="CB1100" s="514"/>
      <c r="CC1100" s="514"/>
      <c r="CD1100" s="514"/>
      <c r="CE1100" s="514"/>
      <c r="CF1100" s="514"/>
      <c r="CG1100" s="514"/>
      <c r="CH1100" s="514"/>
      <c r="CI1100" s="514"/>
      <c r="CJ1100" s="1770"/>
      <c r="CK1100" s="1770"/>
      <c r="CL1100" s="514"/>
    </row>
    <row r="1101" spans="1:90" s="517" customFormat="1" ht="16.5" customHeight="1" outlineLevel="1">
      <c r="A1101" s="503"/>
      <c r="B1101" s="134"/>
      <c r="C1101" s="1702" t="s">
        <v>747</v>
      </c>
      <c r="D1101" s="478"/>
      <c r="E1101" s="478"/>
      <c r="F1101" s="478"/>
      <c r="G1101" s="478"/>
      <c r="H1101" s="478"/>
      <c r="I1101" s="478"/>
      <c r="J1101" s="478"/>
      <c r="K1101" s="478"/>
      <c r="L1101" s="478"/>
      <c r="M1101" s="478"/>
      <c r="N1101" s="478"/>
      <c r="O1101" s="478"/>
      <c r="P1101" s="478"/>
      <c r="Q1101" s="478"/>
      <c r="R1101" s="478"/>
      <c r="S1101" s="478"/>
      <c r="T1101" s="2865">
        <v>191439819844</v>
      </c>
      <c r="U1101" s="2865"/>
      <c r="V1101" s="2865"/>
      <c r="W1101" s="2865"/>
      <c r="X1101" s="2865"/>
      <c r="Y1101" s="2865"/>
      <c r="Z1101" s="2865"/>
      <c r="AA1101" s="2865"/>
      <c r="AB1101" s="2865"/>
      <c r="AC1101" s="2865"/>
      <c r="AD1101" s="2880">
        <v>94927783588</v>
      </c>
      <c r="AE1101" s="2880"/>
      <c r="AF1101" s="2880"/>
      <c r="AG1101" s="2880"/>
      <c r="AH1101" s="2880"/>
      <c r="AI1101" s="2880"/>
      <c r="AJ1101" s="2880"/>
      <c r="AK1101" s="2880"/>
      <c r="AL1101" s="2880"/>
      <c r="AM1101" s="2880"/>
      <c r="AN1101" s="2868">
        <v>286367603432</v>
      </c>
      <c r="AO1101" s="2868"/>
      <c r="AP1101" s="2868"/>
      <c r="AQ1101" s="2868"/>
      <c r="AR1101" s="2868"/>
      <c r="AS1101" s="2868"/>
      <c r="AT1101" s="2868"/>
      <c r="AU1101" s="2868"/>
      <c r="AV1101" s="2868"/>
      <c r="AW1101" s="2868"/>
      <c r="AX1101" s="2868"/>
      <c r="AZ1101" s="134"/>
      <c r="BA1101" s="134"/>
      <c r="BB1101" s="518"/>
      <c r="BC1101" s="514"/>
      <c r="BD1101" s="514"/>
      <c r="BE1101" s="514"/>
      <c r="BF1101" s="514"/>
      <c r="BG1101" s="514"/>
      <c r="BH1101" s="514"/>
      <c r="BI1101" s="514"/>
      <c r="BJ1101" s="514"/>
      <c r="BK1101" s="514"/>
      <c r="BL1101" s="514"/>
      <c r="BM1101" s="514"/>
      <c r="BN1101" s="514"/>
      <c r="BO1101" s="514"/>
      <c r="BP1101" s="514"/>
      <c r="BQ1101" s="514"/>
      <c r="BR1101" s="514"/>
      <c r="BS1101" s="514"/>
      <c r="BT1101" s="514"/>
      <c r="BU1101" s="514"/>
      <c r="BV1101" s="514"/>
      <c r="BW1101" s="514"/>
      <c r="BX1101" s="514"/>
      <c r="BY1101" s="514"/>
      <c r="BZ1101" s="514"/>
      <c r="CA1101" s="514"/>
      <c r="CB1101" s="514"/>
      <c r="CC1101" s="514"/>
      <c r="CD1101" s="514"/>
      <c r="CE1101" s="514"/>
      <c r="CF1101" s="514"/>
      <c r="CG1101" s="514"/>
      <c r="CH1101" s="514"/>
      <c r="CI1101" s="384">
        <v>286367603432</v>
      </c>
      <c r="CJ1101" s="520">
        <v>0</v>
      </c>
      <c r="CK1101" s="1770"/>
      <c r="CL1101" s="514"/>
    </row>
    <row r="1102" spans="1:90" s="517" customFormat="1" ht="16.5" customHeight="1" outlineLevel="1">
      <c r="A1102" s="503"/>
      <c r="B1102" s="134"/>
      <c r="C1102" s="516" t="s">
        <v>748</v>
      </c>
      <c r="D1102" s="478"/>
      <c r="E1102" s="478"/>
      <c r="F1102" s="478"/>
      <c r="G1102" s="478"/>
      <c r="H1102" s="478"/>
      <c r="I1102" s="478"/>
      <c r="J1102" s="478"/>
      <c r="K1102" s="478"/>
      <c r="L1102" s="478"/>
      <c r="M1102" s="478"/>
      <c r="N1102" s="478"/>
      <c r="O1102" s="478"/>
      <c r="P1102" s="478"/>
      <c r="Q1102" s="478"/>
      <c r="R1102" s="478"/>
      <c r="S1102" s="478"/>
      <c r="T1102" s="2531">
        <v>177825438425</v>
      </c>
      <c r="U1102" s="2531"/>
      <c r="V1102" s="2531"/>
      <c r="W1102" s="2531"/>
      <c r="X1102" s="2531"/>
      <c r="Y1102" s="2531"/>
      <c r="Z1102" s="2531"/>
      <c r="AA1102" s="2531"/>
      <c r="AB1102" s="2531"/>
      <c r="AC1102" s="2531"/>
      <c r="AD1102" s="2534">
        <v>91425385223</v>
      </c>
      <c r="AE1102" s="2534"/>
      <c r="AF1102" s="2534"/>
      <c r="AG1102" s="2534"/>
      <c r="AH1102" s="2534"/>
      <c r="AI1102" s="2534"/>
      <c r="AJ1102" s="2534"/>
      <c r="AK1102" s="2534"/>
      <c r="AL1102" s="2534"/>
      <c r="AM1102" s="2534"/>
      <c r="AN1102" s="2890">
        <v>269250823648</v>
      </c>
      <c r="AO1102" s="2890"/>
      <c r="AP1102" s="2890"/>
      <c r="AQ1102" s="2890"/>
      <c r="AR1102" s="2890"/>
      <c r="AS1102" s="2890"/>
      <c r="AT1102" s="2890"/>
      <c r="AU1102" s="2890"/>
      <c r="AV1102" s="2890"/>
      <c r="AW1102" s="2890"/>
      <c r="AX1102" s="2890"/>
      <c r="AZ1102" s="134"/>
      <c r="BA1102" s="134"/>
      <c r="BB1102" s="518"/>
      <c r="BC1102" s="514"/>
      <c r="BD1102" s="514"/>
      <c r="BE1102" s="514"/>
      <c r="BF1102" s="514"/>
      <c r="BG1102" s="514"/>
      <c r="BH1102" s="514"/>
      <c r="BI1102" s="514"/>
      <c r="BJ1102" s="514"/>
      <c r="BK1102" s="514"/>
      <c r="BL1102" s="514"/>
      <c r="BM1102" s="514"/>
      <c r="BN1102" s="514"/>
      <c r="BO1102" s="514"/>
      <c r="BP1102" s="514"/>
      <c r="BQ1102" s="514"/>
      <c r="BR1102" s="514"/>
      <c r="BS1102" s="514"/>
      <c r="BT1102" s="514"/>
      <c r="BU1102" s="514"/>
      <c r="BV1102" s="514"/>
      <c r="BW1102" s="514"/>
      <c r="BX1102" s="514"/>
      <c r="BY1102" s="514"/>
      <c r="BZ1102" s="514"/>
      <c r="CA1102" s="514"/>
      <c r="CB1102" s="514"/>
      <c r="CC1102" s="514"/>
      <c r="CD1102" s="514"/>
      <c r="CE1102" s="514"/>
      <c r="CF1102" s="514"/>
      <c r="CG1102" s="514"/>
      <c r="CH1102" s="514"/>
      <c r="CI1102" s="384">
        <v>269250823648</v>
      </c>
      <c r="CJ1102" s="519">
        <v>0</v>
      </c>
      <c r="CK1102" s="520"/>
      <c r="CL1102" s="514"/>
    </row>
    <row r="1103" spans="1:90" s="517" customFormat="1" ht="16.5" customHeight="1" outlineLevel="1">
      <c r="A1103" s="503"/>
      <c r="B1103" s="134"/>
      <c r="C1103" s="2867" t="s">
        <v>749</v>
      </c>
      <c r="D1103" s="2867"/>
      <c r="E1103" s="2867"/>
      <c r="F1103" s="2867"/>
      <c r="G1103" s="2867"/>
      <c r="H1103" s="2867"/>
      <c r="I1103" s="2867"/>
      <c r="J1103" s="2867"/>
      <c r="K1103" s="2867"/>
      <c r="L1103" s="2867"/>
      <c r="M1103" s="2867"/>
      <c r="N1103" s="2867"/>
      <c r="O1103" s="2867"/>
      <c r="P1103" s="2867"/>
      <c r="Q1103" s="2867"/>
      <c r="R1103" s="478"/>
      <c r="S1103" s="478"/>
      <c r="T1103" s="2865">
        <v>13614381419</v>
      </c>
      <c r="U1103" s="2865"/>
      <c r="V1103" s="2865"/>
      <c r="W1103" s="2865"/>
      <c r="X1103" s="2865"/>
      <c r="Y1103" s="2865"/>
      <c r="Z1103" s="2865"/>
      <c r="AA1103" s="2865"/>
      <c r="AB1103" s="2865"/>
      <c r="AC1103" s="2865"/>
      <c r="AD1103" s="2880">
        <v>3502398365</v>
      </c>
      <c r="AE1103" s="2880"/>
      <c r="AF1103" s="2880"/>
      <c r="AG1103" s="2880"/>
      <c r="AH1103" s="2880"/>
      <c r="AI1103" s="2880"/>
      <c r="AJ1103" s="2880"/>
      <c r="AK1103" s="2880"/>
      <c r="AL1103" s="2880"/>
      <c r="AM1103" s="2880"/>
      <c r="AN1103" s="2868">
        <v>17116779784</v>
      </c>
      <c r="AO1103" s="2868"/>
      <c r="AP1103" s="2868"/>
      <c r="AQ1103" s="2868"/>
      <c r="AR1103" s="2868"/>
      <c r="AS1103" s="2868"/>
      <c r="AT1103" s="2868"/>
      <c r="AU1103" s="2868"/>
      <c r="AV1103" s="2868"/>
      <c r="AW1103" s="2868"/>
      <c r="AX1103" s="2868"/>
      <c r="AZ1103" s="134"/>
      <c r="BA1103" s="134"/>
      <c r="BB1103" s="518"/>
      <c r="BC1103" s="514"/>
      <c r="BD1103" s="514"/>
      <c r="BE1103" s="514"/>
      <c r="BF1103" s="514"/>
      <c r="BG1103" s="514"/>
      <c r="BH1103" s="514"/>
      <c r="BI1103" s="514"/>
      <c r="BJ1103" s="514"/>
      <c r="BK1103" s="514"/>
      <c r="BL1103" s="514"/>
      <c r="BM1103" s="514"/>
      <c r="BN1103" s="514"/>
      <c r="BO1103" s="514"/>
      <c r="BP1103" s="514"/>
      <c r="BQ1103" s="514"/>
      <c r="BR1103" s="514"/>
      <c r="BS1103" s="514"/>
      <c r="BT1103" s="514"/>
      <c r="BU1103" s="514"/>
      <c r="BV1103" s="514"/>
      <c r="BW1103" s="514"/>
      <c r="BX1103" s="514"/>
      <c r="BY1103" s="514"/>
      <c r="BZ1103" s="514"/>
      <c r="CA1103" s="514"/>
      <c r="CB1103" s="514"/>
      <c r="CC1103" s="514"/>
      <c r="CD1103" s="514"/>
      <c r="CE1103" s="514"/>
      <c r="CF1103" s="514"/>
      <c r="CG1103" s="514"/>
      <c r="CH1103" s="514"/>
      <c r="CI1103" s="514"/>
      <c r="CJ1103" s="1770"/>
      <c r="CK1103" s="1770"/>
      <c r="CL1103" s="514"/>
    </row>
    <row r="1104" spans="1:90" s="517" customFormat="1" ht="16.5" customHeight="1" outlineLevel="1">
      <c r="A1104" s="2013"/>
      <c r="B1104" s="2016"/>
      <c r="C1104" s="2022"/>
      <c r="D1104" s="2022"/>
      <c r="E1104" s="2022"/>
      <c r="F1104" s="2022"/>
      <c r="G1104" s="2022"/>
      <c r="H1104" s="2022"/>
      <c r="I1104" s="2022"/>
      <c r="J1104" s="2022"/>
      <c r="K1104" s="2022"/>
      <c r="L1104" s="2022"/>
      <c r="M1104" s="2022"/>
      <c r="N1104" s="2022"/>
      <c r="O1104" s="2022"/>
      <c r="P1104" s="2022"/>
      <c r="Q1104" s="2022"/>
      <c r="R1104" s="478"/>
      <c r="S1104" s="478"/>
      <c r="T1104" s="2021"/>
      <c r="U1104" s="2021"/>
      <c r="V1104" s="2021"/>
      <c r="W1104" s="2021"/>
      <c r="X1104" s="2021"/>
      <c r="Y1104" s="2021"/>
      <c r="Z1104" s="2021"/>
      <c r="AA1104" s="2021"/>
      <c r="AB1104" s="2021"/>
      <c r="AC1104" s="2021"/>
      <c r="AD1104" s="2019"/>
      <c r="AE1104" s="2019"/>
      <c r="AF1104" s="2019"/>
      <c r="AG1104" s="2019"/>
      <c r="AH1104" s="2019"/>
      <c r="AI1104" s="2019"/>
      <c r="AJ1104" s="2019"/>
      <c r="AK1104" s="2019"/>
      <c r="AL1104" s="2019"/>
      <c r="AM1104" s="2019"/>
      <c r="AN1104" s="2020"/>
      <c r="AO1104" s="2020"/>
      <c r="AP1104" s="2020"/>
      <c r="AQ1104" s="2020"/>
      <c r="AR1104" s="2020"/>
      <c r="AS1104" s="2020"/>
      <c r="AT1104" s="2020"/>
      <c r="AU1104" s="2020"/>
      <c r="AV1104" s="2020"/>
      <c r="AW1104" s="2020"/>
      <c r="AX1104" s="2020"/>
      <c r="AZ1104" s="2016"/>
      <c r="BA1104" s="2016"/>
      <c r="BB1104" s="2024"/>
      <c r="BC1104" s="2015"/>
      <c r="BD1104" s="2015"/>
      <c r="BE1104" s="2015"/>
      <c r="BF1104" s="2015"/>
      <c r="BG1104" s="2015"/>
      <c r="BH1104" s="2015"/>
      <c r="BI1104" s="2015"/>
      <c r="BJ1104" s="2015"/>
      <c r="BK1104" s="2015"/>
      <c r="BL1104" s="2015"/>
      <c r="BM1104" s="2015"/>
      <c r="BN1104" s="2015"/>
      <c r="BO1104" s="2015"/>
      <c r="BP1104" s="2015"/>
      <c r="BQ1104" s="2015"/>
      <c r="BR1104" s="2015"/>
      <c r="BS1104" s="2015"/>
      <c r="BT1104" s="2015"/>
      <c r="BU1104" s="2015"/>
      <c r="BV1104" s="2015"/>
      <c r="BW1104" s="2015"/>
      <c r="BX1104" s="2015"/>
      <c r="BY1104" s="2015"/>
      <c r="BZ1104" s="2015"/>
      <c r="CA1104" s="2015"/>
      <c r="CB1104" s="2015"/>
      <c r="CC1104" s="2015"/>
      <c r="CD1104" s="2015"/>
      <c r="CE1104" s="2015"/>
      <c r="CF1104" s="2015"/>
      <c r="CG1104" s="2015"/>
      <c r="CH1104" s="2015"/>
      <c r="CI1104" s="2015"/>
      <c r="CJ1104" s="1770"/>
      <c r="CK1104" s="1770"/>
      <c r="CL1104" s="2015"/>
    </row>
    <row r="1105" spans="1:90" s="517" customFormat="1" ht="16.5" customHeight="1" outlineLevel="1">
      <c r="A1105" s="503"/>
      <c r="B1105" s="134"/>
      <c r="C1105" s="1702" t="s">
        <v>750</v>
      </c>
      <c r="D1105" s="478"/>
      <c r="E1105" s="478"/>
      <c r="F1105" s="478"/>
      <c r="G1105" s="478"/>
      <c r="H1105" s="478"/>
      <c r="I1105" s="478"/>
      <c r="J1105" s="478"/>
      <c r="K1105" s="478"/>
      <c r="L1105" s="478"/>
      <c r="M1105" s="478"/>
      <c r="N1105" s="478"/>
      <c r="O1105" s="478"/>
      <c r="P1105" s="478"/>
      <c r="Q1105" s="478"/>
      <c r="R1105" s="478"/>
      <c r="S1105" s="478"/>
      <c r="T1105" s="478"/>
      <c r="U1105" s="478"/>
      <c r="V1105" s="478"/>
      <c r="W1105" s="478"/>
      <c r="X1105" s="478"/>
      <c r="Y1105" s="478"/>
      <c r="Z1105" s="478"/>
      <c r="AA1105" s="478"/>
      <c r="AB1105" s="478"/>
      <c r="AC1105" s="478"/>
      <c r="AD1105" s="478"/>
      <c r="AE1105" s="478"/>
      <c r="AF1105" s="2845"/>
      <c r="AG1105" s="2845"/>
      <c r="AH1105" s="2845"/>
      <c r="AI1105" s="2845"/>
      <c r="AJ1105" s="2845"/>
      <c r="AK1105" s="2845"/>
      <c r="AL1105" s="2845"/>
      <c r="AM1105" s="2845"/>
      <c r="AN1105" s="2845"/>
      <c r="AO1105" s="2868">
        <v>9027945197</v>
      </c>
      <c r="AP1105" s="2868"/>
      <c r="AQ1105" s="2868"/>
      <c r="AR1105" s="2868"/>
      <c r="AS1105" s="2868"/>
      <c r="AT1105" s="2868"/>
      <c r="AU1105" s="2868"/>
      <c r="AV1105" s="2868"/>
      <c r="AW1105" s="2868"/>
      <c r="AX1105" s="2012"/>
      <c r="AZ1105" s="134"/>
      <c r="BA1105" s="134"/>
      <c r="BB1105" s="518"/>
      <c r="BC1105" s="514"/>
      <c r="BD1105" s="514"/>
      <c r="BE1105" s="514"/>
      <c r="BF1105" s="514"/>
      <c r="BG1105" s="514"/>
      <c r="BH1105" s="514"/>
      <c r="BI1105" s="514"/>
      <c r="BJ1105" s="514"/>
      <c r="BK1105" s="514"/>
      <c r="BL1105" s="514"/>
      <c r="BM1105" s="514"/>
      <c r="BN1105" s="514"/>
      <c r="BO1105" s="514"/>
      <c r="BP1105" s="514"/>
      <c r="BQ1105" s="514"/>
      <c r="BR1105" s="514"/>
      <c r="BS1105" s="514"/>
      <c r="BT1105" s="514"/>
      <c r="BU1105" s="514"/>
      <c r="BV1105" s="514"/>
      <c r="BW1105" s="514"/>
      <c r="BX1105" s="514"/>
      <c r="BY1105" s="514"/>
      <c r="BZ1105" s="514"/>
      <c r="CA1105" s="514"/>
      <c r="CB1105" s="514"/>
      <c r="CC1105" s="514"/>
      <c r="CD1105" s="514"/>
      <c r="CE1105" s="514"/>
      <c r="CF1105" s="514"/>
      <c r="CG1105" s="514"/>
      <c r="CH1105" s="514"/>
      <c r="CI1105" s="384">
        <v>9027945197</v>
      </c>
      <c r="CJ1105" s="520">
        <v>0</v>
      </c>
      <c r="CK1105" s="1770"/>
      <c r="CL1105" s="514"/>
    </row>
    <row r="1106" spans="1:90" s="517" customFormat="1" ht="16.5" customHeight="1" outlineLevel="1">
      <c r="A1106" s="503"/>
      <c r="B1106" s="134"/>
      <c r="C1106" s="516" t="s">
        <v>751</v>
      </c>
      <c r="D1106" s="478"/>
      <c r="E1106" s="478"/>
      <c r="F1106" s="478"/>
      <c r="G1106" s="478"/>
      <c r="H1106" s="478"/>
      <c r="I1106" s="478"/>
      <c r="J1106" s="478"/>
      <c r="K1106" s="478"/>
      <c r="L1106" s="478"/>
      <c r="M1106" s="478"/>
      <c r="N1106" s="478"/>
      <c r="O1106" s="478"/>
      <c r="P1106" s="478"/>
      <c r="Q1106" s="478"/>
      <c r="R1106" s="478"/>
      <c r="S1106" s="478"/>
      <c r="T1106" s="478"/>
      <c r="U1106" s="478"/>
      <c r="V1106" s="478"/>
      <c r="W1106" s="478"/>
      <c r="X1106" s="478"/>
      <c r="Y1106" s="478"/>
      <c r="Z1106" s="478"/>
      <c r="AA1106" s="478"/>
      <c r="AB1106" s="478"/>
      <c r="AC1106" s="478"/>
      <c r="AD1106" s="478"/>
      <c r="AE1106" s="478"/>
      <c r="AF1106" s="2845"/>
      <c r="AG1106" s="2845"/>
      <c r="AH1106" s="2845"/>
      <c r="AI1106" s="2845"/>
      <c r="AJ1106" s="2845"/>
      <c r="AK1106" s="2845"/>
      <c r="AL1106" s="2845"/>
      <c r="AM1106" s="2845"/>
      <c r="AN1106" s="2845"/>
      <c r="AO1106" s="2890">
        <v>8088834587</v>
      </c>
      <c r="AP1106" s="2890"/>
      <c r="AQ1106" s="2890"/>
      <c r="AR1106" s="2890"/>
      <c r="AS1106" s="2890"/>
      <c r="AT1106" s="2890"/>
      <c r="AU1106" s="2890"/>
      <c r="AV1106" s="2890"/>
      <c r="AW1106" s="2890"/>
      <c r="AX1106" s="2890"/>
      <c r="AZ1106" s="134"/>
      <c r="BA1106" s="134"/>
      <c r="BB1106" s="518"/>
      <c r="BC1106" s="514"/>
      <c r="BD1106" s="514"/>
      <c r="BE1106" s="514"/>
      <c r="BF1106" s="514"/>
      <c r="BG1106" s="514"/>
      <c r="BH1106" s="514"/>
      <c r="BI1106" s="514"/>
      <c r="BJ1106" s="514"/>
      <c r="BK1106" s="514"/>
      <c r="BL1106" s="514"/>
      <c r="BM1106" s="514"/>
      <c r="BN1106" s="514"/>
      <c r="BO1106" s="514"/>
      <c r="BP1106" s="514"/>
      <c r="BQ1106" s="514"/>
      <c r="BR1106" s="514"/>
      <c r="BS1106" s="514"/>
      <c r="BT1106" s="514"/>
      <c r="BU1106" s="514"/>
      <c r="BV1106" s="514"/>
      <c r="BW1106" s="514"/>
      <c r="BX1106" s="514"/>
      <c r="BY1106" s="514"/>
      <c r="BZ1106" s="514"/>
      <c r="CA1106" s="514"/>
      <c r="CB1106" s="514"/>
      <c r="CC1106" s="514"/>
      <c r="CD1106" s="514"/>
      <c r="CE1106" s="514"/>
      <c r="CF1106" s="514"/>
      <c r="CG1106" s="514"/>
      <c r="CH1106" s="514"/>
      <c r="CI1106" s="514"/>
      <c r="CJ1106" s="1770"/>
      <c r="CK1106" s="1770"/>
      <c r="CL1106" s="514"/>
    </row>
    <row r="1107" spans="1:90" s="517" customFormat="1" ht="16.5" customHeight="1" outlineLevel="1">
      <c r="A1107" s="503"/>
      <c r="B1107" s="134"/>
      <c r="C1107" s="516" t="s">
        <v>404</v>
      </c>
      <c r="D1107" s="478"/>
      <c r="E1107" s="478"/>
      <c r="F1107" s="478"/>
      <c r="G1107" s="478"/>
      <c r="H1107" s="478"/>
      <c r="I1107" s="478"/>
      <c r="J1107" s="478"/>
      <c r="K1107" s="478"/>
      <c r="L1107" s="478"/>
      <c r="M1107" s="478"/>
      <c r="N1107" s="478"/>
      <c r="O1107" s="478"/>
      <c r="P1107" s="478"/>
      <c r="Q1107" s="478"/>
      <c r="R1107" s="478"/>
      <c r="S1107" s="478"/>
      <c r="T1107" s="478"/>
      <c r="U1107" s="478"/>
      <c r="V1107" s="478"/>
      <c r="W1107" s="478"/>
      <c r="X1107" s="478"/>
      <c r="Y1107" s="478"/>
      <c r="Z1107" s="478"/>
      <c r="AA1107" s="478"/>
      <c r="AB1107" s="478"/>
      <c r="AC1107" s="478"/>
      <c r="AD1107" s="478"/>
      <c r="AE1107" s="478"/>
      <c r="AF1107" s="2845"/>
      <c r="AG1107" s="2845"/>
      <c r="AH1107" s="2845"/>
      <c r="AI1107" s="2845"/>
      <c r="AJ1107" s="2845"/>
      <c r="AK1107" s="2845"/>
      <c r="AL1107" s="2845"/>
      <c r="AM1107" s="2845"/>
      <c r="AN1107" s="2845"/>
      <c r="AO1107" s="2890">
        <v>16863150304</v>
      </c>
      <c r="AP1107" s="2890"/>
      <c r="AQ1107" s="2890"/>
      <c r="AR1107" s="2890"/>
      <c r="AS1107" s="2890"/>
      <c r="AT1107" s="2890"/>
      <c r="AU1107" s="2890"/>
      <c r="AV1107" s="2890"/>
      <c r="AW1107" s="2890"/>
      <c r="AX1107" s="2890"/>
      <c r="AZ1107" s="134"/>
      <c r="BA1107" s="134"/>
      <c r="BB1107" s="518"/>
      <c r="BC1107" s="514"/>
      <c r="BD1107" s="514"/>
      <c r="BE1107" s="514"/>
      <c r="BF1107" s="514"/>
      <c r="BG1107" s="514"/>
      <c r="BH1107" s="514"/>
      <c r="BI1107" s="514"/>
      <c r="BJ1107" s="514"/>
      <c r="BK1107" s="514"/>
      <c r="BL1107" s="514"/>
      <c r="BM1107" s="514"/>
      <c r="BN1107" s="514"/>
      <c r="BO1107" s="514"/>
      <c r="BP1107" s="514"/>
      <c r="BQ1107" s="514"/>
      <c r="BR1107" s="514"/>
      <c r="BS1107" s="514"/>
      <c r="BT1107" s="514"/>
      <c r="BU1107" s="514"/>
      <c r="BV1107" s="514"/>
      <c r="BW1107" s="514"/>
      <c r="BX1107" s="514"/>
      <c r="BY1107" s="514"/>
      <c r="BZ1107" s="514"/>
      <c r="CA1107" s="514"/>
      <c r="CB1107" s="514"/>
      <c r="CC1107" s="514"/>
      <c r="CD1107" s="514"/>
      <c r="CE1107" s="514"/>
      <c r="CF1107" s="514"/>
      <c r="CG1107" s="514"/>
      <c r="CH1107" s="514"/>
      <c r="CI1107" s="514"/>
      <c r="CJ1107" s="1770"/>
      <c r="CK1107" s="2031" t="s">
        <v>2029</v>
      </c>
      <c r="CL1107" s="514"/>
    </row>
    <row r="1108" spans="1:90" s="517" customFormat="1" ht="16.5" customHeight="1" outlineLevel="1">
      <c r="A1108" s="503"/>
      <c r="B1108" s="134"/>
      <c r="C1108" s="516" t="s">
        <v>403</v>
      </c>
      <c r="D1108" s="478"/>
      <c r="E1108" s="478"/>
      <c r="F1108" s="478"/>
      <c r="G1108" s="478"/>
      <c r="H1108" s="478"/>
      <c r="I1108" s="478"/>
      <c r="J1108" s="478"/>
      <c r="K1108" s="478"/>
      <c r="L1108" s="478"/>
      <c r="M1108" s="478"/>
      <c r="N1108" s="478"/>
      <c r="O1108" s="478"/>
      <c r="P1108" s="478"/>
      <c r="Q1108" s="478"/>
      <c r="R1108" s="478"/>
      <c r="S1108" s="478"/>
      <c r="T1108" s="478"/>
      <c r="U1108" s="478"/>
      <c r="V1108" s="478"/>
      <c r="W1108" s="478"/>
      <c r="X1108" s="478"/>
      <c r="Y1108" s="478"/>
      <c r="Z1108" s="478"/>
      <c r="AA1108" s="478"/>
      <c r="AB1108" s="478"/>
      <c r="AC1108" s="478"/>
      <c r="AD1108" s="478"/>
      <c r="AE1108" s="478"/>
      <c r="AF1108" s="2845"/>
      <c r="AG1108" s="2845"/>
      <c r="AH1108" s="2845"/>
      <c r="AI1108" s="2845"/>
      <c r="AJ1108" s="2845"/>
      <c r="AK1108" s="2845"/>
      <c r="AL1108" s="2845"/>
      <c r="AM1108" s="2845"/>
      <c r="AN1108" s="2845"/>
      <c r="AO1108" s="2890">
        <v>21873544962</v>
      </c>
      <c r="AP1108" s="2890"/>
      <c r="AQ1108" s="2890"/>
      <c r="AR1108" s="2890"/>
      <c r="AS1108" s="2890"/>
      <c r="AT1108" s="2890"/>
      <c r="AU1108" s="2890"/>
      <c r="AV1108" s="2890"/>
      <c r="AW1108" s="2890"/>
      <c r="AX1108" s="2890"/>
      <c r="AZ1108" s="134"/>
      <c r="BA1108" s="134"/>
      <c r="BB1108" s="518"/>
      <c r="BC1108" s="514"/>
      <c r="BD1108" s="514"/>
      <c r="BE1108" s="514"/>
      <c r="BF1108" s="514"/>
      <c r="BG1108" s="514"/>
      <c r="BH1108" s="514"/>
      <c r="BI1108" s="514"/>
      <c r="BJ1108" s="514"/>
      <c r="BK1108" s="514"/>
      <c r="BL1108" s="514"/>
      <c r="BM1108" s="514"/>
      <c r="BN1108" s="514"/>
      <c r="BO1108" s="514"/>
      <c r="BP1108" s="514"/>
      <c r="BQ1108" s="514"/>
      <c r="BR1108" s="514"/>
      <c r="BS1108" s="514"/>
      <c r="BT1108" s="514"/>
      <c r="BU1108" s="514"/>
      <c r="BV1108" s="514"/>
      <c r="BW1108" s="514"/>
      <c r="BX1108" s="514"/>
      <c r="BY1108" s="514"/>
      <c r="BZ1108" s="514"/>
      <c r="CA1108" s="514"/>
      <c r="CB1108" s="514"/>
      <c r="CC1108" s="514"/>
      <c r="CD1108" s="514"/>
      <c r="CE1108" s="514"/>
      <c r="CF1108" s="514"/>
      <c r="CG1108" s="514"/>
      <c r="CH1108" s="514"/>
      <c r="CI1108" s="514"/>
      <c r="CJ1108" s="1770"/>
      <c r="CK1108" s="1770"/>
      <c r="CL1108" s="514"/>
    </row>
    <row r="1109" spans="1:90" s="517" customFormat="1" ht="16.5" customHeight="1" outlineLevel="1">
      <c r="A1109" s="503"/>
      <c r="B1109" s="134"/>
      <c r="C1109" s="516" t="s">
        <v>397</v>
      </c>
      <c r="D1109" s="478"/>
      <c r="E1109" s="478"/>
      <c r="F1109" s="478"/>
      <c r="G1109" s="478"/>
      <c r="H1109" s="478"/>
      <c r="I1109" s="478"/>
      <c r="J1109" s="478"/>
      <c r="K1109" s="478"/>
      <c r="L1109" s="478"/>
      <c r="M1109" s="478"/>
      <c r="N1109" s="478"/>
      <c r="O1109" s="478"/>
      <c r="P1109" s="478"/>
      <c r="Q1109" s="478"/>
      <c r="R1109" s="478"/>
      <c r="S1109" s="478"/>
      <c r="T1109" s="478"/>
      <c r="U1109" s="478"/>
      <c r="V1109" s="478"/>
      <c r="W1109" s="478"/>
      <c r="X1109" s="478"/>
      <c r="Y1109" s="478"/>
      <c r="Z1109" s="478"/>
      <c r="AA1109" s="478"/>
      <c r="AB1109" s="478"/>
      <c r="AC1109" s="478"/>
      <c r="AD1109" s="478"/>
      <c r="AE1109" s="478"/>
      <c r="AF1109" s="2845"/>
      <c r="AG1109" s="2845"/>
      <c r="AH1109" s="2845"/>
      <c r="AI1109" s="2845"/>
      <c r="AJ1109" s="2845"/>
      <c r="AK1109" s="2845"/>
      <c r="AL1109" s="2845"/>
      <c r="AM1109" s="2845"/>
      <c r="AN1109" s="2845"/>
      <c r="AO1109" s="2890">
        <v>247272727</v>
      </c>
      <c r="AP1109" s="2890"/>
      <c r="AQ1109" s="2890"/>
      <c r="AR1109" s="2890"/>
      <c r="AS1109" s="2890"/>
      <c r="AT1109" s="2890"/>
      <c r="AU1109" s="2890"/>
      <c r="AV1109" s="2890"/>
      <c r="AW1109" s="2890"/>
      <c r="AX1109" s="2890"/>
      <c r="AZ1109" s="134"/>
      <c r="BA1109" s="134"/>
      <c r="BB1109" s="518"/>
      <c r="BC1109" s="514"/>
      <c r="BD1109" s="514"/>
      <c r="BE1109" s="514"/>
      <c r="BF1109" s="514"/>
      <c r="BG1109" s="514"/>
      <c r="BH1109" s="514"/>
      <c r="BI1109" s="514"/>
      <c r="BJ1109" s="514"/>
      <c r="BK1109" s="514"/>
      <c r="BL1109" s="514"/>
      <c r="BM1109" s="514"/>
      <c r="BN1109" s="514"/>
      <c r="BO1109" s="514"/>
      <c r="BP1109" s="514"/>
      <c r="BQ1109" s="514"/>
      <c r="BR1109" s="514"/>
      <c r="BS1109" s="514"/>
      <c r="BT1109" s="514"/>
      <c r="BU1109" s="514"/>
      <c r="BV1109" s="514"/>
      <c r="BW1109" s="514"/>
      <c r="BX1109" s="514"/>
      <c r="BY1109" s="514"/>
      <c r="BZ1109" s="514"/>
      <c r="CA1109" s="514"/>
      <c r="CB1109" s="514"/>
      <c r="CC1109" s="514"/>
      <c r="CD1109" s="514"/>
      <c r="CE1109" s="514"/>
      <c r="CF1109" s="514"/>
      <c r="CG1109" s="514"/>
      <c r="CH1109" s="514"/>
      <c r="CI1109" s="514"/>
      <c r="CJ1109" s="1770"/>
      <c r="CK1109" s="1770"/>
      <c r="CL1109" s="514"/>
    </row>
    <row r="1110" spans="1:90" s="517" customFormat="1" ht="16.5" customHeight="1" outlineLevel="1">
      <c r="A1110" s="503"/>
      <c r="B1110" s="134"/>
      <c r="C1110" s="516" t="s">
        <v>752</v>
      </c>
      <c r="D1110" s="478"/>
      <c r="E1110" s="478"/>
      <c r="F1110" s="478"/>
      <c r="G1110" s="478"/>
      <c r="H1110" s="478"/>
      <c r="I1110" s="478"/>
      <c r="J1110" s="478"/>
      <c r="K1110" s="478"/>
      <c r="L1110" s="478"/>
      <c r="M1110" s="478"/>
      <c r="N1110" s="478"/>
      <c r="O1110" s="478"/>
      <c r="P1110" s="478"/>
      <c r="Q1110" s="478"/>
      <c r="R1110" s="478"/>
      <c r="S1110" s="478"/>
      <c r="T1110" s="478"/>
      <c r="U1110" s="478"/>
      <c r="V1110" s="478"/>
      <c r="W1110" s="478"/>
      <c r="X1110" s="478"/>
      <c r="Y1110" s="478"/>
      <c r="Z1110" s="478"/>
      <c r="AA1110" s="478"/>
      <c r="AB1110" s="478"/>
      <c r="AC1110" s="478"/>
      <c r="AD1110" s="478"/>
      <c r="AE1110" s="478"/>
      <c r="AF1110" s="2845"/>
      <c r="AG1110" s="2845"/>
      <c r="AH1110" s="2845"/>
      <c r="AI1110" s="2845"/>
      <c r="AJ1110" s="2845"/>
      <c r="AK1110" s="2845"/>
      <c r="AL1110" s="2845"/>
      <c r="AM1110" s="2845"/>
      <c r="AN1110" s="2845"/>
      <c r="AO1110" s="2890">
        <v>82388649</v>
      </c>
      <c r="AP1110" s="2890"/>
      <c r="AQ1110" s="2890"/>
      <c r="AR1110" s="2890"/>
      <c r="AS1110" s="2890"/>
      <c r="AT1110" s="2890"/>
      <c r="AU1110" s="2890"/>
      <c r="AV1110" s="2890"/>
      <c r="AW1110" s="2890"/>
      <c r="AX1110" s="2890"/>
      <c r="AZ1110" s="134"/>
      <c r="BA1110" s="134"/>
      <c r="BB1110" s="518"/>
      <c r="BC1110" s="514"/>
      <c r="BD1110" s="514"/>
      <c r="BE1110" s="514"/>
      <c r="BF1110" s="514"/>
      <c r="BG1110" s="514"/>
      <c r="BH1110" s="514"/>
      <c r="BI1110" s="514"/>
      <c r="BJ1110" s="514"/>
      <c r="BK1110" s="514"/>
      <c r="BL1110" s="514"/>
      <c r="BM1110" s="514"/>
      <c r="BN1110" s="514"/>
      <c r="BO1110" s="514"/>
      <c r="BP1110" s="514"/>
      <c r="BQ1110" s="514"/>
      <c r="BR1110" s="514"/>
      <c r="BS1110" s="514"/>
      <c r="BT1110" s="514"/>
      <c r="BU1110" s="514"/>
      <c r="BV1110" s="514"/>
      <c r="BW1110" s="514"/>
      <c r="BX1110" s="514"/>
      <c r="BY1110" s="514"/>
      <c r="BZ1110" s="514"/>
      <c r="CA1110" s="514"/>
      <c r="CB1110" s="514"/>
      <c r="CC1110" s="514"/>
      <c r="CD1110" s="514"/>
      <c r="CE1110" s="514"/>
      <c r="CF1110" s="514"/>
      <c r="CG1110" s="514"/>
      <c r="CH1110" s="514"/>
      <c r="CI1110" s="514"/>
      <c r="CJ1110" s="1770"/>
      <c r="CK1110" s="1770"/>
      <c r="CL1110" s="514"/>
    </row>
    <row r="1111" spans="1:90" s="517" customFormat="1" ht="16.5" customHeight="1" outlineLevel="1">
      <c r="A1111" s="503"/>
      <c r="B1111" s="134"/>
      <c r="C1111" s="516" t="s">
        <v>1348</v>
      </c>
      <c r="D1111" s="478"/>
      <c r="E1111" s="478"/>
      <c r="F1111" s="478"/>
      <c r="G1111" s="478"/>
      <c r="H1111" s="478"/>
      <c r="I1111" s="478"/>
      <c r="J1111" s="478"/>
      <c r="K1111" s="478"/>
      <c r="L1111" s="478"/>
      <c r="M1111" s="478"/>
      <c r="N1111" s="478"/>
      <c r="O1111" s="478"/>
      <c r="P1111" s="478"/>
      <c r="Q1111" s="478"/>
      <c r="R1111" s="478"/>
      <c r="S1111" s="478"/>
      <c r="T1111" s="478"/>
      <c r="U1111" s="478"/>
      <c r="V1111" s="478"/>
      <c r="W1111" s="478"/>
      <c r="X1111" s="478"/>
      <c r="Y1111" s="478"/>
      <c r="Z1111" s="478"/>
      <c r="AA1111" s="478"/>
      <c r="AB1111" s="478"/>
      <c r="AC1111" s="478"/>
      <c r="AD1111" s="478"/>
      <c r="AE1111" s="478"/>
      <c r="AF1111" s="2845"/>
      <c r="AG1111" s="2845"/>
      <c r="AH1111" s="2845"/>
      <c r="AI1111" s="2845"/>
      <c r="AJ1111" s="2845"/>
      <c r="AK1111" s="2845"/>
      <c r="AL1111" s="2845"/>
      <c r="AM1111" s="2845"/>
      <c r="AN1111" s="2845"/>
      <c r="AO1111" s="2890">
        <v>665142531</v>
      </c>
      <c r="AP1111" s="2890"/>
      <c r="AQ1111" s="2890"/>
      <c r="AR1111" s="2890"/>
      <c r="AS1111" s="2890"/>
      <c r="AT1111" s="2890"/>
      <c r="AU1111" s="2890"/>
      <c r="AV1111" s="2890"/>
      <c r="AW1111" s="2890"/>
      <c r="AX1111" s="2890"/>
      <c r="AZ1111" s="134"/>
      <c r="BA1111" s="134"/>
      <c r="BB1111" s="518"/>
      <c r="BC1111" s="514"/>
      <c r="BD1111" s="514"/>
      <c r="BE1111" s="514"/>
      <c r="BF1111" s="514"/>
      <c r="BG1111" s="514"/>
      <c r="BH1111" s="514"/>
      <c r="BI1111" s="514"/>
      <c r="BJ1111" s="514"/>
      <c r="BK1111" s="514"/>
      <c r="BL1111" s="514"/>
      <c r="BM1111" s="514"/>
      <c r="BN1111" s="514"/>
      <c r="BO1111" s="514"/>
      <c r="BP1111" s="514"/>
      <c r="BQ1111" s="514"/>
      <c r="BR1111" s="514"/>
      <c r="BS1111" s="514"/>
      <c r="BT1111" s="514"/>
      <c r="BU1111" s="514"/>
      <c r="BV1111" s="514"/>
      <c r="BW1111" s="514"/>
      <c r="BX1111" s="514"/>
      <c r="BY1111" s="514"/>
      <c r="BZ1111" s="514"/>
      <c r="CA1111" s="514"/>
      <c r="CB1111" s="514"/>
      <c r="CC1111" s="514"/>
      <c r="CD1111" s="514"/>
      <c r="CE1111" s="514"/>
      <c r="CF1111" s="514"/>
      <c r="CG1111" s="514"/>
      <c r="CH1111" s="514"/>
      <c r="CI1111" s="514"/>
      <c r="CJ1111" s="1770"/>
      <c r="CK1111" s="1770"/>
      <c r="CL1111" s="514"/>
    </row>
    <row r="1112" spans="1:90" s="517" customFormat="1" ht="16.5" customHeight="1" outlineLevel="1">
      <c r="A1112" s="503"/>
      <c r="B1112" s="134"/>
      <c r="C1112" s="1702" t="s">
        <v>384</v>
      </c>
      <c r="D1112" s="478"/>
      <c r="E1112" s="478"/>
      <c r="F1112" s="478"/>
      <c r="G1112" s="478"/>
      <c r="H1112" s="478"/>
      <c r="I1112" s="478"/>
      <c r="J1112" s="478"/>
      <c r="K1112" s="478"/>
      <c r="L1112" s="478"/>
      <c r="M1112" s="478"/>
      <c r="N1112" s="478"/>
      <c r="O1112" s="478"/>
      <c r="P1112" s="478"/>
      <c r="Q1112" s="478"/>
      <c r="R1112" s="478"/>
      <c r="S1112" s="478"/>
      <c r="T1112" s="478"/>
      <c r="U1112" s="478"/>
      <c r="V1112" s="478"/>
      <c r="W1112" s="478"/>
      <c r="X1112" s="478"/>
      <c r="Y1112" s="478"/>
      <c r="Z1112" s="478"/>
      <c r="AA1112" s="478"/>
      <c r="AB1112" s="478"/>
      <c r="AC1112" s="478"/>
      <c r="AD1112" s="478"/>
      <c r="AE1112" s="478"/>
      <c r="AF1112" s="2845"/>
      <c r="AG1112" s="2845"/>
      <c r="AH1112" s="2845"/>
      <c r="AI1112" s="2845"/>
      <c r="AJ1112" s="2845"/>
      <c r="AK1112" s="2845"/>
      <c r="AL1112" s="2845"/>
      <c r="AM1112" s="2845"/>
      <c r="AN1112" s="2845"/>
      <c r="AO1112" s="2868">
        <v>2578181476</v>
      </c>
      <c r="AP1112" s="2868"/>
      <c r="AQ1112" s="2868"/>
      <c r="AR1112" s="2868"/>
      <c r="AS1112" s="2868"/>
      <c r="AT1112" s="2868"/>
      <c r="AU1112" s="2868"/>
      <c r="AV1112" s="2868"/>
      <c r="AW1112" s="2868"/>
      <c r="AX1112" s="2868"/>
      <c r="AY1112" s="1774" t="e">
        <v>#REF!</v>
      </c>
      <c r="AZ1112" s="134"/>
      <c r="BA1112" s="134"/>
      <c r="BB1112" s="518"/>
      <c r="BC1112" s="514"/>
      <c r="BD1112" s="514"/>
      <c r="BE1112" s="514"/>
      <c r="BF1112" s="514"/>
      <c r="BG1112" s="514"/>
      <c r="BH1112" s="514"/>
      <c r="BI1112" s="514"/>
      <c r="BJ1112" s="514"/>
      <c r="BK1112" s="514"/>
      <c r="BL1112" s="514"/>
      <c r="BM1112" s="514"/>
      <c r="BN1112" s="514"/>
      <c r="BO1112" s="514"/>
      <c r="BP1112" s="514"/>
      <c r="BQ1112" s="514"/>
      <c r="BR1112" s="514"/>
      <c r="BS1112" s="514"/>
      <c r="BT1112" s="514"/>
      <c r="BU1112" s="514"/>
      <c r="BV1112" s="514"/>
      <c r="BW1112" s="514"/>
      <c r="BX1112" s="514"/>
      <c r="BY1112" s="514"/>
      <c r="BZ1112" s="514"/>
      <c r="CA1112" s="514"/>
      <c r="CB1112" s="514"/>
      <c r="CC1112" s="514"/>
      <c r="CD1112" s="514"/>
      <c r="CE1112" s="514"/>
      <c r="CF1112" s="514"/>
      <c r="CG1112" s="514"/>
      <c r="CH1112" s="514"/>
      <c r="CI1112" s="384">
        <v>2578181476</v>
      </c>
      <c r="CJ1112" s="519">
        <v>0</v>
      </c>
      <c r="CK1112" s="520"/>
      <c r="CL1112" s="514"/>
    </row>
    <row r="1113" spans="1:90" s="517" customFormat="1" ht="19.5" hidden="1" customHeight="1" outlineLevel="1">
      <c r="A1113" s="503"/>
      <c r="B1113" s="134"/>
      <c r="C1113" s="516" t="s">
        <v>753</v>
      </c>
      <c r="D1113" s="478"/>
      <c r="E1113" s="478"/>
      <c r="F1113" s="478"/>
      <c r="G1113" s="478"/>
      <c r="H1113" s="478"/>
      <c r="I1113" s="478"/>
      <c r="J1113" s="478"/>
      <c r="K1113" s="478"/>
      <c r="L1113" s="478"/>
      <c r="M1113" s="478"/>
      <c r="N1113" s="478"/>
      <c r="O1113" s="478"/>
      <c r="P1113" s="478"/>
      <c r="Q1113" s="478"/>
      <c r="R1113" s="478"/>
      <c r="S1113" s="478"/>
      <c r="T1113" s="478"/>
      <c r="U1113" s="478"/>
      <c r="V1113" s="478"/>
      <c r="W1113" s="478"/>
      <c r="X1113" s="478"/>
      <c r="Y1113" s="478"/>
      <c r="Z1113" s="478"/>
      <c r="AA1113" s="478"/>
      <c r="AB1113" s="478"/>
      <c r="AC1113" s="478"/>
      <c r="AD1113" s="478"/>
      <c r="AE1113" s="478"/>
      <c r="AF1113" s="2845"/>
      <c r="AG1113" s="2845"/>
      <c r="AH1113" s="2845"/>
      <c r="AI1113" s="2845"/>
      <c r="AJ1113" s="2845"/>
      <c r="AK1113" s="2845"/>
      <c r="AL1113" s="2845"/>
      <c r="AM1113" s="2845"/>
      <c r="AN1113" s="2845"/>
      <c r="AO1113" s="2873">
        <v>15512440001</v>
      </c>
      <c r="AP1113" s="2873"/>
      <c r="AQ1113" s="2873"/>
      <c r="AR1113" s="2873"/>
      <c r="AS1113" s="2873"/>
      <c r="AT1113" s="2873"/>
      <c r="AU1113" s="2873"/>
      <c r="AV1113" s="2873"/>
      <c r="AW1113" s="2873"/>
      <c r="AX1113" s="2873"/>
      <c r="AZ1113" s="134"/>
      <c r="BA1113" s="134"/>
      <c r="BB1113" s="518"/>
      <c r="BC1113" s="514"/>
      <c r="BD1113" s="514"/>
      <c r="BE1113" s="514"/>
      <c r="BF1113" s="514"/>
      <c r="BG1113" s="514"/>
      <c r="BH1113" s="514"/>
      <c r="BI1113" s="514"/>
      <c r="BJ1113" s="514"/>
      <c r="BK1113" s="514"/>
      <c r="BL1113" s="514"/>
      <c r="BM1113" s="514"/>
      <c r="BN1113" s="514"/>
      <c r="BO1113" s="514"/>
      <c r="BP1113" s="514"/>
      <c r="BQ1113" s="514"/>
      <c r="BR1113" s="514"/>
      <c r="BS1113" s="514"/>
      <c r="BT1113" s="514"/>
      <c r="BU1113" s="514"/>
      <c r="BV1113" s="514"/>
      <c r="BW1113" s="514"/>
      <c r="BX1113" s="514"/>
      <c r="BY1113" s="514"/>
      <c r="BZ1113" s="514"/>
      <c r="CA1113" s="514"/>
      <c r="CB1113" s="514"/>
      <c r="CC1113" s="514"/>
      <c r="CD1113" s="514"/>
      <c r="CE1113" s="514"/>
      <c r="CF1113" s="514"/>
      <c r="CG1113" s="514"/>
      <c r="CH1113" s="514"/>
      <c r="CI1113" s="523">
        <v>3400000000</v>
      </c>
      <c r="CJ1113" s="1775">
        <v>11948379001</v>
      </c>
      <c r="CK1113" s="1775">
        <v>164061000</v>
      </c>
      <c r="CL1113" s="514"/>
    </row>
    <row r="1114" spans="1:90" s="517" customFormat="1" ht="16.5" hidden="1" customHeight="1" outlineLevel="1">
      <c r="A1114" s="503"/>
      <c r="B1114" s="134"/>
      <c r="C1114" s="516" t="s">
        <v>754</v>
      </c>
      <c r="D1114" s="478"/>
      <c r="E1114" s="478"/>
      <c r="F1114" s="478"/>
      <c r="G1114" s="478"/>
      <c r="H1114" s="478"/>
      <c r="I1114" s="478"/>
      <c r="J1114" s="478"/>
      <c r="K1114" s="478"/>
      <c r="L1114" s="478"/>
      <c r="M1114" s="478"/>
      <c r="N1114" s="478"/>
      <c r="O1114" s="478"/>
      <c r="P1114" s="478"/>
      <c r="Q1114" s="478"/>
      <c r="R1114" s="478"/>
      <c r="S1114" s="478"/>
      <c r="T1114" s="478"/>
      <c r="U1114" s="478"/>
      <c r="V1114" s="478"/>
      <c r="W1114" s="478"/>
      <c r="X1114" s="478"/>
      <c r="Y1114" s="478"/>
      <c r="Z1114" s="478"/>
      <c r="AA1114" s="478"/>
      <c r="AB1114" s="478"/>
      <c r="AC1114" s="478"/>
      <c r="AD1114" s="478"/>
      <c r="AE1114" s="478"/>
      <c r="AF1114" s="2845"/>
      <c r="AG1114" s="2845"/>
      <c r="AH1114" s="2845"/>
      <c r="AI1114" s="2845"/>
      <c r="AJ1114" s="2845"/>
      <c r="AK1114" s="2845"/>
      <c r="AL1114" s="2845"/>
      <c r="AM1114" s="2845"/>
      <c r="AN1114" s="2845"/>
      <c r="AO1114" s="2873"/>
      <c r="AP1114" s="2873"/>
      <c r="AQ1114" s="2873"/>
      <c r="AR1114" s="2873"/>
      <c r="AS1114" s="2873"/>
      <c r="AT1114" s="2873"/>
      <c r="AU1114" s="2873"/>
      <c r="AV1114" s="2873"/>
      <c r="AW1114" s="2873"/>
      <c r="AX1114" s="2873"/>
      <c r="AZ1114" s="134"/>
      <c r="BA1114" s="134"/>
      <c r="BB1114" s="518"/>
      <c r="BC1114" s="514"/>
      <c r="BD1114" s="514"/>
      <c r="BE1114" s="514"/>
      <c r="BF1114" s="514"/>
      <c r="BG1114" s="514"/>
      <c r="BH1114" s="514"/>
      <c r="BI1114" s="514"/>
      <c r="BJ1114" s="514"/>
      <c r="BK1114" s="514"/>
      <c r="BL1114" s="514"/>
      <c r="BM1114" s="514"/>
      <c r="BN1114" s="514"/>
      <c r="BO1114" s="514"/>
      <c r="BP1114" s="514"/>
      <c r="BQ1114" s="514"/>
      <c r="BR1114" s="514"/>
      <c r="BS1114" s="514"/>
      <c r="BT1114" s="514"/>
      <c r="BU1114" s="514"/>
      <c r="BV1114" s="514"/>
      <c r="BW1114" s="514"/>
      <c r="BX1114" s="514"/>
      <c r="BY1114" s="514"/>
      <c r="BZ1114" s="514"/>
      <c r="CA1114" s="514"/>
      <c r="CB1114" s="514"/>
      <c r="CC1114" s="514"/>
      <c r="CD1114" s="514"/>
      <c r="CE1114" s="514"/>
      <c r="CF1114" s="514"/>
      <c r="CG1114" s="514"/>
      <c r="CH1114" s="514"/>
      <c r="CI1114" s="514"/>
      <c r="CJ1114" s="1770"/>
      <c r="CK1114" s="1770"/>
      <c r="CL1114" s="514"/>
    </row>
    <row r="1115" spans="1:90" s="517" customFormat="1" ht="19.5" hidden="1" customHeight="1" outlineLevel="1">
      <c r="A1115" s="503"/>
      <c r="B1115" s="134"/>
      <c r="C1115" s="516" t="s">
        <v>1149</v>
      </c>
      <c r="D1115" s="478"/>
      <c r="E1115" s="478"/>
      <c r="F1115" s="478"/>
      <c r="G1115" s="478"/>
      <c r="H1115" s="478"/>
      <c r="I1115" s="478"/>
      <c r="J1115" s="478"/>
      <c r="K1115" s="478"/>
      <c r="L1115" s="478"/>
      <c r="M1115" s="478"/>
      <c r="N1115" s="478"/>
      <c r="O1115" s="478"/>
      <c r="P1115" s="478"/>
      <c r="Q1115" s="478"/>
      <c r="R1115" s="478"/>
      <c r="S1115" s="478"/>
      <c r="T1115" s="478"/>
      <c r="U1115" s="478"/>
      <c r="V1115" s="478"/>
      <c r="W1115" s="478"/>
      <c r="X1115" s="478"/>
      <c r="Y1115" s="478"/>
      <c r="Z1115" s="478"/>
      <c r="AA1115" s="478"/>
      <c r="AB1115" s="478"/>
      <c r="AC1115" s="478"/>
      <c r="AD1115" s="478"/>
      <c r="AE1115" s="478"/>
      <c r="AF1115" s="2845"/>
      <c r="AG1115" s="2845"/>
      <c r="AH1115" s="2845"/>
      <c r="AI1115" s="2845"/>
      <c r="AJ1115" s="2845"/>
      <c r="AK1115" s="2845"/>
      <c r="AL1115" s="2845"/>
      <c r="AM1115" s="2845"/>
      <c r="AN1115" s="2845"/>
      <c r="AO1115" s="2873">
        <v>3439126686</v>
      </c>
      <c r="AP1115" s="2873"/>
      <c r="AQ1115" s="2873"/>
      <c r="AR1115" s="2873"/>
      <c r="AS1115" s="2873"/>
      <c r="AT1115" s="2873"/>
      <c r="AU1115" s="2873"/>
      <c r="AV1115" s="2873"/>
      <c r="AW1115" s="2873"/>
      <c r="AX1115" s="2873"/>
      <c r="AY1115" s="1774"/>
      <c r="AZ1115" s="134"/>
      <c r="BA1115" s="134"/>
      <c r="BB1115" s="518"/>
      <c r="BC1115" s="514"/>
      <c r="BD1115" s="514"/>
      <c r="BE1115" s="514"/>
      <c r="BF1115" s="514"/>
      <c r="BG1115" s="514"/>
      <c r="BH1115" s="514"/>
      <c r="BI1115" s="514"/>
      <c r="BJ1115" s="514"/>
      <c r="BK1115" s="514"/>
      <c r="BL1115" s="514"/>
      <c r="BM1115" s="514"/>
      <c r="BN1115" s="514"/>
      <c r="BO1115" s="514"/>
      <c r="BP1115" s="514"/>
      <c r="BQ1115" s="514"/>
      <c r="BR1115" s="514"/>
      <c r="BS1115" s="514"/>
      <c r="BT1115" s="514"/>
      <c r="BU1115" s="514"/>
      <c r="BV1115" s="514"/>
      <c r="BW1115" s="514"/>
      <c r="BX1115" s="514"/>
      <c r="BY1115" s="514"/>
      <c r="BZ1115" s="514"/>
      <c r="CA1115" s="514"/>
      <c r="CB1115" s="514"/>
      <c r="CC1115" s="514"/>
      <c r="CD1115" s="514"/>
      <c r="CE1115" s="514"/>
      <c r="CF1115" s="514"/>
      <c r="CG1115" s="514"/>
      <c r="CH1115" s="514"/>
      <c r="CI1115" s="936">
        <v>3243242452</v>
      </c>
      <c r="CJ1115" s="1775">
        <v>195884234</v>
      </c>
      <c r="CK1115" s="1770"/>
      <c r="CL1115" s="514"/>
    </row>
    <row r="1116" spans="1:90" s="517" customFormat="1" ht="15" hidden="1" customHeight="1" outlineLevel="1">
      <c r="A1116" s="503"/>
      <c r="B1116" s="134"/>
      <c r="C1116" s="516" t="s">
        <v>1150</v>
      </c>
      <c r="D1116" s="478"/>
      <c r="E1116" s="478"/>
      <c r="F1116" s="478"/>
      <c r="G1116" s="478"/>
      <c r="H1116" s="478"/>
      <c r="I1116" s="478"/>
      <c r="J1116" s="478"/>
      <c r="K1116" s="478"/>
      <c r="L1116" s="478"/>
      <c r="M1116" s="478"/>
      <c r="N1116" s="478"/>
      <c r="O1116" s="478"/>
      <c r="P1116" s="478"/>
      <c r="Q1116" s="478"/>
      <c r="R1116" s="478"/>
      <c r="S1116" s="478"/>
      <c r="T1116" s="478"/>
      <c r="U1116" s="478"/>
      <c r="V1116" s="478"/>
      <c r="W1116" s="478"/>
      <c r="X1116" s="478"/>
      <c r="Y1116" s="478"/>
      <c r="Z1116" s="478"/>
      <c r="AA1116" s="478"/>
      <c r="AB1116" s="478"/>
      <c r="AC1116" s="478"/>
      <c r="AD1116" s="478"/>
      <c r="AE1116" s="478"/>
      <c r="AF1116" s="2845"/>
      <c r="AG1116" s="2845"/>
      <c r="AH1116" s="2845"/>
      <c r="AI1116" s="2845"/>
      <c r="AJ1116" s="2845"/>
      <c r="AK1116" s="2845"/>
      <c r="AL1116" s="2845"/>
      <c r="AM1116" s="2845"/>
      <c r="AN1116" s="2845"/>
      <c r="AO1116" s="2873"/>
      <c r="AP1116" s="2873"/>
      <c r="AQ1116" s="2873"/>
      <c r="AR1116" s="2873"/>
      <c r="AS1116" s="2873"/>
      <c r="AT1116" s="2873"/>
      <c r="AU1116" s="2873"/>
      <c r="AV1116" s="2873"/>
      <c r="AW1116" s="2873"/>
      <c r="AX1116" s="2873"/>
      <c r="AZ1116" s="134"/>
      <c r="BA1116" s="134"/>
      <c r="BB1116" s="518"/>
      <c r="BC1116" s="514"/>
      <c r="BD1116" s="514"/>
      <c r="BE1116" s="514"/>
      <c r="BF1116" s="514"/>
      <c r="BG1116" s="514"/>
      <c r="BH1116" s="514"/>
      <c r="BI1116" s="514"/>
      <c r="BJ1116" s="514"/>
      <c r="BK1116" s="514"/>
      <c r="BL1116" s="514"/>
      <c r="BM1116" s="514"/>
      <c r="BN1116" s="514"/>
      <c r="BO1116" s="514"/>
      <c r="BP1116" s="514"/>
      <c r="BQ1116" s="514"/>
      <c r="BR1116" s="514"/>
      <c r="BS1116" s="514"/>
      <c r="BT1116" s="514"/>
      <c r="BU1116" s="514"/>
      <c r="BV1116" s="514"/>
      <c r="BW1116" s="514"/>
      <c r="BX1116" s="514"/>
      <c r="BY1116" s="514"/>
      <c r="BZ1116" s="514"/>
      <c r="CA1116" s="514"/>
      <c r="CB1116" s="514"/>
      <c r="CC1116" s="514"/>
      <c r="CD1116" s="514"/>
      <c r="CE1116" s="514"/>
      <c r="CF1116" s="514"/>
      <c r="CG1116" s="514"/>
      <c r="CH1116" s="514"/>
      <c r="CI1116" s="514"/>
      <c r="CJ1116" s="1770"/>
      <c r="CK1116" s="1770"/>
      <c r="CL1116" s="514"/>
    </row>
    <row r="1117" spans="1:90" ht="9" customHeight="1" collapsed="1">
      <c r="C1117" s="457"/>
      <c r="D1117" s="457"/>
      <c r="E1117" s="457"/>
      <c r="F1117" s="457"/>
      <c r="G1117" s="457"/>
      <c r="H1117" s="457"/>
      <c r="I1117" s="457"/>
      <c r="J1117" s="457"/>
      <c r="K1117" s="457"/>
      <c r="L1117" s="457"/>
      <c r="M1117" s="457"/>
      <c r="N1117" s="457"/>
      <c r="O1117" s="1463"/>
      <c r="P1117" s="1463"/>
      <c r="Q1117" s="1463"/>
      <c r="R1117" s="1463"/>
      <c r="S1117" s="1463"/>
      <c r="T1117" s="1463"/>
      <c r="U1117" s="1463"/>
      <c r="V1117" s="1463"/>
      <c r="W1117" s="1486"/>
      <c r="X1117" s="1486"/>
      <c r="Y1117" s="1463"/>
      <c r="Z1117" s="1463"/>
      <c r="AA1117" s="1463"/>
      <c r="AB1117" s="1463"/>
      <c r="AC1117" s="1463"/>
      <c r="AD1117" s="1463"/>
      <c r="AE1117" s="1463"/>
      <c r="AF1117" s="1486"/>
      <c r="AG1117" s="961"/>
      <c r="AH1117" s="961"/>
      <c r="AI1117" s="961"/>
      <c r="AJ1117" s="961"/>
      <c r="AK1117" s="961"/>
      <c r="AL1117" s="961"/>
      <c r="AM1117" s="961"/>
      <c r="AN1117" s="961"/>
      <c r="AO1117" s="1486"/>
      <c r="AP1117" s="1463"/>
      <c r="AQ1117" s="1463"/>
      <c r="AR1117" s="1463"/>
      <c r="AS1117" s="1463"/>
      <c r="AT1117" s="1463"/>
      <c r="AU1117" s="1463"/>
      <c r="AV1117" s="1463"/>
      <c r="AW1117" s="1463"/>
      <c r="CB1117" s="508"/>
      <c r="CC1117" s="508"/>
      <c r="CD1117" s="508"/>
      <c r="CE1117" s="508"/>
      <c r="CF1117" s="508"/>
      <c r="CG1117" s="508"/>
      <c r="CH1117" s="508"/>
    </row>
    <row r="1118" spans="1:90" ht="19.5" customHeight="1">
      <c r="A1118" s="1016">
        <v>3</v>
      </c>
      <c r="B1118" s="1016" t="s">
        <v>537</v>
      </c>
      <c r="C1118" s="1016" t="s">
        <v>1145</v>
      </c>
      <c r="D1118" s="1018"/>
      <c r="E1118" s="1017"/>
      <c r="F1118" s="457"/>
      <c r="G1118" s="457"/>
      <c r="H1118" s="457"/>
      <c r="I1118" s="457"/>
      <c r="J1118" s="457"/>
      <c r="K1118" s="457"/>
      <c r="L1118" s="457"/>
      <c r="M1118" s="457"/>
      <c r="N1118" s="457"/>
      <c r="O1118" s="1463"/>
      <c r="P1118" s="1463"/>
      <c r="Q1118" s="1463"/>
      <c r="R1118" s="1463"/>
      <c r="S1118" s="1463"/>
      <c r="T1118" s="1463"/>
      <c r="U1118" s="1463"/>
      <c r="V1118" s="1463"/>
      <c r="W1118" s="1486"/>
      <c r="X1118" s="1486"/>
      <c r="Y1118" s="1463"/>
      <c r="Z1118" s="1463"/>
      <c r="AA1118" s="1463"/>
      <c r="AB1118" s="1463"/>
      <c r="AC1118" s="1463"/>
      <c r="AD1118" s="1463"/>
      <c r="AE1118" s="1463"/>
      <c r="AF1118" s="1463"/>
      <c r="AG1118" s="1463"/>
      <c r="AH1118" s="1463"/>
      <c r="AI1118" s="1463"/>
      <c r="AJ1118" s="1463"/>
      <c r="AK1118" s="1463"/>
      <c r="AL1118" s="1463"/>
      <c r="AM1118" s="1463"/>
      <c r="AN1118" s="961"/>
      <c r="AO1118" s="1486"/>
      <c r="AP1118" s="1486"/>
      <c r="AQ1118" s="1486"/>
      <c r="AR1118" s="1486"/>
      <c r="AS1118" s="1486"/>
      <c r="AT1118" s="1486"/>
      <c r="AU1118" s="1486"/>
      <c r="AV1118" s="1486"/>
      <c r="AW1118" s="1486"/>
      <c r="CB1118" s="508"/>
      <c r="CC1118" s="508"/>
      <c r="CD1118" s="508"/>
      <c r="CE1118" s="508"/>
      <c r="CF1118" s="508"/>
      <c r="CG1118" s="508"/>
      <c r="CH1118" s="508"/>
    </row>
    <row r="1119" spans="1:90" s="517" customFormat="1" ht="36" customHeight="1" outlineLevel="1">
      <c r="A1119" s="503"/>
      <c r="B1119" s="134"/>
      <c r="C1119" s="2617" t="s">
        <v>1146</v>
      </c>
      <c r="D1119" s="2617"/>
      <c r="E1119" s="2617"/>
      <c r="F1119" s="2617"/>
      <c r="G1119" s="2617"/>
      <c r="H1119" s="2617"/>
      <c r="I1119" s="2617"/>
      <c r="J1119" s="2617"/>
      <c r="K1119" s="2617"/>
      <c r="L1119" s="2617"/>
      <c r="M1119" s="2617"/>
      <c r="N1119" s="2617"/>
      <c r="O1119" s="2617"/>
      <c r="P1119" s="2617"/>
      <c r="Q1119" s="2617"/>
      <c r="R1119" s="2617"/>
      <c r="S1119" s="2617"/>
      <c r="T1119" s="2617"/>
      <c r="U1119" s="2617"/>
      <c r="V1119" s="2617"/>
      <c r="W1119" s="2617"/>
      <c r="X1119" s="2617"/>
      <c r="Y1119" s="2617"/>
      <c r="Z1119" s="2617"/>
      <c r="AA1119" s="2617"/>
      <c r="AB1119" s="2617"/>
      <c r="AC1119" s="2617"/>
      <c r="AD1119" s="2617"/>
      <c r="AE1119" s="2617"/>
      <c r="AF1119" s="2617"/>
      <c r="AG1119" s="2617"/>
      <c r="AH1119" s="2617"/>
      <c r="AI1119" s="2617"/>
      <c r="AJ1119" s="2617"/>
      <c r="AK1119" s="2617"/>
      <c r="AL1119" s="2617"/>
      <c r="AM1119" s="2617"/>
      <c r="AN1119" s="2617"/>
      <c r="AO1119" s="2617"/>
      <c r="AP1119" s="2617"/>
      <c r="AQ1119" s="2617"/>
      <c r="AR1119" s="2617"/>
      <c r="AS1119" s="2617"/>
      <c r="AT1119" s="2617"/>
      <c r="AU1119" s="2617"/>
      <c r="AV1119" s="2617"/>
      <c r="AW1119" s="2617"/>
      <c r="AX1119" s="478"/>
      <c r="AZ1119" s="134"/>
      <c r="BA1119" s="134"/>
      <c r="BB1119" s="518"/>
      <c r="BC1119" s="514"/>
      <c r="BD1119" s="514"/>
      <c r="BE1119" s="514"/>
      <c r="BF1119" s="514"/>
      <c r="BG1119" s="514"/>
      <c r="BH1119" s="514"/>
      <c r="BI1119" s="514"/>
      <c r="BJ1119" s="514"/>
      <c r="BK1119" s="514"/>
      <c r="BL1119" s="514"/>
      <c r="BM1119" s="514"/>
      <c r="BN1119" s="514"/>
      <c r="BO1119" s="514"/>
      <c r="BP1119" s="514"/>
      <c r="BQ1119" s="514"/>
      <c r="BR1119" s="514"/>
      <c r="BS1119" s="514"/>
      <c r="BT1119" s="514"/>
      <c r="BU1119" s="514"/>
      <c r="BV1119" s="514"/>
      <c r="BW1119" s="514"/>
      <c r="BX1119" s="514"/>
      <c r="BY1119" s="514"/>
      <c r="BZ1119" s="514"/>
      <c r="CA1119" s="514"/>
      <c r="CB1119" s="514"/>
      <c r="CC1119" s="514"/>
      <c r="CD1119" s="514"/>
      <c r="CE1119" s="514"/>
      <c r="CF1119" s="514"/>
      <c r="CG1119" s="514"/>
      <c r="CH1119" s="514"/>
      <c r="CI1119" s="514"/>
      <c r="CJ1119" s="1770"/>
      <c r="CK1119" s="1770"/>
      <c r="CL1119" s="514"/>
    </row>
    <row r="1120" spans="1:90" s="517" customFormat="1" ht="12" customHeight="1" outlineLevel="1">
      <c r="A1120" s="1913"/>
      <c r="B1120" s="1914"/>
      <c r="C1120" s="1909"/>
      <c r="D1120" s="1909"/>
      <c r="E1120" s="1909"/>
      <c r="F1120" s="1909"/>
      <c r="G1120" s="1909"/>
      <c r="H1120" s="1909"/>
      <c r="I1120" s="1909"/>
      <c r="J1120" s="1909"/>
      <c r="K1120" s="1909"/>
      <c r="L1120" s="1909"/>
      <c r="M1120" s="1909"/>
      <c r="N1120" s="1909"/>
      <c r="O1120" s="1909"/>
      <c r="P1120" s="1909"/>
      <c r="Q1120" s="1909"/>
      <c r="R1120" s="1909"/>
      <c r="S1120" s="1909"/>
      <c r="T1120" s="1909"/>
      <c r="U1120" s="1909"/>
      <c r="V1120" s="1909"/>
      <c r="W1120" s="1909"/>
      <c r="X1120" s="1909"/>
      <c r="Y1120" s="1909"/>
      <c r="Z1120" s="1909"/>
      <c r="AA1120" s="1909"/>
      <c r="AB1120" s="1909"/>
      <c r="AC1120" s="1909"/>
      <c r="AD1120" s="1909"/>
      <c r="AE1120" s="1909"/>
      <c r="AF1120" s="1909"/>
      <c r="AG1120" s="1909"/>
      <c r="AH1120" s="1909"/>
      <c r="AI1120" s="1909"/>
      <c r="AJ1120" s="1909"/>
      <c r="AK1120" s="1909"/>
      <c r="AL1120" s="1909"/>
      <c r="AM1120" s="1909"/>
      <c r="AN1120" s="1909"/>
      <c r="AO1120" s="1909"/>
      <c r="AP1120" s="1909"/>
      <c r="AQ1120" s="1909"/>
      <c r="AR1120" s="1909"/>
      <c r="AS1120" s="1909"/>
      <c r="AT1120" s="1909"/>
      <c r="AU1120" s="1909"/>
      <c r="AV1120" s="1909"/>
      <c r="AW1120" s="1909"/>
      <c r="AX1120" s="478"/>
      <c r="AZ1120" s="1914"/>
      <c r="BA1120" s="1914"/>
      <c r="BB1120" s="1916"/>
      <c r="BC1120" s="1911"/>
      <c r="BD1120" s="1911"/>
      <c r="BE1120" s="1911"/>
      <c r="BF1120" s="1911"/>
      <c r="BG1120" s="1911"/>
      <c r="BH1120" s="1911"/>
      <c r="BI1120" s="1911"/>
      <c r="BJ1120" s="1911"/>
      <c r="BK1120" s="1911"/>
      <c r="BL1120" s="1911"/>
      <c r="BM1120" s="1911"/>
      <c r="BN1120" s="1911"/>
      <c r="BO1120" s="1911"/>
      <c r="BP1120" s="1911"/>
      <c r="BQ1120" s="1911"/>
      <c r="BR1120" s="1911"/>
      <c r="BS1120" s="1911"/>
      <c r="BT1120" s="1911"/>
      <c r="BU1120" s="1911"/>
      <c r="BV1120" s="1911"/>
      <c r="BW1120" s="1911"/>
      <c r="BX1120" s="1911"/>
      <c r="BY1120" s="1911"/>
      <c r="BZ1120" s="1911"/>
      <c r="CA1120" s="1911"/>
      <c r="CB1120" s="1911"/>
      <c r="CC1120" s="1911"/>
      <c r="CD1120" s="1911"/>
      <c r="CE1120" s="1911"/>
      <c r="CF1120" s="1911"/>
      <c r="CG1120" s="1911"/>
      <c r="CH1120" s="1911"/>
      <c r="CI1120" s="1911"/>
      <c r="CJ1120" s="1770"/>
      <c r="CK1120" s="1770"/>
      <c r="CL1120" s="1911"/>
    </row>
    <row r="1121" spans="1:88" s="2118" customFormat="1" ht="18" customHeight="1" outlineLevel="1">
      <c r="A1121" s="2122"/>
      <c r="B1121" s="2126"/>
      <c r="C1121" s="2131" t="s">
        <v>1997</v>
      </c>
      <c r="D1121" s="2116"/>
      <c r="E1121" s="2116"/>
      <c r="F1121" s="2116"/>
      <c r="G1121" s="2116"/>
      <c r="H1121" s="2116"/>
      <c r="I1121" s="2116"/>
      <c r="J1121" s="2116"/>
      <c r="K1121" s="2116"/>
      <c r="L1121" s="2116"/>
      <c r="M1121" s="2116"/>
      <c r="N1121" s="2116"/>
      <c r="O1121" s="2116"/>
      <c r="P1121" s="2116"/>
      <c r="Q1121" s="2116"/>
      <c r="R1121" s="2116"/>
      <c r="S1121" s="2116"/>
      <c r="T1121" s="2116"/>
      <c r="U1121" s="2116"/>
      <c r="V1121" s="2116"/>
      <c r="W1121" s="2116"/>
      <c r="X1121" s="2116"/>
      <c r="Y1121" s="2116"/>
      <c r="Z1121" s="2116"/>
      <c r="AA1121" s="2116"/>
      <c r="AB1121" s="2116"/>
      <c r="AC1121" s="2116"/>
      <c r="AD1121" s="2116"/>
      <c r="AE1121" s="2116"/>
      <c r="AF1121" s="2116"/>
      <c r="AG1121" s="2116"/>
      <c r="AH1121" s="2116"/>
      <c r="AI1121" s="2116"/>
      <c r="AJ1121" s="2116"/>
      <c r="AK1121" s="2116"/>
      <c r="AL1121" s="2116"/>
      <c r="AM1121" s="2116"/>
      <c r="AN1121" s="2116"/>
      <c r="AO1121" s="2116"/>
      <c r="AP1121" s="2116"/>
      <c r="AQ1121" s="2116"/>
      <c r="AR1121" s="2116"/>
      <c r="AS1121" s="2116"/>
      <c r="AT1121" s="2116"/>
      <c r="AU1121" s="2116"/>
      <c r="AV1121" s="2116"/>
      <c r="AW1121" s="2116"/>
      <c r="AX1121" s="478"/>
      <c r="AZ1121" s="2126"/>
      <c r="BA1121" s="2126"/>
      <c r="BB1121" s="2124"/>
    </row>
    <row r="1122" spans="1:88" s="2118" customFormat="1" outlineLevel="1">
      <c r="A1122" s="2122"/>
      <c r="B1122" s="2126"/>
      <c r="C1122" s="1769"/>
      <c r="D1122" s="2116"/>
      <c r="E1122" s="2116"/>
      <c r="F1122" s="2116"/>
      <c r="G1122" s="2116"/>
      <c r="H1122" s="2116"/>
      <c r="I1122" s="2116"/>
      <c r="J1122" s="2116"/>
      <c r="K1122" s="2116"/>
      <c r="L1122" s="2116"/>
      <c r="M1122" s="2116"/>
      <c r="N1122" s="2116"/>
      <c r="O1122" s="2116"/>
      <c r="P1122" s="2116"/>
      <c r="Q1122" s="2116"/>
      <c r="R1122" s="2116"/>
      <c r="S1122" s="2116"/>
      <c r="T1122" s="2116"/>
      <c r="U1122" s="2116"/>
      <c r="V1122" s="2116"/>
      <c r="W1122" s="2116"/>
      <c r="X1122" s="2116"/>
      <c r="Y1122" s="2116"/>
      <c r="Z1122" s="2116"/>
      <c r="AA1122" s="2116"/>
      <c r="AB1122" s="2116"/>
      <c r="AC1122" s="2116"/>
      <c r="AD1122" s="2116"/>
      <c r="AE1122" s="2878" t="s">
        <v>512</v>
      </c>
      <c r="AF1122" s="2878"/>
      <c r="AG1122" s="2878"/>
      <c r="AH1122" s="2878"/>
      <c r="AI1122" s="2878"/>
      <c r="AJ1122" s="2878"/>
      <c r="AK1122" s="2878"/>
      <c r="AL1122" s="2878"/>
      <c r="AM1122" s="2878"/>
      <c r="AN1122" s="2123"/>
      <c r="AO1122" s="2878" t="s">
        <v>513</v>
      </c>
      <c r="AP1122" s="2878"/>
      <c r="AQ1122" s="2878"/>
      <c r="AR1122" s="2878"/>
      <c r="AS1122" s="2878"/>
      <c r="AT1122" s="2878"/>
      <c r="AU1122" s="2878"/>
      <c r="AV1122" s="2878"/>
      <c r="AW1122" s="2878"/>
      <c r="AX1122" s="478"/>
      <c r="AZ1122" s="2126"/>
      <c r="BA1122" s="2126"/>
      <c r="BB1122" s="2124"/>
    </row>
    <row r="1123" spans="1:88" s="2118" customFormat="1" ht="20.25" customHeight="1" outlineLevel="1">
      <c r="A1123" s="2122"/>
      <c r="B1123" s="2126"/>
      <c r="C1123" s="2126" t="s">
        <v>1998</v>
      </c>
      <c r="D1123" s="2116"/>
      <c r="E1123" s="2116"/>
      <c r="F1123" s="2116"/>
      <c r="G1123" s="2116"/>
      <c r="H1123" s="2116"/>
      <c r="I1123" s="2116"/>
      <c r="J1123" s="2116"/>
      <c r="K1123" s="2116"/>
      <c r="L1123" s="2116"/>
      <c r="M1123" s="2116"/>
      <c r="N1123" s="2116"/>
      <c r="O1123" s="2116"/>
      <c r="P1123" s="2116"/>
      <c r="Q1123" s="2116"/>
      <c r="R1123" s="2116"/>
      <c r="S1123" s="2116"/>
      <c r="T1123" s="2116"/>
      <c r="U1123" s="2116"/>
      <c r="V1123" s="2116"/>
      <c r="W1123" s="2546" t="s">
        <v>396</v>
      </c>
      <c r="X1123" s="2546"/>
      <c r="Y1123" s="2546"/>
      <c r="Z1123" s="2546"/>
      <c r="AA1123" s="2546"/>
      <c r="AB1123" s="2546"/>
      <c r="AC1123" s="2546"/>
      <c r="AD1123" s="2116"/>
      <c r="AE1123" s="2636" t="s">
        <v>574</v>
      </c>
      <c r="AF1123" s="2636"/>
      <c r="AG1123" s="2636"/>
      <c r="AH1123" s="2636"/>
      <c r="AI1123" s="2636"/>
      <c r="AJ1123" s="2636"/>
      <c r="AK1123" s="2636"/>
      <c r="AL1123" s="2636"/>
      <c r="AM1123" s="2636"/>
      <c r="AN1123" s="2123"/>
      <c r="AO1123" s="2636" t="s">
        <v>574</v>
      </c>
      <c r="AP1123" s="2636"/>
      <c r="AQ1123" s="2636"/>
      <c r="AR1123" s="2636"/>
      <c r="AS1123" s="2636"/>
      <c r="AT1123" s="2636"/>
      <c r="AU1123" s="2636"/>
      <c r="AV1123" s="2636"/>
      <c r="AW1123" s="2636"/>
      <c r="AX1123" s="478"/>
      <c r="AZ1123" s="2126"/>
      <c r="BA1123" s="2126"/>
      <c r="BB1123" s="2124"/>
    </row>
    <row r="1124" spans="1:88" s="2118" customFormat="1" ht="30.75" hidden="1" customHeight="1" outlineLevel="1">
      <c r="A1124" s="2122"/>
      <c r="B1124" s="2126"/>
      <c r="C1124" s="2708" t="s">
        <v>1999</v>
      </c>
      <c r="D1124" s="2708"/>
      <c r="E1124" s="2708"/>
      <c r="F1124" s="2708"/>
      <c r="G1124" s="2708"/>
      <c r="H1124" s="2708"/>
      <c r="I1124" s="2708"/>
      <c r="J1124" s="2708"/>
      <c r="K1124" s="2708"/>
      <c r="L1124" s="2708"/>
      <c r="M1124" s="2708"/>
      <c r="N1124" s="2708"/>
      <c r="O1124" s="2708"/>
      <c r="P1124" s="2708"/>
      <c r="Q1124" s="2708"/>
      <c r="R1124" s="2708"/>
      <c r="S1124" s="2708"/>
      <c r="T1124" s="2708"/>
      <c r="U1124" s="2708"/>
      <c r="V1124" s="2116"/>
      <c r="W1124" s="2617" t="s">
        <v>1407</v>
      </c>
      <c r="X1124" s="2617"/>
      <c r="Y1124" s="2617"/>
      <c r="Z1124" s="2617"/>
      <c r="AA1124" s="2617"/>
      <c r="AB1124" s="2617"/>
      <c r="AC1124" s="2617"/>
      <c r="AD1124" s="2116"/>
      <c r="AE1124" s="2534"/>
      <c r="AF1124" s="2534"/>
      <c r="AG1124" s="2534"/>
      <c r="AH1124" s="2534"/>
      <c r="AI1124" s="2534"/>
      <c r="AJ1124" s="2534"/>
      <c r="AK1124" s="2534"/>
      <c r="AL1124" s="2534"/>
      <c r="AM1124" s="2534"/>
      <c r="AN1124" s="2112"/>
      <c r="AO1124" s="2534"/>
      <c r="AP1124" s="2534"/>
      <c r="AQ1124" s="2534"/>
      <c r="AR1124" s="2534"/>
      <c r="AS1124" s="2534"/>
      <c r="AT1124" s="2534"/>
      <c r="AU1124" s="2534"/>
      <c r="AV1124" s="2534"/>
      <c r="AW1124" s="2534"/>
      <c r="AX1124" s="478"/>
      <c r="AZ1124" s="2126"/>
      <c r="BA1124" s="2126"/>
      <c r="BB1124" s="2124"/>
      <c r="CI1124" s="1965"/>
    </row>
    <row r="1125" spans="1:88" s="2118" customFormat="1" ht="30" customHeight="1" outlineLevel="1">
      <c r="A1125" s="2122"/>
      <c r="B1125" s="2126"/>
      <c r="C1125" s="2708" t="s">
        <v>2000</v>
      </c>
      <c r="D1125" s="2750"/>
      <c r="E1125" s="2750"/>
      <c r="F1125" s="2750"/>
      <c r="G1125" s="2750"/>
      <c r="H1125" s="2750"/>
      <c r="I1125" s="2750"/>
      <c r="J1125" s="2750"/>
      <c r="K1125" s="2750"/>
      <c r="L1125" s="2750"/>
      <c r="M1125" s="2750"/>
      <c r="N1125" s="2750"/>
      <c r="O1125" s="2750"/>
      <c r="P1125" s="2750"/>
      <c r="Q1125" s="2750"/>
      <c r="R1125" s="2750"/>
      <c r="S1125" s="2750"/>
      <c r="T1125" s="2750"/>
      <c r="U1125" s="2750"/>
      <c r="V1125" s="2116"/>
      <c r="W1125" s="2617" t="s">
        <v>1407</v>
      </c>
      <c r="X1125" s="2617"/>
      <c r="Y1125" s="2617"/>
      <c r="Z1125" s="2617"/>
      <c r="AA1125" s="2617"/>
      <c r="AB1125" s="2617"/>
      <c r="AC1125" s="2617"/>
      <c r="AD1125" s="2116"/>
      <c r="AE1125" s="2534">
        <v>65460000</v>
      </c>
      <c r="AF1125" s="2534"/>
      <c r="AG1125" s="2534"/>
      <c r="AH1125" s="2534"/>
      <c r="AI1125" s="2534"/>
      <c r="AJ1125" s="2534"/>
      <c r="AK1125" s="2534"/>
      <c r="AL1125" s="2534"/>
      <c r="AM1125" s="2534"/>
      <c r="AN1125" s="2112"/>
      <c r="AO1125" s="2534"/>
      <c r="AP1125" s="2534"/>
      <c r="AQ1125" s="2534"/>
      <c r="AR1125" s="2534"/>
      <c r="AS1125" s="2534"/>
      <c r="AT1125" s="2534"/>
      <c r="AU1125" s="2534"/>
      <c r="AV1125" s="2534"/>
      <c r="AW1125" s="2534"/>
      <c r="AX1125" s="478"/>
      <c r="AZ1125" s="2126"/>
      <c r="BA1125" s="2126"/>
      <c r="BB1125" s="2124"/>
    </row>
    <row r="1126" spans="1:88" s="2118" customFormat="1" ht="27.95" hidden="1" customHeight="1" outlineLevel="1">
      <c r="A1126" s="2122"/>
      <c r="B1126" s="2126"/>
      <c r="C1126" s="2708" t="s">
        <v>2001</v>
      </c>
      <c r="D1126" s="2750"/>
      <c r="E1126" s="2750"/>
      <c r="F1126" s="2750"/>
      <c r="G1126" s="2750"/>
      <c r="H1126" s="2750"/>
      <c r="I1126" s="2750"/>
      <c r="J1126" s="2750"/>
      <c r="K1126" s="2750"/>
      <c r="L1126" s="2750"/>
      <c r="M1126" s="2750"/>
      <c r="N1126" s="2750"/>
      <c r="O1126" s="2750"/>
      <c r="P1126" s="2750"/>
      <c r="Q1126" s="2750"/>
      <c r="R1126" s="2750"/>
      <c r="S1126" s="2750"/>
      <c r="T1126" s="2750"/>
      <c r="U1126" s="2750"/>
      <c r="V1126" s="2116"/>
      <c r="W1126" s="2617" t="s">
        <v>1407</v>
      </c>
      <c r="X1126" s="2617"/>
      <c r="Y1126" s="2617"/>
      <c r="Z1126" s="2617"/>
      <c r="AA1126" s="2617"/>
      <c r="AB1126" s="2617"/>
      <c r="AC1126" s="2617"/>
      <c r="AD1126" s="2116"/>
      <c r="AE1126" s="2534"/>
      <c r="AF1126" s="2534"/>
      <c r="AG1126" s="2534"/>
      <c r="AH1126" s="2534"/>
      <c r="AI1126" s="2534"/>
      <c r="AJ1126" s="2534"/>
      <c r="AK1126" s="2534"/>
      <c r="AL1126" s="2534"/>
      <c r="AM1126" s="2534"/>
      <c r="AN1126" s="2112"/>
      <c r="AO1126" s="2534"/>
      <c r="AP1126" s="2534"/>
      <c r="AQ1126" s="2534"/>
      <c r="AR1126" s="2534"/>
      <c r="AS1126" s="2534"/>
      <c r="AT1126" s="2534"/>
      <c r="AU1126" s="2534"/>
      <c r="AV1126" s="2534"/>
      <c r="AW1126" s="2534"/>
      <c r="AX1126" s="478"/>
      <c r="AZ1126" s="2126"/>
      <c r="BA1126" s="2126"/>
      <c r="BB1126" s="2124"/>
    </row>
    <row r="1127" spans="1:88" s="2118" customFormat="1" ht="27.95" customHeight="1" outlineLevel="1">
      <c r="A1127" s="2122"/>
      <c r="B1127" s="2126"/>
      <c r="C1127" s="2708" t="s">
        <v>2002</v>
      </c>
      <c r="D1127" s="2750"/>
      <c r="E1127" s="2750"/>
      <c r="F1127" s="2750"/>
      <c r="G1127" s="2750"/>
      <c r="H1127" s="2750"/>
      <c r="I1127" s="2750"/>
      <c r="J1127" s="2750"/>
      <c r="K1127" s="2750"/>
      <c r="L1127" s="2750"/>
      <c r="M1127" s="2750"/>
      <c r="N1127" s="2750"/>
      <c r="O1127" s="2750"/>
      <c r="P1127" s="2750"/>
      <c r="Q1127" s="2750"/>
      <c r="R1127" s="2750"/>
      <c r="S1127" s="2750"/>
      <c r="T1127" s="2750"/>
      <c r="U1127" s="2750"/>
      <c r="V1127" s="2116"/>
      <c r="W1127" s="2617" t="s">
        <v>1407</v>
      </c>
      <c r="X1127" s="2617"/>
      <c r="Y1127" s="2617"/>
      <c r="Z1127" s="2617"/>
      <c r="AA1127" s="2617"/>
      <c r="AB1127" s="2617"/>
      <c r="AC1127" s="2617"/>
      <c r="AD1127" s="2116"/>
      <c r="AE1127" s="2534">
        <v>1208987942</v>
      </c>
      <c r="AF1127" s="2534"/>
      <c r="AG1127" s="2534"/>
      <c r="AH1127" s="2534"/>
      <c r="AI1127" s="2534"/>
      <c r="AJ1127" s="2534"/>
      <c r="AK1127" s="2534"/>
      <c r="AL1127" s="2534"/>
      <c r="AM1127" s="2534"/>
      <c r="AN1127" s="2112"/>
      <c r="AO1127" s="2534">
        <v>1208987942</v>
      </c>
      <c r="AP1127" s="2534"/>
      <c r="AQ1127" s="2534"/>
      <c r="AR1127" s="2534"/>
      <c r="AS1127" s="2534"/>
      <c r="AT1127" s="2534"/>
      <c r="AU1127" s="2534"/>
      <c r="AV1127" s="2534"/>
      <c r="AW1127" s="2534"/>
      <c r="AX1127" s="478"/>
      <c r="AZ1127" s="2126"/>
      <c r="BA1127" s="2126"/>
      <c r="BB1127" s="2124"/>
    </row>
    <row r="1128" spans="1:88" s="2118" customFormat="1" ht="15" customHeight="1">
      <c r="A1128" s="2127"/>
      <c r="B1128" s="2126"/>
      <c r="C1128" s="2894" t="s">
        <v>2058</v>
      </c>
      <c r="D1128" s="2894"/>
      <c r="E1128" s="2894"/>
      <c r="F1128" s="2894"/>
      <c r="G1128" s="2894"/>
      <c r="H1128" s="2894"/>
      <c r="I1128" s="2894"/>
      <c r="J1128" s="2894"/>
      <c r="K1128" s="2894"/>
      <c r="L1128" s="2894"/>
      <c r="M1128" s="2894"/>
      <c r="N1128" s="2894"/>
      <c r="O1128" s="2894"/>
      <c r="P1128" s="2894"/>
      <c r="Q1128" s="2894"/>
      <c r="R1128" s="2894"/>
      <c r="S1128" s="2894"/>
      <c r="T1128" s="2894"/>
      <c r="U1128" s="2894"/>
      <c r="V1128" s="2894"/>
      <c r="W1128" s="2894"/>
      <c r="X1128" s="2894"/>
      <c r="Y1128" s="2894"/>
      <c r="Z1128" s="2894"/>
      <c r="AA1128" s="2894"/>
      <c r="AB1128" s="2894"/>
      <c r="AC1128" s="2894"/>
      <c r="AD1128" s="2894"/>
      <c r="AE1128" s="2894"/>
      <c r="AF1128" s="2894"/>
      <c r="AG1128" s="2894"/>
      <c r="AH1128" s="2894"/>
      <c r="AI1128" s="2894"/>
      <c r="AJ1128" s="2894"/>
      <c r="AK1128" s="2894"/>
      <c r="AL1128" s="2894"/>
      <c r="AM1128" s="2894"/>
      <c r="AN1128" s="2894"/>
      <c r="AO1128" s="2894"/>
      <c r="AP1128" s="2894"/>
      <c r="AQ1128" s="2894"/>
      <c r="AR1128" s="2894"/>
      <c r="AS1128" s="2894"/>
      <c r="AT1128" s="2894"/>
      <c r="AU1128" s="2894"/>
      <c r="AV1128" s="2894"/>
      <c r="AW1128" s="2894"/>
      <c r="AY1128" s="2126"/>
      <c r="AZ1128" s="2126"/>
      <c r="CB1128" s="2110"/>
      <c r="CC1128" s="2110"/>
      <c r="CD1128" s="2110"/>
      <c r="CE1128" s="2110"/>
      <c r="CF1128" s="2110"/>
      <c r="CG1128" s="2110"/>
      <c r="CH1128" s="2110"/>
      <c r="CI1128" s="2128"/>
      <c r="CJ1128" s="2130"/>
    </row>
    <row r="1129" spans="1:88" s="2120" customFormat="1" ht="19.5" customHeight="1" outlineLevel="1">
      <c r="A1129" s="2122"/>
      <c r="B1129" s="2126"/>
      <c r="C1129" s="1769"/>
      <c r="D1129" s="1771"/>
      <c r="E1129" s="1771"/>
      <c r="F1129" s="1771"/>
      <c r="G1129" s="1771"/>
      <c r="H1129" s="1771"/>
      <c r="I1129" s="1771"/>
      <c r="J1129" s="1771"/>
      <c r="K1129" s="1771"/>
      <c r="L1129" s="1771"/>
      <c r="M1129" s="1771"/>
      <c r="N1129" s="1771"/>
      <c r="O1129" s="1771"/>
      <c r="P1129" s="1771"/>
      <c r="Q1129" s="1771"/>
      <c r="R1129" s="1771"/>
      <c r="S1129" s="1771"/>
      <c r="T1129" s="1776"/>
      <c r="U1129" s="1776"/>
      <c r="V1129" s="2870"/>
      <c r="W1129" s="2870"/>
      <c r="X1129" s="2870"/>
      <c r="Y1129" s="2870"/>
      <c r="Z1129" s="2870"/>
      <c r="AA1129" s="2870"/>
      <c r="AB1129" s="2870"/>
      <c r="AC1129" s="2870"/>
      <c r="AD1129" s="2117"/>
      <c r="AE1129" s="2607" t="s">
        <v>642</v>
      </c>
      <c r="AF1129" s="2607"/>
      <c r="AG1129" s="2607"/>
      <c r="AH1129" s="2607"/>
      <c r="AI1129" s="2607"/>
      <c r="AJ1129" s="2607"/>
      <c r="AK1129" s="2607"/>
      <c r="AL1129" s="2607"/>
      <c r="AM1129" s="2607"/>
      <c r="AN1129" s="2119"/>
      <c r="AO1129" s="2654" t="s">
        <v>643</v>
      </c>
      <c r="AP1129" s="2607"/>
      <c r="AQ1129" s="2607"/>
      <c r="AR1129" s="2607"/>
      <c r="AS1129" s="2607"/>
      <c r="AT1129" s="2607"/>
      <c r="AU1129" s="2607"/>
      <c r="AV1129" s="2607"/>
      <c r="AW1129" s="2607"/>
      <c r="AX1129" s="1777"/>
      <c r="AZ1129" s="2126"/>
      <c r="BA1129" s="2126"/>
      <c r="BB1129" s="1529"/>
    </row>
    <row r="1130" spans="1:88" s="2120" customFormat="1" ht="17.25" customHeight="1" outlineLevel="1">
      <c r="A1130" s="2122"/>
      <c r="B1130" s="2126"/>
      <c r="C1130" s="1769"/>
      <c r="D1130" s="1771"/>
      <c r="E1130" s="1771"/>
      <c r="F1130" s="1771"/>
      <c r="G1130" s="1771"/>
      <c r="H1130" s="1771"/>
      <c r="I1130" s="1771"/>
      <c r="J1130" s="1771"/>
      <c r="K1130" s="1771"/>
      <c r="L1130" s="1771"/>
      <c r="M1130" s="1771"/>
      <c r="N1130" s="1771"/>
      <c r="O1130" s="1771"/>
      <c r="P1130" s="1771"/>
      <c r="Q1130" s="1771"/>
      <c r="R1130" s="1771"/>
      <c r="S1130" s="1771"/>
      <c r="T1130" s="1776"/>
      <c r="U1130" s="1776"/>
      <c r="V1130" s="2837" t="s">
        <v>396</v>
      </c>
      <c r="W1130" s="2837"/>
      <c r="X1130" s="2837"/>
      <c r="Y1130" s="2837"/>
      <c r="Z1130" s="2837"/>
      <c r="AA1130" s="2837"/>
      <c r="AB1130" s="2837"/>
      <c r="AC1130" s="2837"/>
      <c r="AD1130" s="2117"/>
      <c r="AE1130" s="2636" t="s">
        <v>574</v>
      </c>
      <c r="AF1130" s="2636"/>
      <c r="AG1130" s="2636"/>
      <c r="AH1130" s="2636"/>
      <c r="AI1130" s="2636"/>
      <c r="AJ1130" s="2636"/>
      <c r="AK1130" s="2636"/>
      <c r="AL1130" s="2636"/>
      <c r="AM1130" s="2636"/>
      <c r="AN1130" s="2119"/>
      <c r="AO1130" s="2810" t="s">
        <v>574</v>
      </c>
      <c r="AP1130" s="2810"/>
      <c r="AQ1130" s="2810"/>
      <c r="AR1130" s="2810"/>
      <c r="AS1130" s="2810"/>
      <c r="AT1130" s="2810"/>
      <c r="AU1130" s="2810"/>
      <c r="AV1130" s="2810"/>
      <c r="AW1130" s="2810"/>
      <c r="AX1130" s="1776"/>
      <c r="AZ1130" s="2126"/>
      <c r="BA1130" s="2126"/>
      <c r="BB1130" s="1529"/>
    </row>
    <row r="1131" spans="1:88" s="2120" customFormat="1" ht="17.25" customHeight="1" outlineLevel="1">
      <c r="A1131" s="2122"/>
      <c r="B1131" s="2126"/>
      <c r="C1131" s="2895" t="s">
        <v>2003</v>
      </c>
      <c r="D1131" s="2895"/>
      <c r="E1131" s="2895"/>
      <c r="F1131" s="2895"/>
      <c r="G1131" s="2895"/>
      <c r="H1131" s="2895"/>
      <c r="I1131" s="2895"/>
      <c r="J1131" s="2895"/>
      <c r="K1131" s="2895"/>
      <c r="L1131" s="2895"/>
      <c r="M1131" s="2895"/>
      <c r="N1131" s="2895"/>
      <c r="O1131" s="2895"/>
      <c r="P1131" s="2895"/>
      <c r="Q1131" s="2895"/>
      <c r="R1131" s="2895"/>
      <c r="S1131" s="2895"/>
      <c r="T1131" s="2895"/>
      <c r="U1131" s="2895"/>
      <c r="V1131" s="2879"/>
      <c r="W1131" s="2879"/>
      <c r="X1131" s="2879"/>
      <c r="Y1131" s="2879"/>
      <c r="Z1131" s="2879"/>
      <c r="AA1131" s="2879"/>
      <c r="AB1131" s="2879"/>
      <c r="AC1131" s="2879"/>
      <c r="AD1131" s="2117"/>
      <c r="AE1131" s="2586"/>
      <c r="AF1131" s="2586"/>
      <c r="AG1131" s="2586"/>
      <c r="AH1131" s="2586"/>
      <c r="AI1131" s="2586"/>
      <c r="AJ1131" s="2586"/>
      <c r="AK1131" s="2586"/>
      <c r="AL1131" s="2586"/>
      <c r="AM1131" s="2586"/>
      <c r="AN1131" s="2119"/>
      <c r="AO1131" s="2896"/>
      <c r="AP1131" s="2896"/>
      <c r="AQ1131" s="2896"/>
      <c r="AR1131" s="2896"/>
      <c r="AS1131" s="2896"/>
      <c r="AT1131" s="2896"/>
      <c r="AU1131" s="2896"/>
      <c r="AV1131" s="2896"/>
      <c r="AW1131" s="2896"/>
      <c r="AX1131" s="1776"/>
      <c r="AZ1131" s="2126"/>
      <c r="BA1131" s="2126"/>
      <c r="BB1131" s="1529"/>
    </row>
    <row r="1132" spans="1:88" s="2120" customFormat="1" ht="29.25" customHeight="1" outlineLevel="1">
      <c r="A1132" s="2122"/>
      <c r="B1132" s="2126"/>
      <c r="C1132" s="2616" t="s">
        <v>1649</v>
      </c>
      <c r="D1132" s="2616"/>
      <c r="E1132" s="2616"/>
      <c r="F1132" s="2616"/>
      <c r="G1132" s="2616"/>
      <c r="H1132" s="2616"/>
      <c r="I1132" s="2616"/>
      <c r="J1132" s="2616"/>
      <c r="K1132" s="2616"/>
      <c r="L1132" s="2616"/>
      <c r="M1132" s="2616"/>
      <c r="N1132" s="2616"/>
      <c r="O1132" s="2616"/>
      <c r="P1132" s="2616"/>
      <c r="Q1132" s="2616"/>
      <c r="R1132" s="2616"/>
      <c r="S1132" s="2616"/>
      <c r="T1132" s="2616"/>
      <c r="U1132" s="2616"/>
      <c r="V1132" s="2383" t="s">
        <v>1407</v>
      </c>
      <c r="W1132" s="2383"/>
      <c r="X1132" s="2383"/>
      <c r="Y1132" s="2383"/>
      <c r="Z1132" s="2383"/>
      <c r="AA1132" s="2383"/>
      <c r="AB1132" s="2383"/>
      <c r="AC1132" s="2383"/>
      <c r="AD1132" s="2117"/>
      <c r="AE1132" s="2533">
        <v>3578767123</v>
      </c>
      <c r="AF1132" s="2533"/>
      <c r="AG1132" s="2533"/>
      <c r="AH1132" s="2533"/>
      <c r="AI1132" s="2533"/>
      <c r="AJ1132" s="2533"/>
      <c r="AK1132" s="2533"/>
      <c r="AL1132" s="2533"/>
      <c r="AM1132" s="2533"/>
      <c r="AN1132" s="2119"/>
      <c r="AO1132" s="2533">
        <v>400000000</v>
      </c>
      <c r="AP1132" s="2533"/>
      <c r="AQ1132" s="2533"/>
      <c r="AR1132" s="2533"/>
      <c r="AS1132" s="2533"/>
      <c r="AT1132" s="2533"/>
      <c r="AU1132" s="2533"/>
      <c r="AV1132" s="2533"/>
      <c r="AW1132" s="2533"/>
      <c r="AX1132" s="1776"/>
      <c r="AZ1132" s="2126"/>
      <c r="BA1132" s="2126"/>
      <c r="BB1132" s="1529"/>
    </row>
    <row r="1133" spans="1:88" s="2120" customFormat="1" ht="18.75" customHeight="1" outlineLevel="1">
      <c r="A1133" s="2122"/>
      <c r="B1133" s="2126"/>
      <c r="C1133" s="2885" t="s">
        <v>1472</v>
      </c>
      <c r="D1133" s="2886"/>
      <c r="E1133" s="2886"/>
      <c r="F1133" s="2886"/>
      <c r="G1133" s="2886"/>
      <c r="H1133" s="2886"/>
      <c r="I1133" s="2886"/>
      <c r="J1133" s="2886"/>
      <c r="K1133" s="2886"/>
      <c r="L1133" s="2886"/>
      <c r="M1133" s="2886"/>
      <c r="N1133" s="2886"/>
      <c r="O1133" s="2886"/>
      <c r="P1133" s="2886"/>
      <c r="Q1133" s="2886"/>
      <c r="R1133" s="2886"/>
      <c r="S1133" s="2886"/>
      <c r="T1133" s="2886"/>
      <c r="U1133" s="2886"/>
      <c r="V1133" s="2383" t="s">
        <v>1407</v>
      </c>
      <c r="W1133" s="2383"/>
      <c r="X1133" s="2383"/>
      <c r="Y1133" s="2383"/>
      <c r="Z1133" s="2383"/>
      <c r="AA1133" s="2383"/>
      <c r="AB1133" s="2383"/>
      <c r="AC1133" s="2383"/>
      <c r="AD1133" s="2117"/>
      <c r="AE1133" s="2533">
        <v>2366385501</v>
      </c>
      <c r="AF1133" s="2533"/>
      <c r="AG1133" s="2533"/>
      <c r="AH1133" s="2533"/>
      <c r="AI1133" s="2533"/>
      <c r="AJ1133" s="2533"/>
      <c r="AK1133" s="2533"/>
      <c r="AL1133" s="2533"/>
      <c r="AM1133" s="2533"/>
      <c r="AN1133" s="2119"/>
      <c r="AO1133" s="2533">
        <v>2274000000</v>
      </c>
      <c r="AP1133" s="2533"/>
      <c r="AQ1133" s="2533"/>
      <c r="AR1133" s="2533"/>
      <c r="AS1133" s="2533"/>
      <c r="AT1133" s="2533"/>
      <c r="AU1133" s="2533"/>
      <c r="AV1133" s="2533"/>
      <c r="AW1133" s="2533"/>
      <c r="AX1133" s="1776"/>
      <c r="AZ1133" s="2126"/>
      <c r="BA1133" s="2126"/>
      <c r="BB1133" s="1529"/>
    </row>
    <row r="1134" spans="1:88" s="2120" customFormat="1" ht="17.25" customHeight="1" outlineLevel="1">
      <c r="A1134" s="2122"/>
      <c r="B1134" s="2126"/>
      <c r="C1134" s="2895" t="s">
        <v>2053</v>
      </c>
      <c r="D1134" s="2895"/>
      <c r="E1134" s="2895"/>
      <c r="F1134" s="2895"/>
      <c r="G1134" s="2895"/>
      <c r="H1134" s="2895"/>
      <c r="I1134" s="2895"/>
      <c r="J1134" s="2895"/>
      <c r="K1134" s="2895"/>
      <c r="L1134" s="2895"/>
      <c r="M1134" s="2895"/>
      <c r="N1134" s="2895"/>
      <c r="O1134" s="2895"/>
      <c r="P1134" s="2895"/>
      <c r="Q1134" s="2895"/>
      <c r="R1134" s="2895"/>
      <c r="S1134" s="2895"/>
      <c r="T1134" s="2895"/>
      <c r="U1134" s="2895"/>
      <c r="V1134" s="2879"/>
      <c r="W1134" s="2879"/>
      <c r="X1134" s="2879"/>
      <c r="Y1134" s="2879"/>
      <c r="Z1134" s="2879"/>
      <c r="AA1134" s="2879"/>
      <c r="AB1134" s="2879"/>
      <c r="AC1134" s="2879"/>
      <c r="AD1134" s="2117"/>
      <c r="AE1134" s="2586"/>
      <c r="AF1134" s="2586"/>
      <c r="AG1134" s="2586"/>
      <c r="AH1134" s="2586"/>
      <c r="AI1134" s="2586"/>
      <c r="AJ1134" s="2586"/>
      <c r="AK1134" s="2586"/>
      <c r="AL1134" s="2586"/>
      <c r="AM1134" s="2586"/>
      <c r="AN1134" s="2119"/>
      <c r="AO1134" s="2896"/>
      <c r="AP1134" s="2896"/>
      <c r="AQ1134" s="2896"/>
      <c r="AR1134" s="2896"/>
      <c r="AS1134" s="2896"/>
      <c r="AT1134" s="2896"/>
      <c r="AU1134" s="2896"/>
      <c r="AV1134" s="2896"/>
      <c r="AW1134" s="2896"/>
      <c r="AX1134" s="1776"/>
      <c r="AZ1134" s="2126"/>
      <c r="BA1134" s="2126"/>
      <c r="BB1134" s="1529"/>
    </row>
    <row r="1135" spans="1:88" s="2120" customFormat="1" ht="29.25" customHeight="1" outlineLevel="1">
      <c r="A1135" s="2122"/>
      <c r="B1135" s="2126"/>
      <c r="C1135" s="3193" t="s">
        <v>1649</v>
      </c>
      <c r="D1135" s="3193"/>
      <c r="E1135" s="3193"/>
      <c r="F1135" s="3193"/>
      <c r="G1135" s="3193"/>
      <c r="H1135" s="3193"/>
      <c r="I1135" s="3193"/>
      <c r="J1135" s="3193"/>
      <c r="K1135" s="3193"/>
      <c r="L1135" s="3193"/>
      <c r="M1135" s="3193"/>
      <c r="N1135" s="3193"/>
      <c r="O1135" s="3193"/>
      <c r="P1135" s="3193"/>
      <c r="Q1135" s="3193"/>
      <c r="R1135" s="3193"/>
      <c r="S1135" s="3193"/>
      <c r="T1135" s="3193"/>
      <c r="U1135" s="3193"/>
      <c r="V1135" s="2383" t="s">
        <v>1407</v>
      </c>
      <c r="W1135" s="2383"/>
      <c r="X1135" s="2383"/>
      <c r="Y1135" s="2383"/>
      <c r="Z1135" s="2383"/>
      <c r="AA1135" s="2383"/>
      <c r="AB1135" s="2383"/>
      <c r="AC1135" s="2383"/>
      <c r="AD1135" s="2117"/>
      <c r="AE1135" s="2533">
        <v>108767123</v>
      </c>
      <c r="AF1135" s="2533"/>
      <c r="AG1135" s="2533"/>
      <c r="AH1135" s="2533"/>
      <c r="AI1135" s="2533"/>
      <c r="AJ1135" s="2533"/>
      <c r="AK1135" s="2533"/>
      <c r="AL1135" s="2533"/>
      <c r="AM1135" s="2533"/>
      <c r="AN1135" s="2119"/>
      <c r="AO1135" s="2654"/>
      <c r="AP1135" s="2654"/>
      <c r="AQ1135" s="2654"/>
      <c r="AR1135" s="2654"/>
      <c r="AS1135" s="2654"/>
      <c r="AT1135" s="2654"/>
      <c r="AU1135" s="2654"/>
      <c r="AV1135" s="2654"/>
      <c r="AW1135" s="2654"/>
      <c r="AX1135" s="1776"/>
      <c r="AZ1135" s="2126"/>
      <c r="BA1135" s="2126"/>
      <c r="BB1135" s="1529"/>
    </row>
    <row r="1136" spans="1:88" s="2120" customFormat="1" ht="23.25" customHeight="1" outlineLevel="1">
      <c r="A1136" s="2122"/>
      <c r="B1136" s="2126"/>
      <c r="C1136" s="2885" t="s">
        <v>1472</v>
      </c>
      <c r="D1136" s="2886"/>
      <c r="E1136" s="2886"/>
      <c r="F1136" s="2886"/>
      <c r="G1136" s="2886"/>
      <c r="H1136" s="2886"/>
      <c r="I1136" s="2886"/>
      <c r="J1136" s="2886"/>
      <c r="K1136" s="2886"/>
      <c r="L1136" s="2886"/>
      <c r="M1136" s="2886"/>
      <c r="N1136" s="2886"/>
      <c r="O1136" s="2886"/>
      <c r="P1136" s="2886"/>
      <c r="Q1136" s="2886"/>
      <c r="R1136" s="2886"/>
      <c r="S1136" s="2886"/>
      <c r="T1136" s="2886"/>
      <c r="U1136" s="2886"/>
      <c r="V1136" s="2383" t="s">
        <v>1407</v>
      </c>
      <c r="W1136" s="2383"/>
      <c r="X1136" s="2383"/>
      <c r="Y1136" s="2383"/>
      <c r="Z1136" s="2383"/>
      <c r="AA1136" s="2383"/>
      <c r="AB1136" s="2383"/>
      <c r="AC1136" s="2383"/>
      <c r="AD1136" s="2117"/>
      <c r="AE1136" s="2533">
        <v>170019393</v>
      </c>
      <c r="AF1136" s="2533"/>
      <c r="AG1136" s="2533"/>
      <c r="AH1136" s="2533"/>
      <c r="AI1136" s="2533"/>
      <c r="AJ1136" s="2533"/>
      <c r="AK1136" s="2533"/>
      <c r="AL1136" s="2533"/>
      <c r="AM1136" s="2533"/>
      <c r="AN1136" s="2119"/>
      <c r="AO1136" s="2654"/>
      <c r="AP1136" s="2654"/>
      <c r="AQ1136" s="2654"/>
      <c r="AR1136" s="2654"/>
      <c r="AS1136" s="2654"/>
      <c r="AT1136" s="2654"/>
      <c r="AU1136" s="2654"/>
      <c r="AV1136" s="2654"/>
      <c r="AW1136" s="2654"/>
      <c r="AX1136" s="1776"/>
      <c r="AZ1136" s="2126"/>
      <c r="BA1136" s="2126"/>
      <c r="BB1136" s="1529"/>
    </row>
    <row r="1137" spans="1:88" s="2118" customFormat="1" ht="18" customHeight="1">
      <c r="A1137" s="2127"/>
      <c r="B1137" s="2126"/>
      <c r="C1137" s="2546" t="s">
        <v>1564</v>
      </c>
      <c r="D1137" s="2546"/>
      <c r="E1137" s="2546"/>
      <c r="F1137" s="2546"/>
      <c r="G1137" s="2546"/>
      <c r="H1137" s="2546"/>
      <c r="I1137" s="2546"/>
      <c r="J1137" s="2546"/>
      <c r="K1137" s="2546"/>
      <c r="L1137" s="2546"/>
      <c r="M1137" s="2546"/>
      <c r="N1137" s="2546"/>
      <c r="O1137" s="2546"/>
      <c r="P1137" s="2546"/>
      <c r="Q1137" s="2546"/>
      <c r="R1137" s="2546"/>
      <c r="S1137" s="2546"/>
      <c r="T1137" s="2546"/>
      <c r="U1137" s="2546"/>
      <c r="V1137" s="2884"/>
      <c r="W1137" s="2884"/>
      <c r="X1137" s="2884"/>
      <c r="Y1137" s="2884"/>
      <c r="Z1137" s="2884"/>
      <c r="AA1137" s="2884"/>
      <c r="AB1137" s="2884"/>
      <c r="AC1137" s="2884"/>
      <c r="AD1137" s="2116"/>
      <c r="AE1137" s="2884"/>
      <c r="AF1137" s="2884"/>
      <c r="AG1137" s="2884"/>
      <c r="AH1137" s="2884"/>
      <c r="AI1137" s="2884"/>
      <c r="AJ1137" s="2884"/>
      <c r="AK1137" s="2884"/>
      <c r="AL1137" s="2884"/>
      <c r="AM1137" s="2884"/>
      <c r="AN1137" s="2116"/>
      <c r="AO1137" s="2884"/>
      <c r="AP1137" s="2884"/>
      <c r="AQ1137" s="2884"/>
      <c r="AR1137" s="2884"/>
      <c r="AS1137" s="2884"/>
      <c r="AT1137" s="2884"/>
      <c r="AU1137" s="2884"/>
      <c r="AV1137" s="2884"/>
      <c r="AW1137" s="2884"/>
      <c r="AY1137" s="2126"/>
      <c r="AZ1137" s="2126"/>
      <c r="CB1137" s="2110"/>
      <c r="CC1137" s="2110"/>
      <c r="CD1137" s="2110"/>
      <c r="CE1137" s="2110"/>
      <c r="CF1137" s="2110"/>
      <c r="CG1137" s="2110"/>
      <c r="CH1137" s="2110"/>
      <c r="CI1137" s="2128"/>
      <c r="CJ1137" s="2130"/>
    </row>
    <row r="1138" spans="1:88" s="2120" customFormat="1" ht="18" customHeight="1">
      <c r="A1138" s="2127"/>
      <c r="B1138" s="2126"/>
      <c r="C1138" s="2616" t="s">
        <v>1639</v>
      </c>
      <c r="D1138" s="2616"/>
      <c r="E1138" s="2616"/>
      <c r="F1138" s="2616"/>
      <c r="G1138" s="2616"/>
      <c r="H1138" s="2616"/>
      <c r="I1138" s="2616"/>
      <c r="J1138" s="2616"/>
      <c r="K1138" s="2616"/>
      <c r="L1138" s="2616"/>
      <c r="M1138" s="2616"/>
      <c r="N1138" s="2616"/>
      <c r="O1138" s="2616"/>
      <c r="P1138" s="2616"/>
      <c r="Q1138" s="2616"/>
      <c r="R1138" s="2616"/>
      <c r="S1138" s="2616"/>
      <c r="T1138" s="2616"/>
      <c r="U1138" s="2616"/>
      <c r="V1138" s="2809" t="s">
        <v>1407</v>
      </c>
      <c r="W1138" s="2809"/>
      <c r="X1138" s="2809"/>
      <c r="Y1138" s="2809"/>
      <c r="Z1138" s="2809"/>
      <c r="AA1138" s="2809"/>
      <c r="AB1138" s="2809"/>
      <c r="AC1138" s="2809"/>
      <c r="AD1138" s="2115"/>
      <c r="AE1138" s="2730">
        <v>850625900</v>
      </c>
      <c r="AF1138" s="2730"/>
      <c r="AG1138" s="2730"/>
      <c r="AH1138" s="2730"/>
      <c r="AI1138" s="2730"/>
      <c r="AJ1138" s="2730"/>
      <c r="AK1138" s="2730"/>
      <c r="AL1138" s="2730"/>
      <c r="AM1138" s="2730"/>
      <c r="AN1138" s="2121"/>
      <c r="AO1138" s="2891">
        <v>2472314805</v>
      </c>
      <c r="AP1138" s="2891"/>
      <c r="AQ1138" s="2891"/>
      <c r="AR1138" s="2891"/>
      <c r="AS1138" s="2891"/>
      <c r="AT1138" s="2891"/>
      <c r="AU1138" s="2891"/>
      <c r="AV1138" s="2891"/>
      <c r="AW1138" s="2891"/>
      <c r="AY1138" s="2126"/>
      <c r="AZ1138" s="2126"/>
      <c r="CB1138" s="284"/>
      <c r="CC1138" s="284"/>
      <c r="CD1138" s="284"/>
      <c r="CE1138" s="284"/>
      <c r="CF1138" s="284"/>
      <c r="CG1138" s="284"/>
      <c r="CH1138" s="284"/>
      <c r="CI1138" s="1652"/>
      <c r="CJ1138" s="1865"/>
    </row>
    <row r="1139" spans="1:88" s="2120" customFormat="1" ht="31.5" customHeight="1">
      <c r="A1139" s="2127"/>
      <c r="B1139" s="2126"/>
      <c r="C1139" s="2616" t="s">
        <v>1880</v>
      </c>
      <c r="D1139" s="2616"/>
      <c r="E1139" s="2616"/>
      <c r="F1139" s="2616"/>
      <c r="G1139" s="2616"/>
      <c r="H1139" s="2616"/>
      <c r="I1139" s="2616"/>
      <c r="J1139" s="2616"/>
      <c r="K1139" s="2616"/>
      <c r="L1139" s="2616"/>
      <c r="M1139" s="2616"/>
      <c r="N1139" s="2616"/>
      <c r="O1139" s="2616"/>
      <c r="P1139" s="2616"/>
      <c r="Q1139" s="2616"/>
      <c r="R1139" s="2616"/>
      <c r="S1139" s="2616"/>
      <c r="T1139" s="2616"/>
      <c r="U1139" s="2616"/>
      <c r="V1139" s="2809" t="s">
        <v>1407</v>
      </c>
      <c r="W1139" s="2809"/>
      <c r="X1139" s="2809"/>
      <c r="Y1139" s="2809"/>
      <c r="Z1139" s="2809"/>
      <c r="AA1139" s="2809"/>
      <c r="AB1139" s="2809"/>
      <c r="AC1139" s="2809"/>
      <c r="AD1139" s="2115"/>
      <c r="AE1139" s="2730">
        <v>1793812603</v>
      </c>
      <c r="AF1139" s="2730"/>
      <c r="AG1139" s="2730"/>
      <c r="AH1139" s="2730"/>
      <c r="AI1139" s="2730"/>
      <c r="AJ1139" s="2730"/>
      <c r="AK1139" s="2730"/>
      <c r="AL1139" s="2730"/>
      <c r="AM1139" s="2730"/>
      <c r="AN1139" s="2121"/>
      <c r="AO1139" s="2730">
        <v>172480416</v>
      </c>
      <c r="AP1139" s="2730"/>
      <c r="AQ1139" s="2730"/>
      <c r="AR1139" s="2730"/>
      <c r="AS1139" s="2730"/>
      <c r="AT1139" s="2730"/>
      <c r="AU1139" s="2730"/>
      <c r="AV1139" s="2730"/>
      <c r="AW1139" s="2730"/>
      <c r="AY1139" s="2126"/>
      <c r="AZ1139" s="2126"/>
      <c r="CB1139" s="284"/>
      <c r="CC1139" s="284"/>
      <c r="CD1139" s="284"/>
      <c r="CE1139" s="284"/>
      <c r="CF1139" s="284"/>
      <c r="CG1139" s="284"/>
      <c r="CH1139" s="284"/>
      <c r="CI1139" s="1652"/>
      <c r="CJ1139" s="1865"/>
    </row>
    <row r="1140" spans="1:88" s="2120" customFormat="1" ht="35.25" customHeight="1">
      <c r="A1140" s="2127"/>
      <c r="B1140" s="2126"/>
      <c r="C1140" s="2616" t="s">
        <v>1649</v>
      </c>
      <c r="D1140" s="2616"/>
      <c r="E1140" s="2616"/>
      <c r="F1140" s="2616"/>
      <c r="G1140" s="2616"/>
      <c r="H1140" s="2616"/>
      <c r="I1140" s="2616"/>
      <c r="J1140" s="2616"/>
      <c r="K1140" s="2616"/>
      <c r="L1140" s="2616"/>
      <c r="M1140" s="2616"/>
      <c r="N1140" s="2616"/>
      <c r="O1140" s="2616"/>
      <c r="P1140" s="2616"/>
      <c r="Q1140" s="2616"/>
      <c r="R1140" s="2616"/>
      <c r="S1140" s="2616"/>
      <c r="T1140" s="2616"/>
      <c r="U1140" s="2616"/>
      <c r="V1140" s="2809" t="s">
        <v>1407</v>
      </c>
      <c r="W1140" s="2809"/>
      <c r="X1140" s="2809"/>
      <c r="Y1140" s="2809"/>
      <c r="Z1140" s="2809"/>
      <c r="AA1140" s="2809"/>
      <c r="AB1140" s="2809"/>
      <c r="AC1140" s="2809"/>
      <c r="AD1140" s="2115"/>
      <c r="AE1140" s="2730">
        <v>781270520</v>
      </c>
      <c r="AF1140" s="2730"/>
      <c r="AG1140" s="2730"/>
      <c r="AH1140" s="2730"/>
      <c r="AI1140" s="2730"/>
      <c r="AJ1140" s="2730"/>
      <c r="AK1140" s="2730"/>
      <c r="AL1140" s="2730"/>
      <c r="AM1140" s="2730"/>
      <c r="AN1140" s="2121"/>
      <c r="AO1140" s="2730">
        <v>651830289</v>
      </c>
      <c r="AP1140" s="2730"/>
      <c r="AQ1140" s="2730"/>
      <c r="AR1140" s="2730"/>
      <c r="AS1140" s="2730"/>
      <c r="AT1140" s="2730"/>
      <c r="AU1140" s="2730"/>
      <c r="AV1140" s="2730"/>
      <c r="AW1140" s="2730"/>
      <c r="AY1140" s="2126"/>
      <c r="AZ1140" s="2126"/>
      <c r="CB1140" s="284"/>
      <c r="CC1140" s="284"/>
      <c r="CD1140" s="284"/>
      <c r="CE1140" s="284"/>
      <c r="CF1140" s="284"/>
      <c r="CG1140" s="284"/>
      <c r="CH1140" s="284"/>
      <c r="CI1140" s="1652"/>
      <c r="CJ1140" s="1865"/>
    </row>
    <row r="1141" spans="1:88" s="1080" customFormat="1" ht="18" hidden="1" customHeight="1">
      <c r="A1141" s="1626"/>
      <c r="B1141" s="1627"/>
      <c r="C1141" s="2887" t="s">
        <v>1565</v>
      </c>
      <c r="D1141" s="2888"/>
      <c r="E1141" s="2888"/>
      <c r="F1141" s="2888"/>
      <c r="G1141" s="2888"/>
      <c r="H1141" s="2888"/>
      <c r="I1141" s="2888"/>
      <c r="J1141" s="2888"/>
      <c r="K1141" s="2888"/>
      <c r="L1141" s="2888"/>
      <c r="M1141" s="2888"/>
      <c r="N1141" s="2888"/>
      <c r="O1141" s="2888"/>
      <c r="P1141" s="2888"/>
      <c r="Q1141" s="2888"/>
      <c r="R1141" s="2888"/>
      <c r="S1141" s="2888"/>
      <c r="T1141" s="2888"/>
      <c r="U1141" s="2888"/>
      <c r="V1141" s="2889" t="s">
        <v>1407</v>
      </c>
      <c r="W1141" s="2889"/>
      <c r="X1141" s="2889"/>
      <c r="Y1141" s="2889"/>
      <c r="Z1141" s="2889"/>
      <c r="AA1141" s="2889"/>
      <c r="AB1141" s="2889"/>
      <c r="AC1141" s="2889"/>
      <c r="AD1141" s="2108"/>
      <c r="AE1141" s="2754"/>
      <c r="AF1141" s="2754"/>
      <c r="AG1141" s="2754"/>
      <c r="AH1141" s="2754"/>
      <c r="AI1141" s="2754"/>
      <c r="AJ1141" s="2754"/>
      <c r="AK1141" s="2754"/>
      <c r="AL1141" s="2754"/>
      <c r="AM1141" s="2754"/>
      <c r="AN1141" s="2109"/>
      <c r="AO1141" s="2754"/>
      <c r="AP1141" s="2754"/>
      <c r="AQ1141" s="2754"/>
      <c r="AR1141" s="2754"/>
      <c r="AS1141" s="2754"/>
      <c r="AT1141" s="2754"/>
      <c r="AU1141" s="2754"/>
      <c r="AV1141" s="2754"/>
      <c r="AW1141" s="2754"/>
      <c r="AX1141" s="285"/>
      <c r="AY1141" s="134"/>
      <c r="AZ1141" s="134"/>
      <c r="BA1141" s="285"/>
      <c r="BB1141" s="285"/>
      <c r="BC1141" s="285"/>
      <c r="BD1141" s="285"/>
      <c r="BE1141" s="285"/>
      <c r="BF1141" s="285"/>
      <c r="BG1141" s="285"/>
      <c r="BH1141" s="285"/>
      <c r="BI1141" s="285"/>
      <c r="BJ1141" s="285"/>
      <c r="BK1141" s="285"/>
      <c r="BL1141" s="285"/>
      <c r="BM1141" s="285"/>
      <c r="BN1141" s="285"/>
      <c r="BO1141" s="285"/>
      <c r="BP1141" s="285"/>
      <c r="BQ1141" s="285"/>
      <c r="BR1141" s="285"/>
      <c r="BS1141" s="285"/>
      <c r="BT1141" s="285"/>
      <c r="BU1141" s="285"/>
      <c r="BV1141" s="285"/>
      <c r="BW1141" s="285"/>
      <c r="BX1141" s="285"/>
      <c r="BY1141" s="285"/>
      <c r="BZ1141" s="285"/>
      <c r="CA1141" s="285"/>
      <c r="CB1141" s="284"/>
      <c r="CC1141" s="284"/>
      <c r="CD1141" s="284"/>
      <c r="CE1141" s="284"/>
      <c r="CF1141" s="284"/>
      <c r="CG1141" s="284"/>
      <c r="CH1141" s="284"/>
      <c r="CI1141" s="1652"/>
      <c r="CJ1141" s="1082"/>
    </row>
    <row r="1142" spans="1:88" s="2154" customFormat="1" ht="18" customHeight="1">
      <c r="A1142" s="2161"/>
      <c r="B1142" s="2159"/>
      <c r="C1142" s="2563" t="s">
        <v>1566</v>
      </c>
      <c r="D1142" s="2563"/>
      <c r="E1142" s="2563"/>
      <c r="F1142" s="2563"/>
      <c r="G1142" s="2563"/>
      <c r="H1142" s="2563"/>
      <c r="I1142" s="2563"/>
      <c r="J1142" s="2563"/>
      <c r="K1142" s="2563"/>
      <c r="L1142" s="2563"/>
      <c r="M1142" s="2563"/>
      <c r="N1142" s="2563"/>
      <c r="O1142" s="2563"/>
      <c r="P1142" s="2563"/>
      <c r="Q1142" s="2563"/>
      <c r="R1142" s="2563"/>
      <c r="S1142" s="2563"/>
      <c r="T1142" s="2563"/>
      <c r="U1142" s="2563"/>
      <c r="V1142" s="2659"/>
      <c r="W1142" s="2659"/>
      <c r="X1142" s="2659"/>
      <c r="Y1142" s="2659"/>
      <c r="Z1142" s="2659"/>
      <c r="AA1142" s="2659"/>
      <c r="AB1142" s="2659"/>
      <c r="AC1142" s="2659"/>
      <c r="AD1142" s="2145"/>
      <c r="AE1142" s="2893"/>
      <c r="AF1142" s="2893"/>
      <c r="AG1142" s="2893"/>
      <c r="AH1142" s="2893"/>
      <c r="AI1142" s="2893"/>
      <c r="AJ1142" s="2893"/>
      <c r="AK1142" s="2893"/>
      <c r="AL1142" s="2893"/>
      <c r="AM1142" s="2893"/>
      <c r="AN1142" s="2157"/>
      <c r="AO1142" s="2893"/>
      <c r="AP1142" s="2893"/>
      <c r="AQ1142" s="2893"/>
      <c r="AR1142" s="2893"/>
      <c r="AS1142" s="2893"/>
      <c r="AT1142" s="2893"/>
      <c r="AU1142" s="2893"/>
      <c r="AV1142" s="2893"/>
      <c r="AW1142" s="2893"/>
      <c r="AY1142" s="2159"/>
      <c r="AZ1142" s="2159"/>
      <c r="CB1142" s="284"/>
      <c r="CC1142" s="284"/>
      <c r="CD1142" s="284"/>
      <c r="CE1142" s="284"/>
      <c r="CF1142" s="284"/>
      <c r="CG1142" s="284"/>
      <c r="CH1142" s="284"/>
      <c r="CI1142" s="1652"/>
      <c r="CJ1142" s="1865"/>
    </row>
    <row r="1143" spans="1:88" s="2150" customFormat="1" ht="18" hidden="1" customHeight="1">
      <c r="A1143" s="2161"/>
      <c r="B1143" s="2159"/>
      <c r="C1143" s="2616" t="s">
        <v>1530</v>
      </c>
      <c r="D1143" s="2617"/>
      <c r="E1143" s="2617"/>
      <c r="F1143" s="2617"/>
      <c r="G1143" s="2617"/>
      <c r="H1143" s="2617"/>
      <c r="I1143" s="2617"/>
      <c r="J1143" s="2617"/>
      <c r="K1143" s="2617"/>
      <c r="L1143" s="2617"/>
      <c r="M1143" s="2617"/>
      <c r="N1143" s="2617"/>
      <c r="O1143" s="2617"/>
      <c r="P1143" s="2617"/>
      <c r="Q1143" s="2617"/>
      <c r="R1143" s="2617"/>
      <c r="S1143" s="2617"/>
      <c r="T1143" s="2617"/>
      <c r="U1143" s="2617"/>
      <c r="V1143" s="2617" t="s">
        <v>1562</v>
      </c>
      <c r="W1143" s="2617"/>
      <c r="X1143" s="2617"/>
      <c r="Y1143" s="2617"/>
      <c r="Z1143" s="2617"/>
      <c r="AA1143" s="2617"/>
      <c r="AB1143" s="2617"/>
      <c r="AC1143" s="2617"/>
      <c r="AD1143" s="2146"/>
      <c r="AE1143" s="2534"/>
      <c r="AF1143" s="2534"/>
      <c r="AG1143" s="2534"/>
      <c r="AH1143" s="2534"/>
      <c r="AI1143" s="2534"/>
      <c r="AJ1143" s="2534"/>
      <c r="AK1143" s="2534"/>
      <c r="AL1143" s="2534"/>
      <c r="AM1143" s="2534"/>
      <c r="AN1143" s="2152"/>
      <c r="AO1143" s="2534"/>
      <c r="AP1143" s="2534"/>
      <c r="AQ1143" s="2534"/>
      <c r="AR1143" s="2534"/>
      <c r="AS1143" s="2534"/>
      <c r="AT1143" s="2534"/>
      <c r="AU1143" s="2534"/>
      <c r="AV1143" s="2534"/>
      <c r="AW1143" s="2534"/>
      <c r="AY1143" s="2159"/>
      <c r="AZ1143" s="2159"/>
      <c r="CB1143" s="2140"/>
      <c r="CC1143" s="2140"/>
      <c r="CD1143" s="2140"/>
      <c r="CE1143" s="2140"/>
      <c r="CF1143" s="2140"/>
      <c r="CG1143" s="2140"/>
      <c r="CH1143" s="2140"/>
      <c r="CI1143" s="2153">
        <v>12432836066</v>
      </c>
      <c r="CJ1143" s="2162"/>
    </row>
    <row r="1144" spans="1:88" s="2150" customFormat="1" ht="18" hidden="1" customHeight="1">
      <c r="A1144" s="2161"/>
      <c r="B1144" s="2159"/>
      <c r="C1144" s="2616" t="s">
        <v>1567</v>
      </c>
      <c r="D1144" s="2617"/>
      <c r="E1144" s="2617"/>
      <c r="F1144" s="2617"/>
      <c r="G1144" s="2617"/>
      <c r="H1144" s="2617"/>
      <c r="I1144" s="2617"/>
      <c r="J1144" s="2617"/>
      <c r="K1144" s="2617"/>
      <c r="L1144" s="2617"/>
      <c r="M1144" s="2617"/>
      <c r="N1144" s="2617"/>
      <c r="O1144" s="2617"/>
      <c r="P1144" s="2617"/>
      <c r="Q1144" s="2617"/>
      <c r="R1144" s="2617"/>
      <c r="S1144" s="2617"/>
      <c r="T1144" s="2617"/>
      <c r="U1144" s="2617"/>
      <c r="V1144" s="2617" t="s">
        <v>1419</v>
      </c>
      <c r="W1144" s="2617"/>
      <c r="X1144" s="2617"/>
      <c r="Y1144" s="2617"/>
      <c r="Z1144" s="2617"/>
      <c r="AA1144" s="2617"/>
      <c r="AB1144" s="2617"/>
      <c r="AC1144" s="2617"/>
      <c r="AD1144" s="2146"/>
      <c r="AE1144" s="2534"/>
      <c r="AF1144" s="2534"/>
      <c r="AG1144" s="2534"/>
      <c r="AH1144" s="2534"/>
      <c r="AI1144" s="2534"/>
      <c r="AJ1144" s="2534"/>
      <c r="AK1144" s="2534"/>
      <c r="AL1144" s="2534"/>
      <c r="AM1144" s="2534"/>
      <c r="AN1144" s="2146"/>
      <c r="AO1144" s="2534"/>
      <c r="AP1144" s="2534"/>
      <c r="AQ1144" s="2534"/>
      <c r="AR1144" s="2534"/>
      <c r="AS1144" s="2534"/>
      <c r="AT1144" s="2534"/>
      <c r="AU1144" s="2534"/>
      <c r="AV1144" s="2534"/>
      <c r="AW1144" s="2534"/>
      <c r="AY1144" s="2159"/>
      <c r="AZ1144" s="2159"/>
      <c r="CB1144" s="2140"/>
      <c r="CC1144" s="2140"/>
      <c r="CD1144" s="2140"/>
      <c r="CE1144" s="2140"/>
      <c r="CF1144" s="2140"/>
      <c r="CG1144" s="2140"/>
      <c r="CH1144" s="2140"/>
      <c r="CI1144" s="2153"/>
      <c r="CJ1144" s="2162"/>
    </row>
    <row r="1145" spans="1:88" s="2150" customFormat="1" ht="18" customHeight="1">
      <c r="A1145" s="2161"/>
      <c r="B1145" s="2159"/>
      <c r="C1145" s="2616" t="s">
        <v>1565</v>
      </c>
      <c r="D1145" s="2616"/>
      <c r="E1145" s="2616"/>
      <c r="F1145" s="2616"/>
      <c r="G1145" s="2616"/>
      <c r="H1145" s="2616"/>
      <c r="I1145" s="2616"/>
      <c r="J1145" s="2616"/>
      <c r="K1145" s="2616"/>
      <c r="L1145" s="2616"/>
      <c r="M1145" s="2616"/>
      <c r="N1145" s="2616"/>
      <c r="O1145" s="2616"/>
      <c r="P1145" s="2616"/>
      <c r="Q1145" s="2616"/>
      <c r="R1145" s="2616"/>
      <c r="S1145" s="2616"/>
      <c r="T1145" s="2616"/>
      <c r="U1145" s="2616"/>
      <c r="V1145" s="2617" t="s">
        <v>1407</v>
      </c>
      <c r="W1145" s="2617"/>
      <c r="X1145" s="2617"/>
      <c r="Y1145" s="2617"/>
      <c r="Z1145" s="2617"/>
      <c r="AA1145" s="2617"/>
      <c r="AB1145" s="2617"/>
      <c r="AC1145" s="2617"/>
      <c r="AD1145" s="2146"/>
      <c r="AE1145" s="2534">
        <v>1026323049.090909</v>
      </c>
      <c r="AF1145" s="2534"/>
      <c r="AG1145" s="2534"/>
      <c r="AH1145" s="2534"/>
      <c r="AI1145" s="2534"/>
      <c r="AJ1145" s="2534"/>
      <c r="AK1145" s="2534"/>
      <c r="AL1145" s="2534"/>
      <c r="AM1145" s="2534"/>
      <c r="AN1145" s="2146"/>
      <c r="AO1145" s="2534">
        <v>1694080701</v>
      </c>
      <c r="AP1145" s="2534"/>
      <c r="AQ1145" s="2534"/>
      <c r="AR1145" s="2534"/>
      <c r="AS1145" s="2534"/>
      <c r="AT1145" s="2534"/>
      <c r="AU1145" s="2534"/>
      <c r="AV1145" s="2534"/>
      <c r="AW1145" s="2534"/>
      <c r="AY1145" s="2159"/>
      <c r="AZ1145" s="2159"/>
      <c r="CB1145" s="2140"/>
      <c r="CC1145" s="2140"/>
      <c r="CD1145" s="2140"/>
      <c r="CE1145" s="2140"/>
      <c r="CF1145" s="2140"/>
      <c r="CG1145" s="2140"/>
      <c r="CH1145" s="2140"/>
      <c r="CI1145" s="2153"/>
      <c r="CJ1145" s="2162"/>
    </row>
    <row r="1146" spans="1:88" s="2150" customFormat="1" ht="18" hidden="1" customHeight="1">
      <c r="A1146" s="2161"/>
      <c r="B1146" s="2159"/>
      <c r="C1146" s="2616" t="s">
        <v>1571</v>
      </c>
      <c r="D1146" s="2616"/>
      <c r="E1146" s="2616"/>
      <c r="F1146" s="2616"/>
      <c r="G1146" s="2616"/>
      <c r="H1146" s="2616"/>
      <c r="I1146" s="2616"/>
      <c r="J1146" s="2616"/>
      <c r="K1146" s="2616"/>
      <c r="L1146" s="2616"/>
      <c r="M1146" s="2616"/>
      <c r="N1146" s="2616"/>
      <c r="O1146" s="2616"/>
      <c r="P1146" s="2616"/>
      <c r="Q1146" s="2616"/>
      <c r="R1146" s="2616"/>
      <c r="S1146" s="2616"/>
      <c r="T1146" s="2616"/>
      <c r="U1146" s="2616"/>
      <c r="V1146" s="2617" t="s">
        <v>1419</v>
      </c>
      <c r="W1146" s="2617"/>
      <c r="X1146" s="2617"/>
      <c r="Y1146" s="2617"/>
      <c r="Z1146" s="2617"/>
      <c r="AA1146" s="2617"/>
      <c r="AB1146" s="2617"/>
      <c r="AC1146" s="2617"/>
      <c r="AD1146" s="2146"/>
      <c r="AE1146" s="2534"/>
      <c r="AF1146" s="2534"/>
      <c r="AG1146" s="2534"/>
      <c r="AH1146" s="2534"/>
      <c r="AI1146" s="2534"/>
      <c r="AJ1146" s="2534"/>
      <c r="AK1146" s="2534"/>
      <c r="AL1146" s="2534"/>
      <c r="AM1146" s="2534"/>
      <c r="AN1146" s="2146"/>
      <c r="AO1146" s="2534"/>
      <c r="AP1146" s="2534"/>
      <c r="AQ1146" s="2534"/>
      <c r="AR1146" s="2534"/>
      <c r="AS1146" s="2534"/>
      <c r="AT1146" s="2534"/>
      <c r="AU1146" s="2534"/>
      <c r="AV1146" s="2534"/>
      <c r="AW1146" s="2534"/>
      <c r="AY1146" s="2159"/>
      <c r="AZ1146" s="2159"/>
      <c r="CB1146" s="2140"/>
      <c r="CC1146" s="2140"/>
      <c r="CD1146" s="2140"/>
      <c r="CE1146" s="2140"/>
      <c r="CF1146" s="2140"/>
      <c r="CG1146" s="2140"/>
      <c r="CH1146" s="2140"/>
      <c r="CI1146" s="2153"/>
      <c r="CJ1146" s="2162"/>
    </row>
    <row r="1147" spans="1:88" s="2150" customFormat="1" ht="18" customHeight="1">
      <c r="A1147" s="2161"/>
      <c r="B1147" s="2159"/>
      <c r="C1147" s="2616" t="s">
        <v>1563</v>
      </c>
      <c r="D1147" s="2616"/>
      <c r="E1147" s="2616"/>
      <c r="F1147" s="2616"/>
      <c r="G1147" s="2616"/>
      <c r="H1147" s="2616"/>
      <c r="I1147" s="2616"/>
      <c r="J1147" s="2616"/>
      <c r="K1147" s="2616"/>
      <c r="L1147" s="2616"/>
      <c r="M1147" s="2616"/>
      <c r="N1147" s="2616"/>
      <c r="O1147" s="2616"/>
      <c r="P1147" s="2616"/>
      <c r="Q1147" s="2616"/>
      <c r="R1147" s="2616"/>
      <c r="S1147" s="2616"/>
      <c r="T1147" s="2616"/>
      <c r="U1147" s="2616"/>
      <c r="V1147" s="2617" t="s">
        <v>1407</v>
      </c>
      <c r="W1147" s="2617"/>
      <c r="X1147" s="2617"/>
      <c r="Y1147" s="2617"/>
      <c r="Z1147" s="2617"/>
      <c r="AA1147" s="2617"/>
      <c r="AB1147" s="2617"/>
      <c r="AC1147" s="2617"/>
      <c r="AD1147" s="2146"/>
      <c r="AE1147" s="2534">
        <v>460089459.090909</v>
      </c>
      <c r="AF1147" s="2534"/>
      <c r="AG1147" s="2534"/>
      <c r="AH1147" s="2534"/>
      <c r="AI1147" s="2534"/>
      <c r="AJ1147" s="2534"/>
      <c r="AK1147" s="2534"/>
      <c r="AL1147" s="2534"/>
      <c r="AM1147" s="2534"/>
      <c r="AN1147" s="2146"/>
      <c r="AO1147" s="2534">
        <v>40000000</v>
      </c>
      <c r="AP1147" s="2534"/>
      <c r="AQ1147" s="2534"/>
      <c r="AR1147" s="2534"/>
      <c r="AS1147" s="2534"/>
      <c r="AT1147" s="2534"/>
      <c r="AU1147" s="2534"/>
      <c r="AV1147" s="2534"/>
      <c r="AW1147" s="2534"/>
      <c r="AY1147" s="2159"/>
      <c r="AZ1147" s="2159"/>
      <c r="CB1147" s="2140"/>
      <c r="CC1147" s="2140"/>
      <c r="CD1147" s="2140"/>
      <c r="CE1147" s="2140"/>
      <c r="CF1147" s="2140"/>
      <c r="CG1147" s="2140"/>
      <c r="CH1147" s="2140"/>
      <c r="CI1147" s="2153"/>
      <c r="CJ1147" s="2162"/>
    </row>
    <row r="1148" spans="1:88" s="2169" customFormat="1" ht="18.75" customHeight="1">
      <c r="A1148" s="2172"/>
      <c r="B1148" s="2173"/>
      <c r="C1148" s="2165"/>
      <c r="D1148" s="2165"/>
      <c r="E1148" s="2165"/>
      <c r="F1148" s="2165"/>
      <c r="G1148" s="2165"/>
      <c r="H1148" s="2165"/>
      <c r="I1148" s="2165"/>
      <c r="J1148" s="2165"/>
      <c r="K1148" s="2165"/>
      <c r="L1148" s="2165"/>
      <c r="M1148" s="2165"/>
      <c r="N1148" s="2165"/>
      <c r="O1148" s="2165"/>
      <c r="P1148" s="2165"/>
      <c r="Q1148" s="2165"/>
      <c r="R1148" s="2165"/>
      <c r="S1148" s="2165"/>
      <c r="T1148" s="2165"/>
      <c r="U1148" s="2165"/>
      <c r="V1148" s="2170"/>
      <c r="W1148" s="2170"/>
      <c r="X1148" s="2170"/>
      <c r="Y1148" s="2170"/>
      <c r="Z1148" s="2170"/>
      <c r="AA1148" s="2170"/>
      <c r="AB1148" s="2170"/>
      <c r="AC1148" s="2170"/>
      <c r="AD1148" s="2167"/>
      <c r="AE1148" s="2880" t="s">
        <v>642</v>
      </c>
      <c r="AF1148" s="2880"/>
      <c r="AG1148" s="2880"/>
      <c r="AH1148" s="2880"/>
      <c r="AI1148" s="2880"/>
      <c r="AJ1148" s="2880"/>
      <c r="AK1148" s="2880"/>
      <c r="AL1148" s="2880"/>
      <c r="AM1148" s="2880"/>
      <c r="AN1148" s="2171"/>
      <c r="AO1148" s="2877" t="s">
        <v>643</v>
      </c>
      <c r="AP1148" s="2878"/>
      <c r="AQ1148" s="2878"/>
      <c r="AR1148" s="2878"/>
      <c r="AS1148" s="2878"/>
      <c r="AT1148" s="2878"/>
      <c r="AU1148" s="2878"/>
      <c r="AV1148" s="2878"/>
      <c r="AW1148" s="2878"/>
      <c r="AY1148" s="2173"/>
      <c r="AZ1148" s="2173"/>
      <c r="CB1148" s="2164"/>
      <c r="CC1148" s="2164"/>
      <c r="CD1148" s="2164"/>
      <c r="CE1148" s="2164"/>
      <c r="CF1148" s="2164"/>
      <c r="CG1148" s="2164"/>
      <c r="CH1148" s="2164"/>
      <c r="CI1148" s="2168"/>
      <c r="CJ1148" s="2166"/>
    </row>
    <row r="1149" spans="1:88" s="2169" customFormat="1">
      <c r="A1149" s="2172"/>
      <c r="B1149" s="2173"/>
      <c r="C1149" s="2165"/>
      <c r="D1149" s="2165"/>
      <c r="E1149" s="2165"/>
      <c r="F1149" s="2165"/>
      <c r="G1149" s="2165"/>
      <c r="H1149" s="2165"/>
      <c r="I1149" s="2165"/>
      <c r="J1149" s="2165"/>
      <c r="K1149" s="2165"/>
      <c r="L1149" s="2165"/>
      <c r="M1149" s="2165"/>
      <c r="N1149" s="2165"/>
      <c r="O1149" s="2165"/>
      <c r="P1149" s="2165"/>
      <c r="Q1149" s="2165"/>
      <c r="R1149" s="2165"/>
      <c r="S1149" s="2165"/>
      <c r="T1149" s="2165"/>
      <c r="U1149" s="2165"/>
      <c r="V1149" s="2170"/>
      <c r="W1149" s="2170"/>
      <c r="X1149" s="2170"/>
      <c r="Y1149" s="2170"/>
      <c r="Z1149" s="2170"/>
      <c r="AA1149" s="2170"/>
      <c r="AB1149" s="2170"/>
      <c r="AC1149" s="2170"/>
      <c r="AD1149" s="2167"/>
      <c r="AE1149" s="2882" t="s">
        <v>574</v>
      </c>
      <c r="AF1149" s="2882"/>
      <c r="AG1149" s="2882"/>
      <c r="AH1149" s="2882"/>
      <c r="AI1149" s="2882"/>
      <c r="AJ1149" s="2882"/>
      <c r="AK1149" s="2882"/>
      <c r="AL1149" s="2882"/>
      <c r="AM1149" s="2882"/>
      <c r="AN1149" s="2171"/>
      <c r="AO1149" s="2636" t="s">
        <v>574</v>
      </c>
      <c r="AP1149" s="2636"/>
      <c r="AQ1149" s="2636"/>
      <c r="AR1149" s="2636"/>
      <c r="AS1149" s="2636"/>
      <c r="AT1149" s="2636"/>
      <c r="AU1149" s="2636"/>
      <c r="AV1149" s="2636"/>
      <c r="AW1149" s="2636"/>
      <c r="AY1149" s="2173"/>
      <c r="AZ1149" s="2173"/>
      <c r="CB1149" s="2164"/>
      <c r="CC1149" s="2164"/>
      <c r="CD1149" s="2164"/>
      <c r="CE1149" s="2164"/>
      <c r="CF1149" s="2164"/>
      <c r="CG1149" s="2164"/>
      <c r="CH1149" s="2164"/>
      <c r="CI1149" s="2168"/>
      <c r="CJ1149" s="2166"/>
    </row>
    <row r="1150" spans="1:88" s="2169" customFormat="1" ht="18" customHeight="1">
      <c r="A1150" s="2172"/>
      <c r="B1150" s="2173"/>
      <c r="C1150" s="2175" t="s">
        <v>2026</v>
      </c>
      <c r="D1150" s="1544"/>
      <c r="E1150" s="1544"/>
      <c r="F1150" s="1544"/>
      <c r="G1150" s="1544"/>
      <c r="H1150" s="1544"/>
      <c r="I1150" s="1544"/>
      <c r="J1150" s="1544"/>
      <c r="K1150" s="1544"/>
      <c r="L1150" s="1544"/>
      <c r="M1150" s="1544"/>
      <c r="N1150" s="1544"/>
      <c r="O1150" s="1544"/>
      <c r="P1150" s="1544"/>
      <c r="Q1150" s="1544"/>
      <c r="R1150" s="1544"/>
      <c r="S1150" s="1544"/>
      <c r="T1150" s="1544"/>
      <c r="U1150" s="1544"/>
      <c r="V1150" s="2170"/>
      <c r="W1150" s="2170"/>
      <c r="X1150" s="2170"/>
      <c r="Y1150" s="2170"/>
      <c r="Z1150" s="2170"/>
      <c r="AA1150" s="2170"/>
      <c r="AB1150" s="2170"/>
      <c r="AC1150" s="2170"/>
      <c r="AD1150" s="2167"/>
      <c r="AE1150" s="2880">
        <v>887448000</v>
      </c>
      <c r="AF1150" s="2880"/>
      <c r="AG1150" s="2880"/>
      <c r="AH1150" s="2880"/>
      <c r="AI1150" s="2880"/>
      <c r="AJ1150" s="2880"/>
      <c r="AK1150" s="2880"/>
      <c r="AL1150" s="2880"/>
      <c r="AM1150" s="2880"/>
      <c r="AN1150" s="2174"/>
      <c r="AO1150" s="2880">
        <v>910239206</v>
      </c>
      <c r="AP1150" s="2880"/>
      <c r="AQ1150" s="2880"/>
      <c r="AR1150" s="2880"/>
      <c r="AS1150" s="2880"/>
      <c r="AT1150" s="2880"/>
      <c r="AU1150" s="2880"/>
      <c r="AV1150" s="2880"/>
      <c r="AW1150" s="2880"/>
      <c r="AY1150" s="2173"/>
      <c r="AZ1150" s="2173"/>
      <c r="CB1150" s="2164"/>
      <c r="CC1150" s="2164"/>
      <c r="CD1150" s="2164"/>
      <c r="CE1150" s="2164"/>
      <c r="CF1150" s="2164"/>
      <c r="CG1150" s="2164"/>
      <c r="CH1150" s="2164"/>
      <c r="CI1150" s="2168"/>
      <c r="CJ1150" s="2166"/>
    </row>
    <row r="1151" spans="1:88" s="2169" customFormat="1" ht="18" customHeight="1">
      <c r="A1151" s="2172"/>
      <c r="B1151" s="2173"/>
      <c r="C1151" s="1544" t="s">
        <v>1568</v>
      </c>
      <c r="D1151" s="1544"/>
      <c r="E1151" s="1544"/>
      <c r="F1151" s="1544"/>
      <c r="G1151" s="1544"/>
      <c r="H1151" s="1544"/>
      <c r="I1151" s="1544"/>
      <c r="J1151" s="1544"/>
      <c r="K1151" s="1544"/>
      <c r="L1151" s="1544"/>
      <c r="M1151" s="1544"/>
      <c r="N1151" s="1544"/>
      <c r="O1151" s="1544"/>
      <c r="P1151" s="1544"/>
      <c r="Q1151" s="1544"/>
      <c r="R1151" s="1544"/>
      <c r="S1151" s="1544"/>
      <c r="T1151" s="1544"/>
      <c r="U1151" s="1544"/>
      <c r="V1151" s="2170"/>
      <c r="W1151" s="2170"/>
      <c r="X1151" s="2170"/>
      <c r="Y1151" s="2170"/>
      <c r="Z1151" s="2170"/>
      <c r="AA1151" s="2170"/>
      <c r="AB1151" s="2170"/>
      <c r="AC1151" s="2170"/>
      <c r="AD1151" s="2167"/>
      <c r="AE1151" s="2534">
        <v>887448000</v>
      </c>
      <c r="AF1151" s="2534"/>
      <c r="AG1151" s="2534"/>
      <c r="AH1151" s="2534"/>
      <c r="AI1151" s="2534"/>
      <c r="AJ1151" s="2534"/>
      <c r="AK1151" s="2534"/>
      <c r="AL1151" s="2534"/>
      <c r="AM1151" s="2534"/>
      <c r="AN1151" s="2174"/>
      <c r="AO1151" s="2534">
        <v>910239206</v>
      </c>
      <c r="AP1151" s="2534"/>
      <c r="AQ1151" s="2534"/>
      <c r="AR1151" s="2534"/>
      <c r="AS1151" s="2534"/>
      <c r="AT1151" s="2534"/>
      <c r="AU1151" s="2534"/>
      <c r="AV1151" s="2534"/>
      <c r="AW1151" s="2534"/>
      <c r="AY1151" s="2173"/>
      <c r="AZ1151" s="2173"/>
      <c r="CB1151" s="2164"/>
      <c r="CC1151" s="2164"/>
      <c r="CD1151" s="2164"/>
      <c r="CE1151" s="2164"/>
      <c r="CF1151" s="2164"/>
      <c r="CG1151" s="2164"/>
      <c r="CH1151" s="2164"/>
      <c r="CI1151" s="1701"/>
      <c r="CJ1151" s="2166"/>
    </row>
    <row r="1152" spans="1:88">
      <c r="C1152" s="1662"/>
      <c r="D1152" s="1662"/>
      <c r="E1152" s="1662"/>
      <c r="F1152" s="1662"/>
      <c r="G1152" s="1662"/>
      <c r="H1152" s="1662"/>
      <c r="I1152" s="1662"/>
      <c r="J1152" s="1662"/>
      <c r="K1152" s="1662"/>
      <c r="L1152" s="1662"/>
      <c r="M1152" s="1662"/>
      <c r="N1152" s="1662"/>
      <c r="O1152" s="1662"/>
      <c r="P1152" s="1662"/>
      <c r="Q1152" s="1662"/>
      <c r="R1152" s="1662"/>
      <c r="S1152" s="1662"/>
      <c r="T1152" s="1662"/>
      <c r="U1152" s="1662"/>
      <c r="V1152" s="1662"/>
      <c r="W1152" s="1662"/>
      <c r="X1152" s="1662"/>
      <c r="Y1152" s="1662"/>
      <c r="Z1152" s="1662"/>
      <c r="AA1152" s="1662"/>
      <c r="AB1152" s="1662"/>
      <c r="AC1152" s="1662"/>
      <c r="AD1152" s="1662"/>
      <c r="AE1152" s="1662"/>
      <c r="AF1152" s="1662"/>
      <c r="AG1152" s="1662"/>
      <c r="AH1152" s="1662"/>
      <c r="AI1152" s="1662"/>
      <c r="AJ1152" s="1662"/>
      <c r="AK1152" s="1662"/>
      <c r="AL1152" s="1662"/>
      <c r="AM1152" s="1662"/>
      <c r="AN1152" s="1662"/>
      <c r="AO1152" s="1662"/>
      <c r="AP1152" s="1662"/>
      <c r="AQ1152" s="1662"/>
      <c r="AR1152" s="1662"/>
      <c r="AS1152" s="1662"/>
      <c r="AT1152" s="1662"/>
      <c r="AU1152" s="1662"/>
      <c r="AV1152" s="1662"/>
      <c r="AW1152" s="1662"/>
      <c r="CB1152" s="508"/>
      <c r="CC1152" s="508"/>
      <c r="CD1152" s="508"/>
      <c r="CE1152" s="508"/>
      <c r="CF1152" s="508"/>
      <c r="CG1152" s="508"/>
      <c r="CH1152" s="508"/>
    </row>
    <row r="1153" spans="1:89" hidden="1">
      <c r="C1153" s="1778" t="s">
        <v>1390</v>
      </c>
      <c r="D1153" s="1778"/>
      <c r="E1153" s="1778"/>
      <c r="F1153" s="1778"/>
      <c r="G1153" s="1778"/>
      <c r="H1153" s="1778"/>
      <c r="I1153" s="1778"/>
      <c r="J1153" s="1778"/>
      <c r="K1153" s="1778"/>
      <c r="L1153" s="1778"/>
      <c r="M1153" s="1778"/>
      <c r="N1153" s="1778"/>
      <c r="O1153" s="1778"/>
      <c r="P1153" s="1778"/>
      <c r="Q1153" s="1778"/>
      <c r="R1153" s="1778"/>
      <c r="S1153" s="1778"/>
      <c r="T1153" s="1778"/>
      <c r="U1153" s="1778"/>
      <c r="V1153" s="1778"/>
      <c r="W1153" s="1778"/>
      <c r="X1153" s="1778"/>
      <c r="Y1153" s="1778"/>
      <c r="Z1153" s="1778"/>
      <c r="AA1153" s="1778"/>
      <c r="AB1153" s="1778"/>
      <c r="AC1153" s="1662"/>
      <c r="AD1153" s="1662"/>
      <c r="AE1153" s="1662"/>
      <c r="AF1153" s="1662"/>
      <c r="AG1153" s="1662"/>
      <c r="AH1153" s="1662"/>
      <c r="AI1153" s="1662"/>
      <c r="AJ1153" s="1662"/>
      <c r="AK1153" s="1662"/>
      <c r="AL1153" s="1662"/>
      <c r="AM1153" s="1662"/>
      <c r="AN1153" s="1662"/>
      <c r="AO1153" s="1662"/>
      <c r="AP1153" s="1662"/>
      <c r="AQ1153" s="1662"/>
      <c r="AR1153" s="1662"/>
      <c r="AS1153" s="1662"/>
      <c r="AT1153" s="1662"/>
      <c r="AU1153" s="1662"/>
      <c r="AV1153" s="1662"/>
      <c r="AW1153" s="1662"/>
      <c r="CB1153" s="508"/>
      <c r="CC1153" s="508"/>
      <c r="CD1153" s="508"/>
      <c r="CE1153" s="508"/>
      <c r="CF1153" s="508"/>
      <c r="CG1153" s="508"/>
      <c r="CH1153" s="508"/>
    </row>
    <row r="1154" spans="1:89" s="285" customFormat="1" ht="18" hidden="1" customHeight="1" outlineLevel="1">
      <c r="A1154" s="503"/>
      <c r="B1154" s="134"/>
      <c r="C1154" s="1769"/>
      <c r="D1154" s="1771"/>
      <c r="E1154" s="1771"/>
      <c r="F1154" s="1771"/>
      <c r="G1154" s="1771"/>
      <c r="H1154" s="1771"/>
      <c r="I1154" s="1771"/>
      <c r="J1154" s="1771"/>
      <c r="K1154" s="1771"/>
      <c r="L1154" s="1771"/>
      <c r="M1154" s="1771"/>
      <c r="N1154" s="1771"/>
      <c r="O1154" s="1771"/>
      <c r="P1154" s="1771"/>
      <c r="Q1154" s="1771"/>
      <c r="R1154" s="1771"/>
      <c r="S1154" s="1771"/>
      <c r="T1154" s="2870"/>
      <c r="U1154" s="2870"/>
      <c r="V1154" s="2870"/>
      <c r="W1154" s="2870"/>
      <c r="X1154" s="2870"/>
      <c r="Y1154" s="2870"/>
      <c r="Z1154" s="2870"/>
      <c r="AA1154" s="2870"/>
      <c r="AB1154" s="2870"/>
      <c r="AC1154" s="1022"/>
      <c r="AD1154" s="1022"/>
      <c r="AE1154" s="2607" t="s">
        <v>512</v>
      </c>
      <c r="AF1154" s="2607"/>
      <c r="AG1154" s="2607"/>
      <c r="AH1154" s="2607"/>
      <c r="AI1154" s="2607"/>
      <c r="AJ1154" s="2607"/>
      <c r="AK1154" s="2607"/>
      <c r="AL1154" s="2607"/>
      <c r="AM1154" s="2607"/>
      <c r="AN1154" s="1488"/>
      <c r="AO1154" s="2654" t="s">
        <v>513</v>
      </c>
      <c r="AP1154" s="2607"/>
      <c r="AQ1154" s="2607"/>
      <c r="AR1154" s="2607"/>
      <c r="AS1154" s="2607"/>
      <c r="AT1154" s="2607"/>
      <c r="AU1154" s="2607"/>
      <c r="AV1154" s="2607"/>
      <c r="AW1154" s="2607"/>
      <c r="AX1154" s="1777"/>
      <c r="AZ1154" s="134"/>
      <c r="BA1154" s="134"/>
      <c r="BB1154" s="1529"/>
    </row>
    <row r="1155" spans="1:89" s="514" customFormat="1" ht="17.25" hidden="1" customHeight="1" outlineLevel="1">
      <c r="A1155" s="503"/>
      <c r="B1155" s="134"/>
      <c r="C1155" s="1032"/>
      <c r="D1155" s="1032"/>
      <c r="E1155" s="1032"/>
      <c r="F1155" s="1032"/>
      <c r="G1155" s="1032"/>
      <c r="H1155" s="1032"/>
      <c r="I1155" s="1032"/>
      <c r="J1155" s="1032"/>
      <c r="K1155" s="1032"/>
      <c r="L1155" s="1032"/>
      <c r="M1155" s="1032"/>
      <c r="N1155" s="1032"/>
      <c r="O1155" s="1032"/>
      <c r="P1155" s="1032"/>
      <c r="Q1155" s="1032"/>
      <c r="R1155" s="1032"/>
      <c r="S1155" s="478"/>
      <c r="T1155" s="2837" t="s">
        <v>396</v>
      </c>
      <c r="U1155" s="2837"/>
      <c r="V1155" s="2837"/>
      <c r="W1155" s="2837"/>
      <c r="X1155" s="2837"/>
      <c r="Y1155" s="2837"/>
      <c r="Z1155" s="2837"/>
      <c r="AA1155" s="2837"/>
      <c r="AB1155" s="2837"/>
      <c r="AC1155" s="521"/>
      <c r="AD1155" s="521"/>
      <c r="AE1155" s="2882" t="s">
        <v>574</v>
      </c>
      <c r="AF1155" s="2882"/>
      <c r="AG1155" s="2882"/>
      <c r="AH1155" s="2882"/>
      <c r="AI1155" s="2882"/>
      <c r="AJ1155" s="2882"/>
      <c r="AK1155" s="2882"/>
      <c r="AL1155" s="2882"/>
      <c r="AM1155" s="2882"/>
      <c r="AN1155" s="1487"/>
      <c r="AO1155" s="2876" t="s">
        <v>574</v>
      </c>
      <c r="AP1155" s="2876"/>
      <c r="AQ1155" s="2876"/>
      <c r="AR1155" s="2876"/>
      <c r="AS1155" s="2876"/>
      <c r="AT1155" s="2876"/>
      <c r="AU1155" s="2876"/>
      <c r="AV1155" s="2876"/>
      <c r="AW1155" s="2876"/>
      <c r="AX1155" s="522"/>
      <c r="AZ1155" s="134"/>
      <c r="BA1155" s="134"/>
      <c r="BB1155" s="518"/>
      <c r="CJ1155" s="384"/>
      <c r="CK1155" s="523"/>
    </row>
    <row r="1156" spans="1:89" s="514" customFormat="1" ht="16.5" hidden="1" customHeight="1" collapsed="1">
      <c r="A1156" s="1489"/>
      <c r="B1156" s="134"/>
      <c r="C1156" s="2563" t="s">
        <v>497</v>
      </c>
      <c r="D1156" s="2563"/>
      <c r="E1156" s="2563"/>
      <c r="F1156" s="2563"/>
      <c r="G1156" s="2563"/>
      <c r="H1156" s="2563"/>
      <c r="I1156" s="2563"/>
      <c r="J1156" s="2563"/>
      <c r="K1156" s="2563"/>
      <c r="L1156" s="2563"/>
      <c r="M1156" s="2563"/>
      <c r="N1156" s="2563"/>
      <c r="O1156" s="2563"/>
      <c r="P1156" s="2563"/>
      <c r="Q1156" s="2563"/>
      <c r="R1156" s="2563"/>
      <c r="S1156" s="1457"/>
      <c r="T1156" s="2727"/>
      <c r="U1156" s="2727"/>
      <c r="V1156" s="2727"/>
      <c r="W1156" s="2727"/>
      <c r="X1156" s="2727"/>
      <c r="Y1156" s="2727"/>
      <c r="Z1156" s="2727"/>
      <c r="AA1156" s="2727"/>
      <c r="AB1156" s="2727"/>
      <c r="AC1156" s="1457"/>
      <c r="AD1156" s="1457"/>
      <c r="AE1156" s="2727"/>
      <c r="AF1156" s="2727"/>
      <c r="AG1156" s="2727"/>
      <c r="AH1156" s="2727"/>
      <c r="AI1156" s="2727"/>
      <c r="AJ1156" s="2727"/>
      <c r="AK1156" s="2727"/>
      <c r="AL1156" s="2727"/>
      <c r="AM1156" s="2727"/>
      <c r="AN1156" s="1457"/>
      <c r="AO1156" s="2727"/>
      <c r="AP1156" s="2727"/>
      <c r="AQ1156" s="2727"/>
      <c r="AR1156" s="2727"/>
      <c r="AS1156" s="2727"/>
      <c r="AT1156" s="2727"/>
      <c r="AU1156" s="2727"/>
      <c r="AV1156" s="2727"/>
      <c r="AW1156" s="2727"/>
      <c r="AY1156" s="134"/>
      <c r="AZ1156" s="134"/>
      <c r="CB1156" s="1443"/>
      <c r="CC1156" s="1443"/>
      <c r="CD1156" s="1443"/>
      <c r="CE1156" s="1443"/>
      <c r="CF1156" s="1443"/>
      <c r="CG1156" s="1443"/>
      <c r="CH1156" s="1443"/>
      <c r="CI1156" s="496"/>
      <c r="CJ1156" s="936"/>
    </row>
    <row r="1157" spans="1:89" s="514" customFormat="1" ht="18.75" hidden="1" customHeight="1">
      <c r="A1157" s="527"/>
      <c r="B1157" s="1448"/>
      <c r="C1157" s="2589" t="s">
        <v>1565</v>
      </c>
      <c r="D1157" s="2589"/>
      <c r="E1157" s="2589"/>
      <c r="F1157" s="2589"/>
      <c r="G1157" s="2589"/>
      <c r="H1157" s="2589"/>
      <c r="I1157" s="2589"/>
      <c r="J1157" s="2589"/>
      <c r="K1157" s="2589"/>
      <c r="L1157" s="2589"/>
      <c r="M1157" s="2589"/>
      <c r="N1157" s="2589"/>
      <c r="O1157" s="2589"/>
      <c r="P1157" s="2589"/>
      <c r="Q1157" s="2589"/>
      <c r="R1157" s="2589"/>
      <c r="S1157" s="1457"/>
      <c r="T1157" s="2727" t="s">
        <v>1407</v>
      </c>
      <c r="U1157" s="2727"/>
      <c r="V1157" s="2727"/>
      <c r="W1157" s="2727"/>
      <c r="X1157" s="2727"/>
      <c r="Y1157" s="2727"/>
      <c r="Z1157" s="2727"/>
      <c r="AA1157" s="2727"/>
      <c r="AB1157" s="2727"/>
      <c r="AC1157" s="1457"/>
      <c r="AD1157" s="1457"/>
      <c r="AE1157" s="2754"/>
      <c r="AF1157" s="2754"/>
      <c r="AG1157" s="2754"/>
      <c r="AH1157" s="2754"/>
      <c r="AI1157" s="2754"/>
      <c r="AJ1157" s="2754"/>
      <c r="AK1157" s="2754"/>
      <c r="AL1157" s="2754"/>
      <c r="AM1157" s="2754"/>
      <c r="AN1157" s="1468"/>
      <c r="AO1157" s="2730">
        <v>2070596719</v>
      </c>
      <c r="AP1157" s="2730"/>
      <c r="AQ1157" s="2730"/>
      <c r="AR1157" s="2730"/>
      <c r="AS1157" s="2730"/>
      <c r="AT1157" s="2730"/>
      <c r="AU1157" s="2730"/>
      <c r="AV1157" s="2730"/>
      <c r="AW1157" s="2730"/>
      <c r="AY1157" s="1448"/>
      <c r="AZ1157" s="1448"/>
      <c r="CB1157" s="1443"/>
      <c r="CC1157" s="1443"/>
      <c r="CD1157" s="1443"/>
      <c r="CE1157" s="1443"/>
      <c r="CF1157" s="1443"/>
      <c r="CG1157" s="1443"/>
      <c r="CH1157" s="1443"/>
      <c r="CI1157" s="496"/>
      <c r="CJ1157" s="936"/>
    </row>
    <row r="1158" spans="1:89" s="514" customFormat="1" ht="18.75" hidden="1" customHeight="1">
      <c r="A1158" s="527"/>
      <c r="B1158" s="1448"/>
      <c r="C1158" s="2589" t="s">
        <v>1563</v>
      </c>
      <c r="D1158" s="2589"/>
      <c r="E1158" s="2589"/>
      <c r="F1158" s="2589"/>
      <c r="G1158" s="2589"/>
      <c r="H1158" s="2589"/>
      <c r="I1158" s="2589"/>
      <c r="J1158" s="2589"/>
      <c r="K1158" s="2589"/>
      <c r="L1158" s="2589"/>
      <c r="M1158" s="2589"/>
      <c r="N1158" s="2589"/>
      <c r="O1158" s="2589"/>
      <c r="P1158" s="2589"/>
      <c r="Q1158" s="2589"/>
      <c r="R1158" s="2589"/>
      <c r="S1158" s="1457"/>
      <c r="T1158" s="2727" t="s">
        <v>1407</v>
      </c>
      <c r="U1158" s="2727"/>
      <c r="V1158" s="2727"/>
      <c r="W1158" s="2727"/>
      <c r="X1158" s="2727"/>
      <c r="Y1158" s="2727"/>
      <c r="Z1158" s="2727"/>
      <c r="AA1158" s="2727"/>
      <c r="AB1158" s="2727"/>
      <c r="AC1158" s="1457"/>
      <c r="AD1158" s="1457"/>
      <c r="AE1158" s="2754"/>
      <c r="AF1158" s="2754"/>
      <c r="AG1158" s="2754"/>
      <c r="AH1158" s="2754"/>
      <c r="AI1158" s="2754"/>
      <c r="AJ1158" s="2754"/>
      <c r="AK1158" s="2754"/>
      <c r="AL1158" s="2754"/>
      <c r="AM1158" s="2754"/>
      <c r="AN1158" s="1468"/>
      <c r="AO1158" s="2730">
        <v>8080015624</v>
      </c>
      <c r="AP1158" s="2730"/>
      <c r="AQ1158" s="2730"/>
      <c r="AR1158" s="2730"/>
      <c r="AS1158" s="2730"/>
      <c r="AT1158" s="2730"/>
      <c r="AU1158" s="2730"/>
      <c r="AV1158" s="2730"/>
      <c r="AW1158" s="2730"/>
      <c r="AY1158" s="1448"/>
      <c r="AZ1158" s="1448"/>
      <c r="CB1158" s="1443"/>
      <c r="CC1158" s="1443"/>
      <c r="CD1158" s="1443"/>
      <c r="CE1158" s="1443"/>
      <c r="CF1158" s="1443"/>
      <c r="CG1158" s="1443"/>
      <c r="CH1158" s="1443"/>
      <c r="CI1158" s="496">
        <v>7665034684</v>
      </c>
      <c r="CJ1158" s="936"/>
    </row>
    <row r="1159" spans="1:89" s="514" customFormat="1" ht="18.75" hidden="1" customHeight="1">
      <c r="A1159" s="527"/>
      <c r="B1159" s="1448"/>
      <c r="C1159" s="2589" t="s">
        <v>1569</v>
      </c>
      <c r="D1159" s="2589"/>
      <c r="E1159" s="2589"/>
      <c r="F1159" s="2589"/>
      <c r="G1159" s="2589"/>
      <c r="H1159" s="2589"/>
      <c r="I1159" s="2589"/>
      <c r="J1159" s="2589"/>
      <c r="K1159" s="2589"/>
      <c r="L1159" s="2589"/>
      <c r="M1159" s="2589"/>
      <c r="N1159" s="2589"/>
      <c r="O1159" s="2589"/>
      <c r="P1159" s="2589"/>
      <c r="Q1159" s="2589"/>
      <c r="R1159" s="2589"/>
      <c r="S1159" s="1457"/>
      <c r="T1159" s="2727" t="s">
        <v>1407</v>
      </c>
      <c r="U1159" s="2727"/>
      <c r="V1159" s="2727"/>
      <c r="W1159" s="2727"/>
      <c r="X1159" s="2727"/>
      <c r="Y1159" s="2727"/>
      <c r="Z1159" s="2727"/>
      <c r="AA1159" s="2727"/>
      <c r="AB1159" s="2727"/>
      <c r="AC1159" s="1457"/>
      <c r="AD1159" s="1457"/>
      <c r="AE1159" s="2729"/>
      <c r="AF1159" s="2729"/>
      <c r="AG1159" s="2729"/>
      <c r="AH1159" s="2729"/>
      <c r="AI1159" s="2729"/>
      <c r="AJ1159" s="2729"/>
      <c r="AK1159" s="2729"/>
      <c r="AL1159" s="2729"/>
      <c r="AM1159" s="2729"/>
      <c r="AN1159" s="1468"/>
      <c r="AO1159" s="2749"/>
      <c r="AP1159" s="2749"/>
      <c r="AQ1159" s="2749"/>
      <c r="AR1159" s="2749"/>
      <c r="AS1159" s="2749"/>
      <c r="AT1159" s="2749"/>
      <c r="AU1159" s="2749"/>
      <c r="AV1159" s="2749"/>
      <c r="AW1159" s="2749"/>
      <c r="AY1159" s="1448"/>
      <c r="AZ1159" s="1448"/>
      <c r="CB1159" s="1443"/>
      <c r="CC1159" s="1443"/>
      <c r="CD1159" s="1443"/>
      <c r="CE1159" s="1443"/>
      <c r="CF1159" s="1443"/>
      <c r="CG1159" s="1443"/>
      <c r="CH1159" s="1443"/>
      <c r="CI1159" s="496"/>
      <c r="CJ1159" s="936"/>
    </row>
    <row r="1160" spans="1:89" s="514" customFormat="1" ht="18.75" hidden="1" customHeight="1">
      <c r="A1160" s="527"/>
      <c r="B1160" s="1448"/>
      <c r="C1160" s="2589" t="s">
        <v>1567</v>
      </c>
      <c r="D1160" s="2589"/>
      <c r="E1160" s="2589"/>
      <c r="F1160" s="2589"/>
      <c r="G1160" s="2589"/>
      <c r="H1160" s="2589"/>
      <c r="I1160" s="2589"/>
      <c r="J1160" s="2589"/>
      <c r="K1160" s="2589"/>
      <c r="L1160" s="2589"/>
      <c r="M1160" s="2589"/>
      <c r="N1160" s="2589"/>
      <c r="O1160" s="2589"/>
      <c r="P1160" s="2589"/>
      <c r="Q1160" s="2589"/>
      <c r="R1160" s="2589"/>
      <c r="S1160" s="1457"/>
      <c r="T1160" s="2727" t="s">
        <v>1419</v>
      </c>
      <c r="U1160" s="2727"/>
      <c r="V1160" s="2727"/>
      <c r="W1160" s="2727"/>
      <c r="X1160" s="2727"/>
      <c r="Y1160" s="2727"/>
      <c r="Z1160" s="2727"/>
      <c r="AA1160" s="2727"/>
      <c r="AB1160" s="2727"/>
      <c r="AC1160" s="1457"/>
      <c r="AD1160" s="1457"/>
      <c r="AE1160" s="2729"/>
      <c r="AF1160" s="2729"/>
      <c r="AG1160" s="2729"/>
      <c r="AH1160" s="2729"/>
      <c r="AI1160" s="2729"/>
      <c r="AJ1160" s="2729"/>
      <c r="AK1160" s="2729"/>
      <c r="AL1160" s="2729"/>
      <c r="AM1160" s="2729"/>
      <c r="AN1160" s="1468"/>
      <c r="AO1160" s="2730"/>
      <c r="AP1160" s="2730"/>
      <c r="AQ1160" s="2730"/>
      <c r="AR1160" s="2730"/>
      <c r="AS1160" s="2730"/>
      <c r="AT1160" s="2730"/>
      <c r="AU1160" s="2730"/>
      <c r="AV1160" s="2730"/>
      <c r="AW1160" s="2730"/>
      <c r="AY1160" s="1448"/>
      <c r="AZ1160" s="1448"/>
      <c r="CB1160" s="1443"/>
      <c r="CC1160" s="1443"/>
      <c r="CD1160" s="1443"/>
      <c r="CE1160" s="1443"/>
      <c r="CF1160" s="1443"/>
      <c r="CG1160" s="1443"/>
      <c r="CH1160" s="1443"/>
      <c r="CI1160" s="496"/>
      <c r="CJ1160" s="936"/>
    </row>
    <row r="1161" spans="1:89" s="514" customFormat="1" ht="32.25" hidden="1" customHeight="1">
      <c r="A1161" s="527"/>
      <c r="B1161" s="1448"/>
      <c r="C1161" s="2589" t="s">
        <v>1530</v>
      </c>
      <c r="D1161" s="2589"/>
      <c r="E1161" s="2589"/>
      <c r="F1161" s="2589"/>
      <c r="G1161" s="2589"/>
      <c r="H1161" s="2589"/>
      <c r="I1161" s="2589"/>
      <c r="J1161" s="2589"/>
      <c r="K1161" s="2589"/>
      <c r="L1161" s="2589"/>
      <c r="M1161" s="2589"/>
      <c r="N1161" s="2589"/>
      <c r="O1161" s="2589"/>
      <c r="P1161" s="2589"/>
      <c r="Q1161" s="2589"/>
      <c r="R1161" s="2589"/>
      <c r="S1161" s="1457"/>
      <c r="T1161" s="2727" t="s">
        <v>1531</v>
      </c>
      <c r="U1161" s="2727"/>
      <c r="V1161" s="2727"/>
      <c r="W1161" s="2727"/>
      <c r="X1161" s="2727"/>
      <c r="Y1161" s="2727"/>
      <c r="Z1161" s="2727"/>
      <c r="AA1161" s="2727"/>
      <c r="AB1161" s="2727"/>
      <c r="AC1161" s="1457"/>
      <c r="AD1161" s="1457"/>
      <c r="AE1161" s="2729"/>
      <c r="AF1161" s="2729"/>
      <c r="AG1161" s="2729"/>
      <c r="AH1161" s="2729"/>
      <c r="AI1161" s="2729"/>
      <c r="AJ1161" s="2729"/>
      <c r="AK1161" s="2729"/>
      <c r="AL1161" s="2729"/>
      <c r="AM1161" s="2729"/>
      <c r="AN1161" s="1468"/>
      <c r="AO1161" s="2749">
        <v>21866075750</v>
      </c>
      <c r="AP1161" s="2749"/>
      <c r="AQ1161" s="2749"/>
      <c r="AR1161" s="2749"/>
      <c r="AS1161" s="2749"/>
      <c r="AT1161" s="2749"/>
      <c r="AU1161" s="2749"/>
      <c r="AV1161" s="2749"/>
      <c r="AW1161" s="2749"/>
      <c r="AY1161" s="1448"/>
      <c r="AZ1161" s="1448"/>
      <c r="CB1161" s="1443"/>
      <c r="CC1161" s="1443"/>
      <c r="CD1161" s="1443"/>
      <c r="CE1161" s="1443"/>
      <c r="CF1161" s="1443"/>
      <c r="CG1161" s="1443"/>
      <c r="CH1161" s="1443"/>
      <c r="CI1161" s="496"/>
      <c r="CJ1161" s="936"/>
    </row>
    <row r="1162" spans="1:89" ht="18" hidden="1" customHeight="1">
      <c r="A1162" s="527"/>
      <c r="B1162" s="1448"/>
      <c r="C1162" s="2589" t="s">
        <v>1574</v>
      </c>
      <c r="D1162" s="2727"/>
      <c r="E1162" s="2727"/>
      <c r="F1162" s="2727"/>
      <c r="G1162" s="2727"/>
      <c r="H1162" s="2727"/>
      <c r="I1162" s="2727"/>
      <c r="J1162" s="2727"/>
      <c r="K1162" s="2727"/>
      <c r="L1162" s="2727"/>
      <c r="M1162" s="2727"/>
      <c r="N1162" s="2727"/>
      <c r="O1162" s="2727"/>
      <c r="P1162" s="2727"/>
      <c r="Q1162" s="2727"/>
      <c r="R1162" s="2727"/>
      <c r="S1162" s="1477"/>
      <c r="T1162" s="2809" t="s">
        <v>1562</v>
      </c>
      <c r="U1162" s="2809"/>
      <c r="V1162" s="2809"/>
      <c r="W1162" s="2809"/>
      <c r="X1162" s="2809"/>
      <c r="Y1162" s="2809"/>
      <c r="Z1162" s="2809"/>
      <c r="AA1162" s="2809"/>
      <c r="AB1162" s="2809"/>
      <c r="AC1162" s="1463"/>
      <c r="AD1162" s="1463"/>
      <c r="AE1162" s="2883"/>
      <c r="AF1162" s="2883"/>
      <c r="AG1162" s="2883"/>
      <c r="AH1162" s="2883"/>
      <c r="AI1162" s="2883"/>
      <c r="AJ1162" s="2883"/>
      <c r="AK1162" s="2883"/>
      <c r="AL1162" s="2883"/>
      <c r="AM1162" s="2883"/>
      <c r="AN1162" s="1465"/>
      <c r="AO1162" s="2743">
        <v>16147880000</v>
      </c>
      <c r="AP1162" s="2743"/>
      <c r="AQ1162" s="2743"/>
      <c r="AR1162" s="2743"/>
      <c r="AS1162" s="2743"/>
      <c r="AT1162" s="2743"/>
      <c r="AU1162" s="2743"/>
      <c r="AV1162" s="2743"/>
      <c r="AW1162" s="2743"/>
      <c r="AY1162" s="1532"/>
      <c r="AZ1162" s="1532"/>
      <c r="CB1162" s="508"/>
      <c r="CC1162" s="508"/>
      <c r="CD1162" s="508"/>
      <c r="CE1162" s="508"/>
      <c r="CF1162" s="508"/>
      <c r="CG1162" s="508"/>
      <c r="CH1162" s="508"/>
    </row>
    <row r="1163" spans="1:89" s="514" customFormat="1" ht="17.25" hidden="1" customHeight="1">
      <c r="A1163" s="527"/>
      <c r="B1163" s="1448"/>
      <c r="C1163" s="2563" t="s">
        <v>491</v>
      </c>
      <c r="D1163" s="2563"/>
      <c r="E1163" s="2563"/>
      <c r="F1163" s="2563"/>
      <c r="G1163" s="2563"/>
      <c r="H1163" s="2563"/>
      <c r="I1163" s="2563"/>
      <c r="J1163" s="2563"/>
      <c r="K1163" s="2563"/>
      <c r="L1163" s="2563"/>
      <c r="M1163" s="2563"/>
      <c r="N1163" s="2563"/>
      <c r="O1163" s="2563"/>
      <c r="P1163" s="2563"/>
      <c r="Q1163" s="2563"/>
      <c r="R1163" s="2563"/>
      <c r="S1163" s="1457"/>
      <c r="T1163" s="2727"/>
      <c r="U1163" s="2727"/>
      <c r="V1163" s="2727"/>
      <c r="W1163" s="2727"/>
      <c r="X1163" s="2727"/>
      <c r="Y1163" s="2727"/>
      <c r="Z1163" s="2727"/>
      <c r="AA1163" s="2727"/>
      <c r="AB1163" s="2727"/>
      <c r="AC1163" s="1457"/>
      <c r="AD1163" s="1457"/>
      <c r="AE1163" s="2754"/>
      <c r="AF1163" s="2754"/>
      <c r="AG1163" s="2754"/>
      <c r="AH1163" s="2754"/>
      <c r="AI1163" s="2754"/>
      <c r="AJ1163" s="2754"/>
      <c r="AK1163" s="2754"/>
      <c r="AL1163" s="2754"/>
      <c r="AM1163" s="2754"/>
      <c r="AN1163" s="1468"/>
      <c r="AO1163" s="2730"/>
      <c r="AP1163" s="2730"/>
      <c r="AQ1163" s="2730"/>
      <c r="AR1163" s="2730"/>
      <c r="AS1163" s="2730"/>
      <c r="AT1163" s="2730"/>
      <c r="AU1163" s="2730"/>
      <c r="AV1163" s="2730"/>
      <c r="AW1163" s="2730"/>
      <c r="AY1163" s="1448"/>
      <c r="AZ1163" s="1448"/>
      <c r="CB1163" s="1443"/>
      <c r="CC1163" s="1443"/>
      <c r="CD1163" s="1443"/>
      <c r="CE1163" s="1443"/>
      <c r="CF1163" s="1443"/>
      <c r="CG1163" s="1443"/>
      <c r="CH1163" s="1443"/>
      <c r="CI1163" s="496"/>
      <c r="CJ1163" s="936"/>
    </row>
    <row r="1164" spans="1:89" s="514" customFormat="1" ht="17.25" hidden="1" customHeight="1">
      <c r="A1164" s="527"/>
      <c r="B1164" s="1448"/>
      <c r="C1164" s="2727" t="s">
        <v>1563</v>
      </c>
      <c r="D1164" s="2727"/>
      <c r="E1164" s="2727"/>
      <c r="F1164" s="2727"/>
      <c r="G1164" s="2727"/>
      <c r="H1164" s="2727"/>
      <c r="I1164" s="2727"/>
      <c r="J1164" s="2727"/>
      <c r="K1164" s="2727"/>
      <c r="L1164" s="2727"/>
      <c r="M1164" s="2727"/>
      <c r="N1164" s="2727"/>
      <c r="O1164" s="2727"/>
      <c r="P1164" s="2727"/>
      <c r="Q1164" s="2727"/>
      <c r="R1164" s="2727"/>
      <c r="S1164" s="1457"/>
      <c r="T1164" s="2727" t="s">
        <v>1407</v>
      </c>
      <c r="U1164" s="2727"/>
      <c r="V1164" s="2727"/>
      <c r="W1164" s="2727"/>
      <c r="X1164" s="2727"/>
      <c r="Y1164" s="2727"/>
      <c r="Z1164" s="2727"/>
      <c r="AA1164" s="2727"/>
      <c r="AB1164" s="2727"/>
      <c r="AC1164" s="1457"/>
      <c r="AD1164" s="1457"/>
      <c r="AE1164" s="2754"/>
      <c r="AF1164" s="2754"/>
      <c r="AG1164" s="2754"/>
      <c r="AH1164" s="2754"/>
      <c r="AI1164" s="2754"/>
      <c r="AJ1164" s="2754"/>
      <c r="AK1164" s="2754"/>
      <c r="AL1164" s="2754"/>
      <c r="AM1164" s="2754"/>
      <c r="AN1164" s="1468"/>
      <c r="AO1164" s="2730">
        <v>1858167942</v>
      </c>
      <c r="AP1164" s="2730"/>
      <c r="AQ1164" s="2730"/>
      <c r="AR1164" s="2730"/>
      <c r="AS1164" s="2730"/>
      <c r="AT1164" s="2730"/>
      <c r="AU1164" s="2730"/>
      <c r="AV1164" s="2730"/>
      <c r="AW1164" s="2730"/>
      <c r="AY1164" s="1448"/>
      <c r="AZ1164" s="1448"/>
      <c r="CB1164" s="1443"/>
      <c r="CC1164" s="1443"/>
      <c r="CD1164" s="1443"/>
      <c r="CE1164" s="1443"/>
      <c r="CF1164" s="1443"/>
      <c r="CG1164" s="1443"/>
      <c r="CH1164" s="1443"/>
      <c r="CI1164" s="496"/>
      <c r="CJ1164" s="936"/>
    </row>
    <row r="1165" spans="1:89" s="514" customFormat="1" ht="17.25" hidden="1" customHeight="1">
      <c r="A1165" s="527"/>
      <c r="B1165" s="1448"/>
      <c r="C1165" s="2563" t="s">
        <v>451</v>
      </c>
      <c r="D1165" s="2563"/>
      <c r="E1165" s="2563"/>
      <c r="F1165" s="2563"/>
      <c r="G1165" s="2563"/>
      <c r="H1165" s="2563"/>
      <c r="I1165" s="2563"/>
      <c r="J1165" s="2563"/>
      <c r="K1165" s="2563"/>
      <c r="L1165" s="2563"/>
      <c r="M1165" s="2563"/>
      <c r="N1165" s="2563"/>
      <c r="O1165" s="2563"/>
      <c r="P1165" s="2563"/>
      <c r="Q1165" s="2563"/>
      <c r="R1165" s="2563"/>
      <c r="S1165" s="1457"/>
      <c r="T1165" s="2727"/>
      <c r="U1165" s="2727"/>
      <c r="V1165" s="2727"/>
      <c r="W1165" s="2727"/>
      <c r="X1165" s="2727"/>
      <c r="Y1165" s="2727"/>
      <c r="Z1165" s="2727"/>
      <c r="AA1165" s="2727"/>
      <c r="AB1165" s="2727"/>
      <c r="AC1165" s="1457"/>
      <c r="AD1165" s="1457"/>
      <c r="AE1165" s="2754"/>
      <c r="AF1165" s="2754"/>
      <c r="AG1165" s="2754"/>
      <c r="AH1165" s="2754"/>
      <c r="AI1165" s="2754"/>
      <c r="AJ1165" s="2754"/>
      <c r="AK1165" s="2754"/>
      <c r="AL1165" s="2754"/>
      <c r="AM1165" s="2754"/>
      <c r="AN1165" s="1468"/>
      <c r="AO1165" s="2730"/>
      <c r="AP1165" s="2730"/>
      <c r="AQ1165" s="2730"/>
      <c r="AR1165" s="2730"/>
      <c r="AS1165" s="2730"/>
      <c r="AT1165" s="2730"/>
      <c r="AU1165" s="2730"/>
      <c r="AV1165" s="2730"/>
      <c r="AW1165" s="2730"/>
      <c r="AY1165" s="1448"/>
      <c r="AZ1165" s="1448"/>
      <c r="CB1165" s="1443"/>
      <c r="CC1165" s="1443"/>
      <c r="CD1165" s="1443"/>
      <c r="CE1165" s="1443"/>
      <c r="CF1165" s="1443"/>
      <c r="CG1165" s="1443"/>
      <c r="CH1165" s="1443"/>
      <c r="CI1165" s="496"/>
      <c r="CJ1165" s="936"/>
    </row>
    <row r="1166" spans="1:89" s="514" customFormat="1" ht="18.75" hidden="1" customHeight="1">
      <c r="A1166" s="527"/>
      <c r="B1166" s="1448"/>
      <c r="C1166" s="2589" t="s">
        <v>1571</v>
      </c>
      <c r="D1166" s="2589"/>
      <c r="E1166" s="2589"/>
      <c r="F1166" s="2589"/>
      <c r="G1166" s="2589"/>
      <c r="H1166" s="2589"/>
      <c r="I1166" s="2589"/>
      <c r="J1166" s="2589"/>
      <c r="K1166" s="2589"/>
      <c r="L1166" s="2589"/>
      <c r="M1166" s="2589"/>
      <c r="N1166" s="2589"/>
      <c r="O1166" s="2589"/>
      <c r="P1166" s="2589"/>
      <c r="Q1166" s="2589"/>
      <c r="R1166" s="2589"/>
      <c r="S1166" s="1457"/>
      <c r="T1166" s="2727" t="s">
        <v>1419</v>
      </c>
      <c r="U1166" s="2727"/>
      <c r="V1166" s="2727"/>
      <c r="W1166" s="2727"/>
      <c r="X1166" s="2727"/>
      <c r="Y1166" s="2727"/>
      <c r="Z1166" s="2727"/>
      <c r="AA1166" s="2727"/>
      <c r="AB1166" s="2727"/>
      <c r="AC1166" s="1457"/>
      <c r="AD1166" s="1457"/>
      <c r="AE1166" s="2754"/>
      <c r="AF1166" s="2754"/>
      <c r="AG1166" s="2754"/>
      <c r="AH1166" s="2754"/>
      <c r="AI1166" s="2754"/>
      <c r="AJ1166" s="2754"/>
      <c r="AK1166" s="2754"/>
      <c r="AL1166" s="2754"/>
      <c r="AM1166" s="2754"/>
      <c r="AN1166" s="1468"/>
      <c r="AO1166" s="2730"/>
      <c r="AP1166" s="2730"/>
      <c r="AQ1166" s="2730"/>
      <c r="AR1166" s="2730"/>
      <c r="AS1166" s="2730"/>
      <c r="AT1166" s="2730"/>
      <c r="AU1166" s="2730"/>
      <c r="AV1166" s="2730"/>
      <c r="AW1166" s="2730"/>
      <c r="AY1166" s="1448"/>
      <c r="AZ1166" s="1448"/>
      <c r="CB1166" s="1443"/>
      <c r="CC1166" s="1443"/>
      <c r="CD1166" s="1443"/>
      <c r="CE1166" s="1443"/>
      <c r="CF1166" s="1443"/>
      <c r="CG1166" s="1443"/>
      <c r="CH1166" s="1443"/>
      <c r="CI1166" s="496"/>
      <c r="CJ1166" s="936"/>
    </row>
    <row r="1167" spans="1:89" s="514" customFormat="1" ht="17.25" hidden="1" customHeight="1">
      <c r="A1167" s="527"/>
      <c r="B1167" s="1448"/>
      <c r="C1167" s="2589" t="s">
        <v>1565</v>
      </c>
      <c r="D1167" s="2589"/>
      <c r="E1167" s="2589"/>
      <c r="F1167" s="2589"/>
      <c r="G1167" s="2589"/>
      <c r="H1167" s="2589"/>
      <c r="I1167" s="2589"/>
      <c r="J1167" s="2589"/>
      <c r="K1167" s="2589"/>
      <c r="L1167" s="2589"/>
      <c r="M1167" s="2589"/>
      <c r="N1167" s="2589"/>
      <c r="O1167" s="2589"/>
      <c r="P1167" s="2589"/>
      <c r="Q1167" s="2589"/>
      <c r="R1167" s="2589"/>
      <c r="S1167" s="1457"/>
      <c r="T1167" s="2727" t="s">
        <v>1407</v>
      </c>
      <c r="U1167" s="2727"/>
      <c r="V1167" s="2727"/>
      <c r="W1167" s="2727"/>
      <c r="X1167" s="2727"/>
      <c r="Y1167" s="2727"/>
      <c r="Z1167" s="2727"/>
      <c r="AA1167" s="2727"/>
      <c r="AB1167" s="2727"/>
      <c r="AC1167" s="1457"/>
      <c r="AD1167" s="1457"/>
      <c r="AE1167" s="2754"/>
      <c r="AF1167" s="2754"/>
      <c r="AG1167" s="2754"/>
      <c r="AH1167" s="2754"/>
      <c r="AI1167" s="2754"/>
      <c r="AJ1167" s="2754"/>
      <c r="AK1167" s="2754"/>
      <c r="AL1167" s="2754"/>
      <c r="AM1167" s="2754"/>
      <c r="AN1167" s="1468"/>
      <c r="AO1167" s="2730"/>
      <c r="AP1167" s="2730"/>
      <c r="AQ1167" s="2730"/>
      <c r="AR1167" s="2730"/>
      <c r="AS1167" s="2730"/>
      <c r="AT1167" s="2730"/>
      <c r="AU1167" s="2730"/>
      <c r="AV1167" s="2730"/>
      <c r="AW1167" s="2730"/>
      <c r="AY1167" s="1448"/>
      <c r="AZ1167" s="1448"/>
      <c r="CB1167" s="1443"/>
      <c r="CC1167" s="1443"/>
      <c r="CD1167" s="1443"/>
      <c r="CE1167" s="1443"/>
      <c r="CF1167" s="1443"/>
      <c r="CG1167" s="1443"/>
      <c r="CH1167" s="1443"/>
      <c r="CI1167" s="496"/>
      <c r="CJ1167" s="936"/>
    </row>
    <row r="1168" spans="1:89" s="514" customFormat="1" ht="17.25" hidden="1" customHeight="1">
      <c r="A1168" s="527"/>
      <c r="B1168" s="1448"/>
      <c r="C1168" s="2727" t="s">
        <v>1563</v>
      </c>
      <c r="D1168" s="2727"/>
      <c r="E1168" s="2727"/>
      <c r="F1168" s="2727"/>
      <c r="G1168" s="2727"/>
      <c r="H1168" s="2727"/>
      <c r="I1168" s="2727"/>
      <c r="J1168" s="2727"/>
      <c r="K1168" s="2727"/>
      <c r="L1168" s="2727"/>
      <c r="M1168" s="2727"/>
      <c r="N1168" s="2727"/>
      <c r="O1168" s="2727"/>
      <c r="P1168" s="2727"/>
      <c r="Q1168" s="2727"/>
      <c r="R1168" s="2727"/>
      <c r="S1168" s="1457"/>
      <c r="T1168" s="2727" t="s">
        <v>1407</v>
      </c>
      <c r="U1168" s="2727"/>
      <c r="V1168" s="2727"/>
      <c r="W1168" s="2727"/>
      <c r="X1168" s="2727"/>
      <c r="Y1168" s="2727"/>
      <c r="Z1168" s="2727"/>
      <c r="AA1168" s="2727"/>
      <c r="AB1168" s="2727"/>
      <c r="AC1168" s="1457"/>
      <c r="AD1168" s="1457"/>
      <c r="AE1168" s="2754"/>
      <c r="AF1168" s="2754"/>
      <c r="AG1168" s="2754"/>
      <c r="AH1168" s="2754"/>
      <c r="AI1168" s="2754"/>
      <c r="AJ1168" s="2754"/>
      <c r="AK1168" s="2754"/>
      <c r="AL1168" s="2754"/>
      <c r="AM1168" s="2754"/>
      <c r="AN1168" s="1468"/>
      <c r="AO1168" s="2730"/>
      <c r="AP1168" s="2730"/>
      <c r="AQ1168" s="2730"/>
      <c r="AR1168" s="2730"/>
      <c r="AS1168" s="2730"/>
      <c r="AT1168" s="2730"/>
      <c r="AU1168" s="2730"/>
      <c r="AV1168" s="2730"/>
      <c r="AW1168" s="2730"/>
      <c r="AY1168" s="1448"/>
      <c r="AZ1168" s="1448"/>
      <c r="CB1168" s="1443"/>
      <c r="CC1168" s="1443"/>
      <c r="CD1168" s="1443"/>
      <c r="CE1168" s="1443"/>
      <c r="CF1168" s="1443"/>
      <c r="CG1168" s="1443"/>
      <c r="CH1168" s="1443"/>
      <c r="CI1168" s="496"/>
      <c r="CJ1168" s="936"/>
    </row>
    <row r="1169" spans="1:88" s="514" customFormat="1" ht="18.75" hidden="1" customHeight="1">
      <c r="A1169" s="527"/>
      <c r="B1169" s="1448"/>
      <c r="C1169" s="2589" t="s">
        <v>1567</v>
      </c>
      <c r="D1169" s="2589"/>
      <c r="E1169" s="2589"/>
      <c r="F1169" s="2589"/>
      <c r="G1169" s="2589"/>
      <c r="H1169" s="2589"/>
      <c r="I1169" s="2589"/>
      <c r="J1169" s="2589"/>
      <c r="K1169" s="2589"/>
      <c r="L1169" s="2589"/>
      <c r="M1169" s="2589"/>
      <c r="N1169" s="2589"/>
      <c r="O1169" s="2589"/>
      <c r="P1169" s="2589"/>
      <c r="Q1169" s="2589"/>
      <c r="R1169" s="2589"/>
      <c r="S1169" s="1457"/>
      <c r="T1169" s="2727" t="s">
        <v>1562</v>
      </c>
      <c r="U1169" s="2727"/>
      <c r="V1169" s="2727"/>
      <c r="W1169" s="2727"/>
      <c r="X1169" s="2727"/>
      <c r="Y1169" s="2727"/>
      <c r="Z1169" s="2727"/>
      <c r="AA1169" s="2727"/>
      <c r="AB1169" s="2727"/>
      <c r="AC1169" s="1457"/>
      <c r="AD1169" s="1457"/>
      <c r="AE1169" s="2729"/>
      <c r="AF1169" s="2729"/>
      <c r="AG1169" s="2729"/>
      <c r="AH1169" s="2729"/>
      <c r="AI1169" s="2729"/>
      <c r="AJ1169" s="2729"/>
      <c r="AK1169" s="2729"/>
      <c r="AL1169" s="2729"/>
      <c r="AM1169" s="2729"/>
      <c r="AN1169" s="1468"/>
      <c r="AO1169" s="2730">
        <v>2231383025</v>
      </c>
      <c r="AP1169" s="2730"/>
      <c r="AQ1169" s="2730"/>
      <c r="AR1169" s="2730"/>
      <c r="AS1169" s="2730"/>
      <c r="AT1169" s="2730"/>
      <c r="AU1169" s="2730"/>
      <c r="AV1169" s="2730"/>
      <c r="AW1169" s="2730"/>
      <c r="AY1169" s="1448"/>
      <c r="AZ1169" s="1448"/>
      <c r="CB1169" s="1443"/>
      <c r="CC1169" s="1443"/>
      <c r="CD1169" s="1443"/>
      <c r="CE1169" s="1443"/>
      <c r="CF1169" s="1443"/>
      <c r="CG1169" s="1443"/>
      <c r="CH1169" s="1443"/>
      <c r="CI1169" s="496"/>
      <c r="CJ1169" s="936"/>
    </row>
    <row r="1170" spans="1:88" s="514" customFormat="1" ht="30.75" hidden="1" customHeight="1">
      <c r="A1170" s="527"/>
      <c r="B1170" s="1448"/>
      <c r="C1170" s="2589" t="s">
        <v>1700</v>
      </c>
      <c r="D1170" s="2589"/>
      <c r="E1170" s="2589"/>
      <c r="F1170" s="2589"/>
      <c r="G1170" s="2589"/>
      <c r="H1170" s="2589"/>
      <c r="I1170" s="2589"/>
      <c r="J1170" s="2589"/>
      <c r="K1170" s="2589"/>
      <c r="L1170" s="2589"/>
      <c r="M1170" s="2589"/>
      <c r="N1170" s="2589"/>
      <c r="O1170" s="2589"/>
      <c r="P1170" s="2589"/>
      <c r="Q1170" s="2589"/>
      <c r="R1170" s="2589"/>
      <c r="S1170" s="1457"/>
      <c r="T1170" s="2727" t="s">
        <v>1562</v>
      </c>
      <c r="U1170" s="2727"/>
      <c r="V1170" s="2727"/>
      <c r="W1170" s="2727"/>
      <c r="X1170" s="2727"/>
      <c r="Y1170" s="2727"/>
      <c r="Z1170" s="2727"/>
      <c r="AA1170" s="2727"/>
      <c r="AB1170" s="2727"/>
      <c r="AC1170" s="1457"/>
      <c r="AD1170" s="1457"/>
      <c r="AE1170" s="2729"/>
      <c r="AF1170" s="2729"/>
      <c r="AG1170" s="2729"/>
      <c r="AH1170" s="2729"/>
      <c r="AI1170" s="2729"/>
      <c r="AJ1170" s="2729"/>
      <c r="AK1170" s="2729"/>
      <c r="AL1170" s="2729"/>
      <c r="AM1170" s="2729"/>
      <c r="AN1170" s="1468"/>
      <c r="AO1170" s="2749">
        <v>10294918</v>
      </c>
      <c r="AP1170" s="2749"/>
      <c r="AQ1170" s="2749"/>
      <c r="AR1170" s="2749"/>
      <c r="AS1170" s="2749"/>
      <c r="AT1170" s="2749"/>
      <c r="AU1170" s="2749"/>
      <c r="AV1170" s="2749"/>
      <c r="AW1170" s="2749"/>
      <c r="AY1170" s="1448"/>
      <c r="AZ1170" s="1448"/>
      <c r="CB1170" s="1443"/>
      <c r="CC1170" s="1443"/>
      <c r="CD1170" s="1443"/>
      <c r="CE1170" s="1443"/>
      <c r="CF1170" s="1443"/>
      <c r="CG1170" s="1443"/>
      <c r="CH1170" s="1443"/>
      <c r="CI1170" s="496">
        <v>1842350783</v>
      </c>
      <c r="CJ1170" s="936"/>
    </row>
    <row r="1171" spans="1:88" s="514" customFormat="1" ht="18.75" hidden="1" customHeight="1">
      <c r="A1171" s="527"/>
      <c r="B1171" s="1448"/>
      <c r="C1171" s="2589" t="s">
        <v>1569</v>
      </c>
      <c r="D1171" s="2589"/>
      <c r="E1171" s="2589"/>
      <c r="F1171" s="2589"/>
      <c r="G1171" s="2589"/>
      <c r="H1171" s="2589"/>
      <c r="I1171" s="2589"/>
      <c r="J1171" s="2589"/>
      <c r="K1171" s="2589"/>
      <c r="L1171" s="2589"/>
      <c r="M1171" s="2589"/>
      <c r="N1171" s="2589"/>
      <c r="O1171" s="2589"/>
      <c r="P1171" s="2589"/>
      <c r="Q1171" s="2589"/>
      <c r="R1171" s="2589"/>
      <c r="S1171" s="1457"/>
      <c r="T1171" s="1457"/>
      <c r="U1171" s="1457"/>
      <c r="V1171" s="1457"/>
      <c r="W1171" s="1457"/>
      <c r="X1171" s="1457"/>
      <c r="Y1171" s="1457"/>
      <c r="Z1171" s="1457"/>
      <c r="AA1171" s="1457"/>
      <c r="AB1171" s="1457"/>
      <c r="AC1171" s="1457"/>
      <c r="AD1171" s="1457"/>
      <c r="AE1171" s="2729"/>
      <c r="AF1171" s="2729"/>
      <c r="AG1171" s="2729"/>
      <c r="AH1171" s="2729"/>
      <c r="AI1171" s="2729"/>
      <c r="AJ1171" s="2729"/>
      <c r="AK1171" s="2729"/>
      <c r="AL1171" s="2729"/>
      <c r="AM1171" s="2729"/>
      <c r="AN1171" s="1468"/>
      <c r="AO1171" s="2749"/>
      <c r="AP1171" s="2749"/>
      <c r="AQ1171" s="2749"/>
      <c r="AR1171" s="2749"/>
      <c r="AS1171" s="2749"/>
      <c r="AT1171" s="2749"/>
      <c r="AU1171" s="2749"/>
      <c r="AV1171" s="2749"/>
      <c r="AW1171" s="2749"/>
      <c r="AY1171" s="1448"/>
      <c r="AZ1171" s="1448"/>
      <c r="CB1171" s="1443"/>
      <c r="CC1171" s="1443"/>
      <c r="CD1171" s="1443"/>
      <c r="CE1171" s="1443"/>
      <c r="CF1171" s="1443"/>
      <c r="CG1171" s="1443"/>
      <c r="CH1171" s="1443"/>
      <c r="CI1171" s="496"/>
      <c r="CJ1171" s="936"/>
    </row>
    <row r="1172" spans="1:88" ht="18" hidden="1" customHeight="1">
      <c r="A1172" s="527"/>
      <c r="B1172" s="1448"/>
      <c r="C1172" s="2589" t="s">
        <v>1574</v>
      </c>
      <c r="D1172" s="2727"/>
      <c r="E1172" s="2727"/>
      <c r="F1172" s="2727"/>
      <c r="G1172" s="2727"/>
      <c r="H1172" s="2727"/>
      <c r="I1172" s="2727"/>
      <c r="J1172" s="2727"/>
      <c r="K1172" s="2727"/>
      <c r="L1172" s="2727"/>
      <c r="M1172" s="2727"/>
      <c r="N1172" s="2727"/>
      <c r="O1172" s="2727"/>
      <c r="P1172" s="2727"/>
      <c r="Q1172" s="2727"/>
      <c r="R1172" s="2727"/>
      <c r="S1172" s="1477"/>
      <c r="T1172" s="2809" t="s">
        <v>1562</v>
      </c>
      <c r="U1172" s="2809"/>
      <c r="V1172" s="2809"/>
      <c r="W1172" s="2809"/>
      <c r="X1172" s="2809"/>
      <c r="Y1172" s="2809"/>
      <c r="Z1172" s="2809"/>
      <c r="AA1172" s="2809"/>
      <c r="AB1172" s="2809"/>
      <c r="AC1172" s="1463"/>
      <c r="AD1172" s="1463"/>
      <c r="AE1172" s="2883"/>
      <c r="AF1172" s="2883"/>
      <c r="AG1172" s="2883"/>
      <c r="AH1172" s="2883"/>
      <c r="AI1172" s="2883"/>
      <c r="AJ1172" s="2883"/>
      <c r="AK1172" s="2883"/>
      <c r="AL1172" s="2883"/>
      <c r="AM1172" s="2883"/>
      <c r="AN1172" s="1465"/>
      <c r="AO1172" s="2743"/>
      <c r="AP1172" s="2743"/>
      <c r="AQ1172" s="2743"/>
      <c r="AR1172" s="2743"/>
      <c r="AS1172" s="2743"/>
      <c r="AT1172" s="2743"/>
      <c r="AU1172" s="2743"/>
      <c r="AV1172" s="2743"/>
      <c r="AW1172" s="2743"/>
      <c r="AY1172" s="1532"/>
      <c r="AZ1172" s="1532"/>
      <c r="CB1172" s="508"/>
      <c r="CC1172" s="508"/>
      <c r="CD1172" s="508"/>
      <c r="CE1172" s="508"/>
      <c r="CF1172" s="508"/>
      <c r="CG1172" s="508"/>
      <c r="CH1172" s="508"/>
    </row>
    <row r="1173" spans="1:88" s="514" customFormat="1" ht="32.25" hidden="1" customHeight="1">
      <c r="A1173" s="527"/>
      <c r="B1173" s="1448"/>
      <c r="C1173" s="2589" t="s">
        <v>1530</v>
      </c>
      <c r="D1173" s="2589"/>
      <c r="E1173" s="2589"/>
      <c r="F1173" s="2589"/>
      <c r="G1173" s="2589"/>
      <c r="H1173" s="2589"/>
      <c r="I1173" s="2589"/>
      <c r="J1173" s="2589"/>
      <c r="K1173" s="2589"/>
      <c r="L1173" s="2589"/>
      <c r="M1173" s="2589"/>
      <c r="N1173" s="2589"/>
      <c r="O1173" s="2589"/>
      <c r="P1173" s="2589"/>
      <c r="Q1173" s="2589"/>
      <c r="R1173" s="2589"/>
      <c r="S1173" s="1457"/>
      <c r="T1173" s="2727" t="s">
        <v>1531</v>
      </c>
      <c r="U1173" s="2727"/>
      <c r="V1173" s="2727"/>
      <c r="W1173" s="2727"/>
      <c r="X1173" s="2727"/>
      <c r="Y1173" s="2727"/>
      <c r="Z1173" s="2727"/>
      <c r="AA1173" s="2727"/>
      <c r="AB1173" s="2727"/>
      <c r="AC1173" s="1457"/>
      <c r="AD1173" s="1457"/>
      <c r="AE1173" s="2729"/>
      <c r="AF1173" s="2729"/>
      <c r="AG1173" s="2729"/>
      <c r="AH1173" s="2729"/>
      <c r="AI1173" s="2729"/>
      <c r="AJ1173" s="2729"/>
      <c r="AK1173" s="2729"/>
      <c r="AL1173" s="2729"/>
      <c r="AM1173" s="2729"/>
      <c r="AN1173" s="1468"/>
      <c r="AO1173" s="2749"/>
      <c r="AP1173" s="2749"/>
      <c r="AQ1173" s="2749"/>
      <c r="AR1173" s="2749"/>
      <c r="AS1173" s="2749"/>
      <c r="AT1173" s="2749"/>
      <c r="AU1173" s="2749"/>
      <c r="AV1173" s="2749"/>
      <c r="AW1173" s="2749"/>
      <c r="AY1173" s="1448"/>
      <c r="AZ1173" s="1448"/>
      <c r="CB1173" s="1443"/>
      <c r="CC1173" s="1443"/>
      <c r="CD1173" s="1443"/>
      <c r="CE1173" s="1443"/>
      <c r="CF1173" s="1443"/>
      <c r="CG1173" s="1443"/>
      <c r="CH1173" s="1443"/>
      <c r="CI1173" s="496"/>
      <c r="CJ1173" s="936"/>
    </row>
    <row r="1174" spans="1:88" ht="18" hidden="1" customHeight="1">
      <c r="C1174" s="2546" t="s">
        <v>1573</v>
      </c>
      <c r="D1174" s="2546"/>
      <c r="E1174" s="2546"/>
      <c r="F1174" s="2546"/>
      <c r="G1174" s="2546"/>
      <c r="H1174" s="2546"/>
      <c r="I1174" s="2546"/>
      <c r="J1174" s="2546"/>
      <c r="K1174" s="2546"/>
      <c r="L1174" s="2546"/>
      <c r="M1174" s="2546"/>
      <c r="N1174" s="2546"/>
      <c r="O1174" s="2546"/>
      <c r="P1174" s="2546"/>
      <c r="Q1174" s="2546"/>
      <c r="R1174" s="2546"/>
      <c r="S1174" s="1662"/>
      <c r="T1174" s="2617"/>
      <c r="U1174" s="2617"/>
      <c r="V1174" s="2617"/>
      <c r="W1174" s="2617"/>
      <c r="X1174" s="2617"/>
      <c r="Y1174" s="2617"/>
      <c r="Z1174" s="2617"/>
      <c r="AA1174" s="2617"/>
      <c r="AB1174" s="2617"/>
      <c r="AC1174" s="1662"/>
      <c r="AD1174" s="1662"/>
      <c r="AE1174" s="3339"/>
      <c r="AF1174" s="3339"/>
      <c r="AG1174" s="3339"/>
      <c r="AH1174" s="3339"/>
      <c r="AI1174" s="3339"/>
      <c r="AJ1174" s="3339"/>
      <c r="AK1174" s="3339"/>
      <c r="AL1174" s="3339"/>
      <c r="AM1174" s="3339"/>
      <c r="AN1174" s="1779"/>
      <c r="AO1174" s="2728"/>
      <c r="AP1174" s="2728"/>
      <c r="AQ1174" s="2728"/>
      <c r="AR1174" s="2728"/>
      <c r="AS1174" s="2728"/>
      <c r="AT1174" s="2728"/>
      <c r="AU1174" s="2728"/>
      <c r="AV1174" s="2728"/>
      <c r="AW1174" s="2728"/>
      <c r="CB1174" s="508"/>
      <c r="CC1174" s="508"/>
      <c r="CD1174" s="508"/>
      <c r="CE1174" s="508"/>
      <c r="CF1174" s="508"/>
      <c r="CG1174" s="508"/>
      <c r="CH1174" s="508"/>
    </row>
    <row r="1175" spans="1:88" s="514" customFormat="1" ht="32.25" hidden="1" customHeight="1">
      <c r="A1175" s="527"/>
      <c r="B1175" s="1448"/>
      <c r="C1175" s="2589" t="s">
        <v>1530</v>
      </c>
      <c r="D1175" s="2589"/>
      <c r="E1175" s="2589"/>
      <c r="F1175" s="2589"/>
      <c r="G1175" s="2589"/>
      <c r="H1175" s="2589"/>
      <c r="I1175" s="2589"/>
      <c r="J1175" s="2589"/>
      <c r="K1175" s="2589"/>
      <c r="L1175" s="2589"/>
      <c r="M1175" s="2589"/>
      <c r="N1175" s="2589"/>
      <c r="O1175" s="2589"/>
      <c r="P1175" s="2589"/>
      <c r="Q1175" s="2589"/>
      <c r="R1175" s="2589"/>
      <c r="S1175" s="1457"/>
      <c r="T1175" s="2727" t="s">
        <v>1531</v>
      </c>
      <c r="U1175" s="2727"/>
      <c r="V1175" s="2727"/>
      <c r="W1175" s="2727"/>
      <c r="X1175" s="2727"/>
      <c r="Y1175" s="2727"/>
      <c r="Z1175" s="2727"/>
      <c r="AA1175" s="2727"/>
      <c r="AB1175" s="2727"/>
      <c r="AC1175" s="1457"/>
      <c r="AD1175" s="1457"/>
      <c r="AE1175" s="2729"/>
      <c r="AF1175" s="2729"/>
      <c r="AG1175" s="2729"/>
      <c r="AH1175" s="2729"/>
      <c r="AI1175" s="2729"/>
      <c r="AJ1175" s="2729"/>
      <c r="AK1175" s="2729"/>
      <c r="AL1175" s="2729"/>
      <c r="AM1175" s="2729"/>
      <c r="AN1175" s="1468"/>
      <c r="AO1175" s="2749">
        <v>200000000</v>
      </c>
      <c r="AP1175" s="2749"/>
      <c r="AQ1175" s="2749"/>
      <c r="AR1175" s="2749"/>
      <c r="AS1175" s="2749"/>
      <c r="AT1175" s="2749"/>
      <c r="AU1175" s="2749"/>
      <c r="AV1175" s="2749"/>
      <c r="AW1175" s="2749"/>
      <c r="AY1175" s="1448"/>
      <c r="AZ1175" s="1448"/>
      <c r="CB1175" s="1443"/>
      <c r="CC1175" s="1443"/>
      <c r="CD1175" s="1443"/>
      <c r="CE1175" s="1443"/>
      <c r="CF1175" s="1443"/>
      <c r="CG1175" s="1443"/>
      <c r="CH1175" s="1443"/>
      <c r="CI1175" s="496"/>
      <c r="CJ1175" s="936"/>
    </row>
    <row r="1176" spans="1:88" ht="18" hidden="1" customHeight="1">
      <c r="C1176" s="2589" t="s">
        <v>1572</v>
      </c>
      <c r="D1176" s="2727"/>
      <c r="E1176" s="2727"/>
      <c r="F1176" s="2727"/>
      <c r="G1176" s="2727"/>
      <c r="H1176" s="2727"/>
      <c r="I1176" s="2727"/>
      <c r="J1176" s="2727"/>
      <c r="K1176" s="2727"/>
      <c r="L1176" s="2727"/>
      <c r="M1176" s="2727"/>
      <c r="N1176" s="2727"/>
      <c r="O1176" s="2727"/>
      <c r="P1176" s="2727"/>
      <c r="Q1176" s="2727"/>
      <c r="R1176" s="2727"/>
      <c r="S1176" s="1463"/>
      <c r="T1176" s="2809" t="s">
        <v>1562</v>
      </c>
      <c r="U1176" s="2809"/>
      <c r="V1176" s="2809"/>
      <c r="W1176" s="2809"/>
      <c r="X1176" s="2809"/>
      <c r="Y1176" s="2809"/>
      <c r="Z1176" s="2809"/>
      <c r="AA1176" s="2809"/>
      <c r="AB1176" s="2809"/>
      <c r="AC1176" s="1463"/>
      <c r="AD1176" s="1463"/>
      <c r="AE1176" s="2754"/>
      <c r="AF1176" s="2754"/>
      <c r="AG1176" s="2754"/>
      <c r="AH1176" s="2754"/>
      <c r="AI1176" s="2754"/>
      <c r="AJ1176" s="2754"/>
      <c r="AK1176" s="2754"/>
      <c r="AL1176" s="2754"/>
      <c r="AM1176" s="2754"/>
      <c r="AN1176" s="1465"/>
      <c r="AO1176" s="2730">
        <v>237408678</v>
      </c>
      <c r="AP1176" s="2730"/>
      <c r="AQ1176" s="2730"/>
      <c r="AR1176" s="2730"/>
      <c r="AS1176" s="2730"/>
      <c r="AT1176" s="2730"/>
      <c r="AU1176" s="2730"/>
      <c r="AV1176" s="2730"/>
      <c r="AW1176" s="2730"/>
      <c r="CB1176" s="508"/>
      <c r="CC1176" s="508"/>
      <c r="CD1176" s="508"/>
      <c r="CE1176" s="508"/>
      <c r="CF1176" s="508"/>
      <c r="CG1176" s="508"/>
      <c r="CH1176" s="508"/>
    </row>
    <row r="1177" spans="1:88" ht="18" hidden="1" customHeight="1">
      <c r="A1177" s="527"/>
      <c r="B1177" s="1448"/>
      <c r="C1177" s="2589" t="s">
        <v>1574</v>
      </c>
      <c r="D1177" s="2727"/>
      <c r="E1177" s="2727"/>
      <c r="F1177" s="2727"/>
      <c r="G1177" s="2727"/>
      <c r="H1177" s="2727"/>
      <c r="I1177" s="2727"/>
      <c r="J1177" s="2727"/>
      <c r="K1177" s="2727"/>
      <c r="L1177" s="2727"/>
      <c r="M1177" s="2727"/>
      <c r="N1177" s="2727"/>
      <c r="O1177" s="2727"/>
      <c r="P1177" s="2727"/>
      <c r="Q1177" s="2727"/>
      <c r="R1177" s="2727"/>
      <c r="S1177" s="1477"/>
      <c r="T1177" s="2809" t="s">
        <v>1562</v>
      </c>
      <c r="U1177" s="2809"/>
      <c r="V1177" s="2809"/>
      <c r="W1177" s="2809"/>
      <c r="X1177" s="2809"/>
      <c r="Y1177" s="2809"/>
      <c r="Z1177" s="2809"/>
      <c r="AA1177" s="2809"/>
      <c r="AB1177" s="2809"/>
      <c r="AC1177" s="1463"/>
      <c r="AD1177" s="1463"/>
      <c r="AE1177" s="2883"/>
      <c r="AF1177" s="2883"/>
      <c r="AG1177" s="2883"/>
      <c r="AH1177" s="2883"/>
      <c r="AI1177" s="2883"/>
      <c r="AJ1177" s="2883"/>
      <c r="AK1177" s="2883"/>
      <c r="AL1177" s="2883"/>
      <c r="AM1177" s="2883"/>
      <c r="AN1177" s="1465"/>
      <c r="AO1177" s="2743">
        <v>497592500</v>
      </c>
      <c r="AP1177" s="2743"/>
      <c r="AQ1177" s="2743"/>
      <c r="AR1177" s="2743"/>
      <c r="AS1177" s="2743"/>
      <c r="AT1177" s="2743"/>
      <c r="AU1177" s="2743"/>
      <c r="AV1177" s="2743"/>
      <c r="AW1177" s="2743"/>
      <c r="AY1177" s="1532"/>
      <c r="AZ1177" s="1532"/>
      <c r="CB1177" s="508"/>
      <c r="CC1177" s="508"/>
      <c r="CD1177" s="508"/>
      <c r="CE1177" s="508"/>
      <c r="CF1177" s="508"/>
      <c r="CG1177" s="508"/>
      <c r="CH1177" s="508"/>
    </row>
    <row r="1178" spans="1:88" ht="15" hidden="1" customHeight="1">
      <c r="C1178" s="457"/>
      <c r="D1178" s="457"/>
      <c r="E1178" s="457"/>
      <c r="F1178" s="457"/>
      <c r="G1178" s="457"/>
      <c r="H1178" s="457"/>
      <c r="I1178" s="457"/>
      <c r="J1178" s="457"/>
      <c r="K1178" s="457"/>
      <c r="L1178" s="457"/>
      <c r="M1178" s="457"/>
      <c r="N1178" s="457"/>
      <c r="O1178" s="1463"/>
      <c r="P1178" s="1463"/>
      <c r="Q1178" s="1463"/>
      <c r="R1178" s="1463"/>
      <c r="S1178" s="1463"/>
      <c r="T1178" s="1463"/>
      <c r="U1178" s="1463"/>
      <c r="V1178" s="1463"/>
      <c r="W1178" s="1486"/>
      <c r="X1178" s="1486"/>
      <c r="Y1178" s="1463"/>
      <c r="Z1178" s="1463"/>
      <c r="AA1178" s="1463"/>
      <c r="AB1178" s="1463"/>
      <c r="AC1178" s="1463"/>
      <c r="AD1178" s="1463"/>
      <c r="AE1178" s="1463"/>
      <c r="AF1178" s="1486"/>
      <c r="AG1178" s="961"/>
      <c r="AH1178" s="961"/>
      <c r="AI1178" s="961"/>
      <c r="AJ1178" s="961"/>
      <c r="AK1178" s="961"/>
      <c r="AL1178" s="961"/>
      <c r="AM1178" s="961"/>
      <c r="AN1178" s="961"/>
      <c r="AO1178" s="1486"/>
      <c r="AP1178" s="1463"/>
      <c r="AQ1178" s="1463"/>
      <c r="AR1178" s="1463"/>
      <c r="AS1178" s="1463"/>
      <c r="AT1178" s="1463"/>
      <c r="AU1178" s="1463"/>
      <c r="AV1178" s="1463"/>
      <c r="AW1178" s="1463"/>
      <c r="CB1178" s="508"/>
      <c r="CC1178" s="508"/>
      <c r="CD1178" s="508"/>
      <c r="CE1178" s="508"/>
      <c r="CF1178" s="508"/>
      <c r="CG1178" s="508"/>
      <c r="CH1178" s="508"/>
    </row>
    <row r="1179" spans="1:88">
      <c r="A1179" s="1062">
        <v>4</v>
      </c>
      <c r="B1179" s="1062" t="s">
        <v>537</v>
      </c>
      <c r="C1179" s="1062" t="s">
        <v>1148</v>
      </c>
      <c r="D1179" s="1018"/>
      <c r="E1179" s="1018"/>
      <c r="F1179" s="457"/>
      <c r="G1179" s="457"/>
      <c r="H1179" s="457"/>
      <c r="I1179" s="457"/>
      <c r="J1179" s="457"/>
      <c r="K1179" s="457"/>
      <c r="L1179" s="457"/>
      <c r="M1179" s="457"/>
      <c r="N1179" s="457"/>
      <c r="O1179" s="1463"/>
      <c r="P1179" s="1463"/>
      <c r="Q1179" s="1463"/>
      <c r="R1179" s="1463"/>
      <c r="S1179" s="1463"/>
      <c r="T1179" s="1463"/>
      <c r="U1179" s="1463"/>
      <c r="V1179" s="1463"/>
      <c r="W1179" s="1486"/>
      <c r="X1179" s="1486"/>
      <c r="Y1179" s="1463"/>
      <c r="Z1179" s="1463"/>
      <c r="AA1179" s="1463"/>
      <c r="AB1179" s="1463"/>
      <c r="AC1179" s="1463"/>
      <c r="AD1179" s="1463"/>
      <c r="AE1179" s="1463"/>
      <c r="AF1179" s="1486"/>
      <c r="AG1179" s="961"/>
      <c r="AH1179" s="961"/>
      <c r="AI1179" s="961"/>
      <c r="AJ1179" s="961"/>
      <c r="AK1179" s="961"/>
      <c r="AL1179" s="961"/>
      <c r="AM1179" s="961"/>
      <c r="AN1179" s="961"/>
      <c r="AO1179" s="1486"/>
      <c r="AP1179" s="1463"/>
      <c r="AQ1179" s="1463"/>
      <c r="AR1179" s="1463"/>
      <c r="AS1179" s="1463"/>
      <c r="AT1179" s="1463"/>
      <c r="AU1179" s="1463"/>
      <c r="AV1179" s="1463"/>
      <c r="AW1179" s="1463"/>
      <c r="CB1179" s="508"/>
      <c r="CC1179" s="508"/>
      <c r="CD1179" s="508"/>
      <c r="CE1179" s="508"/>
      <c r="CF1179" s="508"/>
      <c r="CG1179" s="508"/>
      <c r="CH1179" s="508"/>
    </row>
    <row r="1180" spans="1:88" ht="78.75" customHeight="1">
      <c r="C1180" s="2617" t="s">
        <v>2112</v>
      </c>
      <c r="D1180" s="2617"/>
      <c r="E1180" s="2617"/>
      <c r="F1180" s="2617"/>
      <c r="G1180" s="2617"/>
      <c r="H1180" s="2617"/>
      <c r="I1180" s="2617"/>
      <c r="J1180" s="2617"/>
      <c r="K1180" s="2617"/>
      <c r="L1180" s="2617"/>
      <c r="M1180" s="2617"/>
      <c r="N1180" s="2617"/>
      <c r="O1180" s="2617"/>
      <c r="P1180" s="2617"/>
      <c r="Q1180" s="2617"/>
      <c r="R1180" s="2617"/>
      <c r="S1180" s="2617"/>
      <c r="T1180" s="2617"/>
      <c r="U1180" s="2617"/>
      <c r="V1180" s="2617"/>
      <c r="W1180" s="2617"/>
      <c r="X1180" s="2617"/>
      <c r="Y1180" s="2617"/>
      <c r="Z1180" s="2617"/>
      <c r="AA1180" s="2617"/>
      <c r="AB1180" s="2617"/>
      <c r="AC1180" s="2617"/>
      <c r="AD1180" s="2617"/>
      <c r="AE1180" s="2617"/>
      <c r="AF1180" s="2617"/>
      <c r="AG1180" s="2617"/>
      <c r="AH1180" s="2617"/>
      <c r="AI1180" s="2617"/>
      <c r="AJ1180" s="2617"/>
      <c r="AK1180" s="2617"/>
      <c r="AL1180" s="2617"/>
      <c r="AM1180" s="2617"/>
      <c r="AN1180" s="2617"/>
      <c r="AO1180" s="2617"/>
      <c r="AP1180" s="2617"/>
      <c r="AQ1180" s="2617"/>
      <c r="AR1180" s="2617"/>
      <c r="AS1180" s="2617"/>
      <c r="AT1180" s="2617"/>
      <c r="AU1180" s="2617"/>
      <c r="AV1180" s="2617"/>
      <c r="AW1180" s="2617"/>
      <c r="CB1180" s="508"/>
      <c r="CC1180" s="508"/>
      <c r="CD1180" s="508"/>
      <c r="CE1180" s="508"/>
      <c r="CF1180" s="508"/>
      <c r="CG1180" s="508"/>
      <c r="CH1180" s="508"/>
    </row>
    <row r="1181" spans="1:88">
      <c r="C1181" s="457"/>
      <c r="D1181" s="457"/>
      <c r="E1181" s="457"/>
      <c r="F1181" s="457"/>
      <c r="G1181" s="457"/>
      <c r="H1181" s="457"/>
      <c r="I1181" s="457"/>
      <c r="J1181" s="457"/>
      <c r="K1181" s="457"/>
      <c r="L1181" s="457"/>
      <c r="M1181" s="457"/>
      <c r="N1181" s="457"/>
      <c r="O1181" s="1463"/>
      <c r="P1181" s="1463"/>
      <c r="Q1181" s="1463"/>
      <c r="R1181" s="1463"/>
      <c r="S1181" s="1463"/>
      <c r="T1181" s="1463"/>
      <c r="U1181" s="1463"/>
      <c r="V1181" s="1463"/>
      <c r="W1181" s="1486"/>
      <c r="X1181" s="1486"/>
      <c r="Y1181" s="1463"/>
      <c r="Z1181" s="1463"/>
      <c r="AA1181" s="1463"/>
      <c r="AB1181" s="1463"/>
      <c r="AC1181" s="1463"/>
      <c r="AD1181" s="1463"/>
      <c r="AE1181" s="1463"/>
      <c r="AF1181" s="1486"/>
      <c r="AG1181" s="3082" t="s">
        <v>2106</v>
      </c>
      <c r="AH1181" s="3082"/>
      <c r="AI1181" s="3082"/>
      <c r="AJ1181" s="3082"/>
      <c r="AK1181" s="3082"/>
      <c r="AL1181" s="3082"/>
      <c r="AM1181" s="3082"/>
      <c r="AN1181" s="3082"/>
      <c r="AO1181" s="3082"/>
      <c r="AP1181" s="3082"/>
      <c r="AQ1181" s="3082"/>
      <c r="AR1181" s="3082"/>
      <c r="AS1181" s="3082"/>
      <c r="AT1181" s="3082"/>
      <c r="AU1181" s="3082"/>
      <c r="AV1181" s="3082"/>
      <c r="AW1181" s="3082"/>
      <c r="CB1181" s="508"/>
      <c r="CC1181" s="508"/>
      <c r="CD1181" s="508"/>
      <c r="CE1181" s="508"/>
      <c r="CF1181" s="508"/>
      <c r="CG1181" s="508"/>
      <c r="CH1181" s="508"/>
    </row>
    <row r="1182" spans="1:88" s="517" customFormat="1" ht="19.5" customHeight="1">
      <c r="A1182" s="134"/>
      <c r="B1182" s="514"/>
      <c r="C1182" s="2662" t="s">
        <v>544</v>
      </c>
      <c r="D1182" s="2662"/>
      <c r="E1182" s="2662"/>
      <c r="F1182" s="2662"/>
      <c r="G1182" s="2662"/>
      <c r="H1182" s="2662"/>
      <c r="I1182" s="2662"/>
      <c r="J1182" s="2662"/>
      <c r="K1182" s="2662"/>
      <c r="L1182" s="514"/>
      <c r="M1182" s="514"/>
      <c r="N1182" s="514"/>
      <c r="O1182" s="514"/>
      <c r="P1182" s="514"/>
      <c r="Q1182" s="514"/>
      <c r="R1182" s="514"/>
      <c r="S1182" s="514"/>
      <c r="T1182" s="514"/>
      <c r="U1182" s="2662" t="s">
        <v>543</v>
      </c>
      <c r="V1182" s="2662"/>
      <c r="W1182" s="2662"/>
      <c r="X1182" s="2662"/>
      <c r="Y1182" s="2662"/>
      <c r="Z1182" s="2662"/>
      <c r="AA1182" s="2662"/>
      <c r="AB1182" s="2662"/>
      <c r="AC1182" s="2662"/>
      <c r="AD1182" s="2662"/>
      <c r="AE1182" s="2662"/>
      <c r="AF1182" s="285"/>
      <c r="AG1182" s="2662" t="s">
        <v>1391</v>
      </c>
      <c r="AH1182" s="2662"/>
      <c r="AI1182" s="2662"/>
      <c r="AJ1182" s="2662"/>
      <c r="AK1182" s="2662"/>
      <c r="AL1182" s="2662"/>
      <c r="AM1182" s="2662"/>
      <c r="AN1182" s="2662"/>
      <c r="AO1182" s="2662"/>
      <c r="AP1182" s="2662"/>
      <c r="AQ1182" s="2662"/>
      <c r="AR1182" s="2662"/>
      <c r="AS1182" s="2662"/>
      <c r="AT1182" s="2662"/>
      <c r="AU1182" s="2662"/>
      <c r="AV1182" s="2662"/>
      <c r="AW1182" s="2662"/>
      <c r="AX1182" s="2662"/>
      <c r="AY1182" s="2662"/>
      <c r="AZ1182" s="2662"/>
      <c r="BA1182" s="2662"/>
      <c r="BB1182" s="2662"/>
      <c r="BC1182" s="2662"/>
      <c r="BD1182" s="2662"/>
      <c r="BE1182" s="2662"/>
      <c r="BF1182" s="2662"/>
      <c r="BG1182" s="2662"/>
      <c r="BH1182" s="2662"/>
      <c r="BI1182" s="2662"/>
      <c r="BJ1182" s="514"/>
      <c r="BK1182" s="514"/>
      <c r="BL1182" s="514"/>
      <c r="BM1182" s="514"/>
      <c r="BN1182" s="514"/>
      <c r="BO1182" s="514"/>
      <c r="BP1182" s="514"/>
      <c r="BQ1182" s="514"/>
      <c r="BR1182" s="514"/>
      <c r="BS1182" s="514"/>
      <c r="BT1182" s="514"/>
      <c r="BU1182" s="514"/>
      <c r="BV1182" s="514"/>
      <c r="BW1182" s="514"/>
      <c r="BX1182" s="514"/>
      <c r="BY1182" s="514"/>
      <c r="BZ1182" s="514"/>
      <c r="CA1182" s="514"/>
      <c r="CB1182" s="514"/>
      <c r="CC1182" s="514"/>
      <c r="CD1182" s="514"/>
      <c r="CE1182" s="514"/>
      <c r="CF1182" s="514"/>
      <c r="CG1182" s="514"/>
      <c r="CH1182" s="514"/>
    </row>
    <row r="1183" spans="1:88" s="517" customFormat="1" ht="19.5" customHeight="1">
      <c r="A1183" s="134"/>
      <c r="B1183" s="514"/>
      <c r="C1183" s="514"/>
      <c r="D1183" s="514"/>
      <c r="E1183" s="514"/>
      <c r="F1183" s="514"/>
      <c r="G1183" s="514"/>
      <c r="H1183" s="514"/>
      <c r="I1183" s="514"/>
      <c r="J1183" s="514"/>
      <c r="K1183" s="514"/>
      <c r="L1183" s="514"/>
      <c r="M1183" s="514"/>
      <c r="N1183" s="514"/>
      <c r="O1183" s="514"/>
      <c r="P1183" s="514"/>
      <c r="Q1183" s="514"/>
      <c r="R1183" s="514"/>
      <c r="S1183" s="514"/>
      <c r="T1183" s="514"/>
      <c r="U1183" s="514"/>
      <c r="V1183" s="514"/>
      <c r="W1183" s="514"/>
      <c r="X1183" s="514"/>
      <c r="Y1183" s="514"/>
      <c r="Z1183" s="514"/>
      <c r="AA1183" s="514"/>
      <c r="AB1183" s="514"/>
      <c r="AC1183" s="514"/>
      <c r="AD1183" s="514"/>
      <c r="AE1183" s="514"/>
      <c r="AF1183" s="514"/>
      <c r="AG1183" s="514"/>
      <c r="AH1183" s="514"/>
      <c r="AI1183" s="514"/>
      <c r="AJ1183" s="514"/>
      <c r="AK1183" s="514"/>
      <c r="AL1183" s="514"/>
      <c r="AM1183" s="514"/>
      <c r="AN1183" s="514"/>
      <c r="AO1183" s="514"/>
      <c r="AP1183" s="514"/>
      <c r="AQ1183" s="1780"/>
      <c r="AR1183" s="1780"/>
      <c r="AS1183" s="1780"/>
      <c r="AT1183" s="1780"/>
      <c r="AU1183" s="1780"/>
      <c r="AV1183" s="1780"/>
      <c r="AW1183" s="1780"/>
      <c r="AX1183" s="1780"/>
      <c r="AY1183" s="1780"/>
      <c r="AZ1183" s="1780"/>
      <c r="BA1183" s="1780"/>
      <c r="BB1183" s="1780"/>
      <c r="BC1183" s="1780"/>
      <c r="BD1183" s="1780"/>
      <c r="BE1183" s="1780"/>
      <c r="BF1183" s="1780"/>
      <c r="BG1183" s="1780"/>
      <c r="BH1183" s="1780"/>
      <c r="BI1183" s="1780"/>
      <c r="BJ1183" s="514"/>
      <c r="BK1183" s="514"/>
      <c r="BL1183" s="514"/>
      <c r="BM1183" s="514"/>
      <c r="BN1183" s="514"/>
      <c r="BO1183" s="514"/>
      <c r="BP1183" s="514"/>
      <c r="BQ1183" s="514"/>
      <c r="BR1183" s="514"/>
      <c r="BS1183" s="514"/>
      <c r="BT1183" s="514"/>
      <c r="BU1183" s="514"/>
      <c r="BV1183" s="514"/>
      <c r="BW1183" s="514"/>
      <c r="BX1183" s="514"/>
      <c r="BY1183" s="514"/>
      <c r="BZ1183" s="514"/>
      <c r="CA1183" s="514"/>
      <c r="CB1183" s="514"/>
      <c r="CC1183" s="514"/>
      <c r="CD1183" s="514"/>
      <c r="CE1183" s="514"/>
      <c r="CF1183" s="514"/>
      <c r="CG1183" s="514"/>
      <c r="CH1183" s="514"/>
    </row>
    <row r="1184" spans="1:88" s="517" customFormat="1" ht="19.5" hidden="1" customHeight="1">
      <c r="A1184" s="134"/>
      <c r="B1184" s="514"/>
      <c r="C1184" s="514"/>
      <c r="D1184" s="514"/>
      <c r="E1184" s="514"/>
      <c r="F1184" s="514"/>
      <c r="G1184" s="514"/>
      <c r="H1184" s="514"/>
      <c r="I1184" s="514"/>
      <c r="J1184" s="514"/>
      <c r="K1184" s="514"/>
      <c r="L1184" s="514"/>
      <c r="M1184" s="514"/>
      <c r="N1184" s="514"/>
      <c r="O1184" s="514"/>
      <c r="P1184" s="514"/>
      <c r="Q1184" s="514"/>
      <c r="R1184" s="514"/>
      <c r="S1184" s="514"/>
      <c r="T1184" s="514"/>
      <c r="U1184" s="514"/>
      <c r="V1184" s="514"/>
      <c r="W1184" s="514"/>
      <c r="X1184" s="514"/>
      <c r="Y1184" s="514"/>
      <c r="Z1184" s="514"/>
      <c r="AA1184" s="514"/>
      <c r="AB1184" s="514"/>
      <c r="AC1184" s="514"/>
      <c r="AD1184" s="514"/>
      <c r="AE1184" s="514"/>
      <c r="AF1184" s="514"/>
      <c r="AG1184" s="514"/>
      <c r="AH1184" s="514"/>
      <c r="AI1184" s="514"/>
      <c r="AJ1184" s="514"/>
      <c r="AK1184" s="514"/>
      <c r="AL1184" s="514"/>
      <c r="AM1184" s="514"/>
      <c r="AN1184" s="514"/>
      <c r="AO1184" s="514"/>
      <c r="AP1184" s="514"/>
      <c r="AQ1184" s="285"/>
      <c r="AR1184" s="285"/>
      <c r="AS1184" s="285"/>
      <c r="AT1184" s="285"/>
      <c r="AU1184" s="285"/>
      <c r="AV1184" s="285"/>
      <c r="AW1184" s="2662" t="e">
        <v>#REF!</v>
      </c>
      <c r="AX1184" s="2662"/>
      <c r="AY1184" s="2662"/>
      <c r="AZ1184" s="2662"/>
      <c r="BA1184" s="2662"/>
      <c r="BB1184" s="2662"/>
      <c r="BC1184" s="2662"/>
      <c r="BD1184" s="2662"/>
      <c r="BE1184" s="2662"/>
      <c r="BF1184" s="2662"/>
      <c r="BG1184" s="285"/>
      <c r="BH1184" s="285"/>
      <c r="BI1184" s="285"/>
      <c r="BJ1184" s="514"/>
      <c r="BK1184" s="514"/>
      <c r="BL1184" s="514"/>
      <c r="BM1184" s="514"/>
      <c r="BN1184" s="514"/>
      <c r="BO1184" s="514"/>
      <c r="BP1184" s="514"/>
      <c r="BQ1184" s="514"/>
      <c r="BR1184" s="514"/>
      <c r="BS1184" s="514"/>
      <c r="BT1184" s="514"/>
      <c r="BU1184" s="514"/>
      <c r="BV1184" s="514"/>
      <c r="BW1184" s="514"/>
      <c r="BX1184" s="514"/>
      <c r="BY1184" s="514"/>
      <c r="BZ1184" s="514"/>
      <c r="CA1184" s="514"/>
      <c r="CB1184" s="514"/>
      <c r="CC1184" s="514"/>
      <c r="CD1184" s="514"/>
      <c r="CE1184" s="514"/>
      <c r="CF1184" s="514"/>
      <c r="CG1184" s="514"/>
      <c r="CH1184" s="514"/>
    </row>
    <row r="1185" spans="1:88" s="517" customFormat="1" ht="19.5" hidden="1" customHeight="1">
      <c r="A1185" s="134"/>
      <c r="B1185" s="514"/>
      <c r="C1185" s="514"/>
      <c r="D1185" s="514"/>
      <c r="E1185" s="514"/>
      <c r="F1185" s="514"/>
      <c r="G1185" s="514"/>
      <c r="H1185" s="514"/>
      <c r="I1185" s="514"/>
      <c r="J1185" s="514"/>
      <c r="K1185" s="514"/>
      <c r="L1185" s="514"/>
      <c r="M1185" s="514"/>
      <c r="N1185" s="514"/>
      <c r="O1185" s="514"/>
      <c r="P1185" s="514"/>
      <c r="Q1185" s="514"/>
      <c r="R1185" s="514"/>
      <c r="S1185" s="514"/>
      <c r="T1185" s="514"/>
      <c r="U1185" s="514"/>
      <c r="V1185" s="514"/>
      <c r="W1185" s="514"/>
      <c r="X1185" s="514"/>
      <c r="Y1185" s="514"/>
      <c r="Z1185" s="514"/>
      <c r="AA1185" s="514"/>
      <c r="AB1185" s="514"/>
      <c r="AC1185" s="514"/>
      <c r="AD1185" s="514"/>
      <c r="AE1185" s="514"/>
      <c r="AF1185" s="514"/>
      <c r="AG1185" s="514"/>
      <c r="AH1185" s="514"/>
      <c r="AI1185" s="514"/>
      <c r="AJ1185" s="514"/>
      <c r="AK1185" s="514"/>
      <c r="AL1185" s="514"/>
      <c r="AM1185" s="514"/>
      <c r="AN1185" s="514"/>
      <c r="AO1185" s="514"/>
      <c r="AP1185" s="514"/>
      <c r="AQ1185" s="514"/>
      <c r="AR1185" s="514"/>
      <c r="AS1185" s="514"/>
      <c r="AT1185" s="514"/>
      <c r="AU1185" s="514"/>
      <c r="AV1185" s="514"/>
      <c r="AW1185" s="514"/>
      <c r="AX1185" s="514"/>
      <c r="AY1185" s="514"/>
      <c r="AZ1185" s="514"/>
      <c r="BA1185" s="514"/>
      <c r="BB1185" s="514"/>
      <c r="BC1185" s="514"/>
      <c r="BD1185" s="514"/>
      <c r="BE1185" s="514"/>
      <c r="BF1185" s="514"/>
      <c r="BG1185" s="514"/>
      <c r="BH1185" s="514"/>
      <c r="BI1185" s="514"/>
      <c r="BJ1185" s="514"/>
      <c r="BK1185" s="514"/>
      <c r="BL1185" s="514"/>
      <c r="BM1185" s="514"/>
      <c r="BN1185" s="514"/>
      <c r="BO1185" s="514"/>
      <c r="BP1185" s="514"/>
      <c r="BQ1185" s="514"/>
      <c r="BR1185" s="514"/>
      <c r="BS1185" s="514"/>
      <c r="BT1185" s="514"/>
      <c r="BU1185" s="514"/>
      <c r="BV1185" s="514"/>
      <c r="BW1185" s="514"/>
      <c r="BX1185" s="514"/>
      <c r="BY1185" s="514"/>
      <c r="BZ1185" s="514"/>
      <c r="CA1185" s="514"/>
      <c r="CB1185" s="514"/>
      <c r="CC1185" s="514"/>
      <c r="CD1185" s="514"/>
      <c r="CE1185" s="514"/>
      <c r="CF1185" s="514"/>
      <c r="CG1185" s="514"/>
      <c r="CH1185" s="514"/>
    </row>
    <row r="1186" spans="1:88" s="517" customFormat="1" ht="19.5" customHeight="1">
      <c r="A1186" s="134"/>
      <c r="B1186" s="514"/>
      <c r="C1186" s="514"/>
      <c r="D1186" s="514"/>
      <c r="E1186" s="514"/>
      <c r="F1186" s="514"/>
      <c r="G1186" s="514"/>
      <c r="H1186" s="514"/>
      <c r="I1186" s="514"/>
      <c r="J1186" s="514"/>
      <c r="K1186" s="514"/>
      <c r="L1186" s="514"/>
      <c r="M1186" s="514"/>
      <c r="N1186" s="514"/>
      <c r="O1186" s="514"/>
      <c r="P1186" s="514"/>
      <c r="Q1186" s="514"/>
      <c r="R1186" s="514"/>
      <c r="S1186" s="514"/>
      <c r="T1186" s="514"/>
      <c r="U1186" s="514"/>
      <c r="V1186" s="514"/>
      <c r="W1186" s="514"/>
      <c r="X1186" s="514"/>
      <c r="Y1186" s="514"/>
      <c r="Z1186" s="514"/>
      <c r="AA1186" s="514"/>
      <c r="AB1186" s="514"/>
      <c r="AC1186" s="514"/>
      <c r="AD1186" s="514"/>
      <c r="AE1186" s="514"/>
      <c r="AF1186" s="514"/>
      <c r="AG1186" s="514"/>
      <c r="AH1186" s="514"/>
      <c r="AI1186" s="514"/>
      <c r="AJ1186" s="514"/>
      <c r="AK1186" s="514"/>
      <c r="AL1186" s="514"/>
      <c r="AM1186" s="514"/>
      <c r="AN1186" s="514"/>
      <c r="AO1186" s="514"/>
      <c r="AP1186" s="514"/>
      <c r="AQ1186" s="514"/>
      <c r="AR1186" s="514"/>
      <c r="AS1186" s="514"/>
      <c r="AT1186" s="514"/>
      <c r="AU1186" s="514"/>
      <c r="AV1186" s="514"/>
      <c r="AW1186" s="514"/>
      <c r="AX1186" s="514"/>
      <c r="AY1186" s="514"/>
      <c r="AZ1186" s="514"/>
      <c r="BA1186" s="514"/>
      <c r="BB1186" s="514"/>
      <c r="BC1186" s="514"/>
      <c r="BD1186" s="514"/>
      <c r="BE1186" s="514"/>
      <c r="BF1186" s="514"/>
      <c r="BG1186" s="514"/>
      <c r="BH1186" s="514"/>
      <c r="BI1186" s="514"/>
      <c r="BJ1186" s="514"/>
      <c r="BK1186" s="514"/>
      <c r="BL1186" s="514"/>
      <c r="BM1186" s="514"/>
      <c r="BN1186" s="514"/>
      <c r="BO1186" s="514"/>
      <c r="BP1186" s="514"/>
      <c r="BQ1186" s="514"/>
      <c r="BR1186" s="514"/>
      <c r="BS1186" s="514"/>
      <c r="BT1186" s="514"/>
      <c r="BU1186" s="514"/>
      <c r="BV1186" s="514"/>
      <c r="BW1186" s="514"/>
      <c r="BX1186" s="514"/>
      <c r="BY1186" s="514"/>
      <c r="BZ1186" s="514"/>
      <c r="CA1186" s="514"/>
      <c r="CB1186" s="514"/>
      <c r="CC1186" s="514"/>
      <c r="CD1186" s="514"/>
      <c r="CE1186" s="514"/>
      <c r="CF1186" s="514"/>
      <c r="CG1186" s="514"/>
      <c r="CH1186" s="514"/>
    </row>
    <row r="1187" spans="1:88" s="517" customFormat="1" ht="19.5" customHeight="1">
      <c r="A1187" s="134"/>
      <c r="B1187" s="514"/>
      <c r="C1187" s="514"/>
      <c r="D1187" s="514"/>
      <c r="E1187" s="514"/>
      <c r="F1187" s="514"/>
      <c r="G1187" s="514"/>
      <c r="H1187" s="514"/>
      <c r="I1187" s="514"/>
      <c r="J1187" s="514"/>
      <c r="K1187" s="514"/>
      <c r="L1187" s="514"/>
      <c r="M1187" s="514"/>
      <c r="N1187" s="514"/>
      <c r="O1187" s="514"/>
      <c r="P1187" s="514"/>
      <c r="Q1187" s="514"/>
      <c r="R1187" s="514"/>
      <c r="S1187" s="514"/>
      <c r="T1187" s="514"/>
      <c r="U1187" s="514"/>
      <c r="V1187" s="514"/>
      <c r="W1187" s="514"/>
      <c r="X1187" s="514"/>
      <c r="Y1187" s="514"/>
      <c r="Z1187" s="514"/>
      <c r="AA1187" s="514"/>
      <c r="AB1187" s="514"/>
      <c r="AC1187" s="514"/>
      <c r="AD1187" s="514"/>
      <c r="AE1187" s="514"/>
      <c r="AF1187" s="514"/>
      <c r="AG1187" s="514"/>
      <c r="AH1187" s="514"/>
      <c r="AI1187" s="514"/>
      <c r="AJ1187" s="514"/>
      <c r="AK1187" s="514"/>
      <c r="AL1187" s="514"/>
      <c r="AM1187" s="514"/>
      <c r="AN1187" s="514"/>
      <c r="AO1187" s="514"/>
      <c r="AP1187" s="514"/>
      <c r="AQ1187" s="514"/>
      <c r="AR1187" s="514"/>
      <c r="AS1187" s="514"/>
      <c r="AT1187" s="514"/>
      <c r="AU1187" s="514"/>
      <c r="AV1187" s="514"/>
      <c r="AW1187" s="514"/>
      <c r="AX1187" s="514"/>
      <c r="AY1187" s="514"/>
      <c r="AZ1187" s="514"/>
      <c r="BA1187" s="514"/>
      <c r="BB1187" s="514"/>
      <c r="BC1187" s="514"/>
      <c r="BD1187" s="514"/>
      <c r="BE1187" s="514"/>
      <c r="BF1187" s="514"/>
      <c r="BG1187" s="514"/>
      <c r="BH1187" s="514"/>
      <c r="BI1187" s="514"/>
      <c r="BJ1187" s="514"/>
      <c r="BK1187" s="514"/>
      <c r="BL1187" s="514"/>
      <c r="BM1187" s="514"/>
      <c r="BN1187" s="514"/>
      <c r="BO1187" s="514"/>
      <c r="BP1187" s="514"/>
      <c r="BQ1187" s="514"/>
      <c r="BR1187" s="514"/>
      <c r="BS1187" s="514"/>
      <c r="BT1187" s="514"/>
      <c r="BU1187" s="514"/>
      <c r="BV1187" s="514"/>
      <c r="BW1187" s="514"/>
      <c r="BX1187" s="514"/>
      <c r="BY1187" s="514"/>
      <c r="BZ1187" s="514"/>
      <c r="CA1187" s="514"/>
      <c r="CB1187" s="514"/>
      <c r="CC1187" s="514"/>
      <c r="CD1187" s="514"/>
      <c r="CE1187" s="514"/>
      <c r="CF1187" s="514"/>
      <c r="CG1187" s="514"/>
      <c r="CH1187" s="514"/>
    </row>
    <row r="1188" spans="1:88">
      <c r="A1188" s="134"/>
      <c r="B1188" s="514"/>
      <c r="C1188" s="2662" t="s">
        <v>1398</v>
      </c>
      <c r="D1188" s="2662"/>
      <c r="E1188" s="2662"/>
      <c r="F1188" s="2662"/>
      <c r="G1188" s="2662"/>
      <c r="H1188" s="2662"/>
      <c r="I1188" s="2662"/>
      <c r="J1188" s="2662"/>
      <c r="K1188" s="2662"/>
      <c r="M1188" s="457"/>
      <c r="N1188" s="1463"/>
      <c r="U1188" s="2662" t="s">
        <v>1397</v>
      </c>
      <c r="V1188" s="2662"/>
      <c r="W1188" s="2662"/>
      <c r="X1188" s="2662"/>
      <c r="Y1188" s="2662"/>
      <c r="Z1188" s="2662"/>
      <c r="AA1188" s="2662"/>
      <c r="AB1188" s="2662"/>
      <c r="AC1188" s="2662"/>
      <c r="AD1188" s="2662"/>
      <c r="AE1188" s="2662"/>
      <c r="AH1188" s="2662" t="s">
        <v>1396</v>
      </c>
      <c r="AI1188" s="2662"/>
      <c r="AJ1188" s="2662"/>
      <c r="AK1188" s="2662"/>
      <c r="AL1188" s="2662"/>
      <c r="AM1188" s="2662"/>
      <c r="AN1188" s="2662"/>
      <c r="AO1188" s="2662"/>
      <c r="AP1188" s="2662"/>
      <c r="AQ1188" s="2662"/>
      <c r="AR1188" s="2662"/>
      <c r="AS1188" s="2662"/>
      <c r="AT1188" s="2662"/>
      <c r="AU1188" s="2662"/>
      <c r="AX1188" s="134"/>
      <c r="AY1188" s="134"/>
      <c r="AZ1188" s="514"/>
      <c r="BA1188" s="514"/>
      <c r="BB1188" s="514"/>
      <c r="BC1188" s="514"/>
      <c r="BD1188" s="514"/>
      <c r="BE1188" s="514"/>
      <c r="BF1188" s="514"/>
      <c r="BG1188" s="514"/>
      <c r="BH1188" s="514"/>
      <c r="BI1188" s="514"/>
      <c r="BJ1188" s="514"/>
      <c r="BK1188" s="514"/>
      <c r="BL1188" s="514"/>
      <c r="BM1188" s="514"/>
      <c r="BN1188" s="514"/>
      <c r="BO1188" s="514"/>
      <c r="BP1188" s="514"/>
      <c r="BQ1188" s="514"/>
      <c r="BR1188" s="514"/>
      <c r="BS1188" s="514"/>
      <c r="BT1188" s="514"/>
      <c r="BU1188" s="514"/>
      <c r="BV1188" s="514"/>
      <c r="BW1188" s="514"/>
      <c r="BX1188" s="514"/>
      <c r="BY1188" s="514"/>
      <c r="BZ1188" s="514"/>
      <c r="CA1188" s="1443"/>
      <c r="CB1188" s="1443"/>
      <c r="CC1188" s="1443"/>
      <c r="CD1188" s="1443"/>
      <c r="CE1188" s="1443"/>
      <c r="CF1188" s="1443"/>
      <c r="CG1188" s="1443"/>
      <c r="CH1188" s="496"/>
      <c r="CI1188" s="458"/>
    </row>
    <row r="1189" spans="1:88">
      <c r="A1189" s="134"/>
      <c r="B1189" s="514"/>
      <c r="M1189" s="457"/>
      <c r="N1189" s="1463"/>
      <c r="AB1189" s="1463"/>
      <c r="AC1189" s="1463"/>
      <c r="AD1189" s="1463"/>
      <c r="AX1189" s="134"/>
      <c r="AY1189" s="134"/>
      <c r="AZ1189" s="514"/>
      <c r="BA1189" s="514"/>
      <c r="BB1189" s="514"/>
      <c r="BC1189" s="514"/>
      <c r="BD1189" s="514"/>
      <c r="BE1189" s="514"/>
      <c r="BF1189" s="514"/>
      <c r="BG1189" s="514"/>
      <c r="BH1189" s="514"/>
      <c r="BI1189" s="514"/>
      <c r="BJ1189" s="514"/>
      <c r="BK1189" s="514"/>
      <c r="BL1189" s="514"/>
      <c r="BM1189" s="514"/>
      <c r="BN1189" s="514"/>
      <c r="BO1189" s="514"/>
      <c r="BP1189" s="514"/>
      <c r="BQ1189" s="514"/>
      <c r="BR1189" s="514"/>
      <c r="BS1189" s="514"/>
      <c r="BT1189" s="514"/>
      <c r="BU1189" s="514"/>
      <c r="BV1189" s="514"/>
      <c r="BW1189" s="514"/>
      <c r="BX1189" s="514"/>
      <c r="BY1189" s="514"/>
      <c r="BZ1189" s="514"/>
      <c r="CA1189" s="1443"/>
      <c r="CB1189" s="1443"/>
      <c r="CC1189" s="1443"/>
      <c r="CD1189" s="1443"/>
      <c r="CE1189" s="1443"/>
      <c r="CF1189" s="1443"/>
      <c r="CG1189" s="1443"/>
      <c r="CH1189" s="496"/>
      <c r="CI1189" s="458"/>
    </row>
    <row r="1190" spans="1:88" s="1080" customFormat="1" ht="14.25">
      <c r="A1190" s="134"/>
      <c r="B1190" s="285"/>
      <c r="C1190" s="285"/>
      <c r="D1190" s="285"/>
      <c r="E1190" s="285"/>
      <c r="F1190" s="285"/>
      <c r="G1190" s="285"/>
      <c r="H1190" s="285"/>
      <c r="I1190" s="285"/>
      <c r="J1190" s="285"/>
      <c r="K1190" s="285"/>
      <c r="L1190" s="285"/>
      <c r="M1190" s="457"/>
      <c r="N1190" s="1490"/>
      <c r="O1190" s="285"/>
      <c r="P1190" s="285"/>
      <c r="Q1190" s="285"/>
      <c r="R1190" s="285"/>
      <c r="S1190" s="285"/>
      <c r="T1190" s="285"/>
      <c r="U1190" s="285"/>
      <c r="V1190" s="285"/>
      <c r="W1190" s="285"/>
      <c r="X1190" s="285"/>
      <c r="Y1190" s="285"/>
      <c r="Z1190" s="285"/>
      <c r="AA1190" s="285"/>
      <c r="AB1190" s="1490"/>
      <c r="AC1190" s="1490"/>
      <c r="AD1190" s="1490"/>
      <c r="AE1190" s="285"/>
      <c r="AF1190" s="285"/>
      <c r="AG1190" s="285"/>
      <c r="AH1190" s="285"/>
      <c r="AI1190" s="285"/>
      <c r="AJ1190" s="285"/>
      <c r="AK1190" s="285"/>
      <c r="AL1190" s="285"/>
      <c r="AM1190" s="285"/>
      <c r="AN1190" s="285"/>
      <c r="AO1190" s="285"/>
      <c r="AP1190" s="285"/>
      <c r="AQ1190" s="285"/>
      <c r="AR1190" s="285"/>
      <c r="AS1190" s="285"/>
      <c r="AT1190" s="285"/>
      <c r="AU1190" s="285"/>
      <c r="AV1190" s="285"/>
      <c r="AW1190" s="285"/>
      <c r="AX1190" s="134"/>
      <c r="AY1190" s="134"/>
      <c r="AZ1190" s="285"/>
      <c r="BA1190" s="285"/>
      <c r="BB1190" s="285"/>
      <c r="BC1190" s="285"/>
      <c r="BD1190" s="285"/>
      <c r="BE1190" s="285"/>
      <c r="BF1190" s="285"/>
      <c r="BG1190" s="285"/>
      <c r="BH1190" s="285"/>
      <c r="BI1190" s="285"/>
      <c r="BJ1190" s="285"/>
      <c r="BK1190" s="285"/>
      <c r="BL1190" s="285"/>
      <c r="BM1190" s="285"/>
      <c r="BN1190" s="285"/>
      <c r="BO1190" s="285"/>
      <c r="BP1190" s="285"/>
      <c r="BQ1190" s="285"/>
      <c r="BR1190" s="285"/>
      <c r="BS1190" s="285"/>
      <c r="BT1190" s="285"/>
      <c r="BU1190" s="285"/>
      <c r="BV1190" s="285"/>
      <c r="BW1190" s="285"/>
      <c r="BX1190" s="285"/>
      <c r="BY1190" s="285"/>
      <c r="BZ1190" s="285"/>
      <c r="CA1190" s="284"/>
      <c r="CB1190" s="284"/>
      <c r="CC1190" s="284"/>
      <c r="CD1190" s="284"/>
      <c r="CE1190" s="284"/>
      <c r="CF1190" s="284"/>
      <c r="CG1190" s="284"/>
      <c r="CH1190" s="1652"/>
      <c r="CJ1190" s="1082"/>
    </row>
    <row r="1191" spans="1:88">
      <c r="AE1191" s="285"/>
      <c r="AF1191" s="285"/>
      <c r="AG1191" s="285"/>
      <c r="AH1191" s="285"/>
      <c r="AI1191" s="285"/>
      <c r="AJ1191" s="285"/>
      <c r="AK1191" s="285"/>
      <c r="AL1191" s="285"/>
      <c r="AM1191" s="457"/>
    </row>
  </sheetData>
  <mergeCells count="3736">
    <mergeCell ref="BU120:BZ120"/>
    <mergeCell ref="CB120:CG120"/>
    <mergeCell ref="C124:V124"/>
    <mergeCell ref="X124:AD124"/>
    <mergeCell ref="AE124:AM124"/>
    <mergeCell ref="AO124:AW124"/>
    <mergeCell ref="C125:V125"/>
    <mergeCell ref="X125:AD125"/>
    <mergeCell ref="AE125:AM125"/>
    <mergeCell ref="AO125:AW125"/>
    <mergeCell ref="BU672:BZ672"/>
    <mergeCell ref="CB672:CG672"/>
    <mergeCell ref="AE669:AM669"/>
    <mergeCell ref="AO669:AW669"/>
    <mergeCell ref="BU669:BZ669"/>
    <mergeCell ref="CB669:CG669"/>
    <mergeCell ref="AE670:AM670"/>
    <mergeCell ref="AO670:AW670"/>
    <mergeCell ref="C671:V671"/>
    <mergeCell ref="W671:AD671"/>
    <mergeCell ref="AE671:AM671"/>
    <mergeCell ref="AO671:AW671"/>
    <mergeCell ref="BU658:BZ658"/>
    <mergeCell ref="CB658:CG658"/>
    <mergeCell ref="AE662:AM662"/>
    <mergeCell ref="AO662:AW662"/>
    <mergeCell ref="BU662:BZ662"/>
    <mergeCell ref="CB662:CG662"/>
    <mergeCell ref="AE663:AM663"/>
    <mergeCell ref="BU663:BZ663"/>
    <mergeCell ref="CB663:CG663"/>
    <mergeCell ref="AE666:AM666"/>
    <mergeCell ref="AO666:AW666"/>
    <mergeCell ref="C667:Y667"/>
    <mergeCell ref="AE667:AM667"/>
    <mergeCell ref="AO667:AW667"/>
    <mergeCell ref="BU667:BZ667"/>
    <mergeCell ref="CB667:CG667"/>
    <mergeCell ref="BU659:BZ659"/>
    <mergeCell ref="CB659:CG659"/>
    <mergeCell ref="AE660:AM660"/>
    <mergeCell ref="BU660:BZ660"/>
    <mergeCell ref="CB660:CG660"/>
    <mergeCell ref="AE661:AM661"/>
    <mergeCell ref="AO661:AW661"/>
    <mergeCell ref="AE665:AM665"/>
    <mergeCell ref="AO665:AW665"/>
    <mergeCell ref="AE664:AM664"/>
    <mergeCell ref="AO664:AW664"/>
    <mergeCell ref="AH26:AP26"/>
    <mergeCell ref="AO367:AW367"/>
    <mergeCell ref="P16:AF16"/>
    <mergeCell ref="M150:AD150"/>
    <mergeCell ref="AF150:AW150"/>
    <mergeCell ref="AF151:AN151"/>
    <mergeCell ref="AF152:AN152"/>
    <mergeCell ref="C54:O54"/>
    <mergeCell ref="P54:W54"/>
    <mergeCell ref="X54:AF54"/>
    <mergeCell ref="AH54:AO54"/>
    <mergeCell ref="AP54:AW54"/>
    <mergeCell ref="C66:V66"/>
    <mergeCell ref="X66:AD66"/>
    <mergeCell ref="AE66:AM66"/>
    <mergeCell ref="AO66:AW66"/>
    <mergeCell ref="AQ80:AW80"/>
    <mergeCell ref="AQ81:AW81"/>
    <mergeCell ref="AH29:AP29"/>
    <mergeCell ref="P17:X17"/>
    <mergeCell ref="P27:X27"/>
    <mergeCell ref="P19:X19"/>
    <mergeCell ref="AQ17:AW17"/>
    <mergeCell ref="C120:AD120"/>
    <mergeCell ref="AQ18:AW18"/>
    <mergeCell ref="AQ19:AW19"/>
    <mergeCell ref="AQ20:AW20"/>
    <mergeCell ref="AQ27:AW27"/>
    <mergeCell ref="AH24:AP24"/>
    <mergeCell ref="AQ25:AW25"/>
    <mergeCell ref="P26:X26"/>
    <mergeCell ref="P28:X28"/>
    <mergeCell ref="AQ30:AW30"/>
    <mergeCell ref="CJ213:CO213"/>
    <mergeCell ref="BI215:BM215"/>
    <mergeCell ref="BN215:BR215"/>
    <mergeCell ref="BS215:BW215"/>
    <mergeCell ref="BX215:CB215"/>
    <mergeCell ref="CC215:CG215"/>
    <mergeCell ref="AO189:AW189"/>
    <mergeCell ref="CC208:CG208"/>
    <mergeCell ref="C65:V65"/>
    <mergeCell ref="C64:V64"/>
    <mergeCell ref="BD150:BG150"/>
    <mergeCell ref="BI150:BM150"/>
    <mergeCell ref="AX151:BC151"/>
    <mergeCell ref="AX156:BC156"/>
    <mergeCell ref="AO178:AW178"/>
    <mergeCell ref="AF156:AN156"/>
    <mergeCell ref="AF157:AN157"/>
    <mergeCell ref="C121:AD121"/>
    <mergeCell ref="AE91:AM91"/>
    <mergeCell ref="AO112:AW112"/>
    <mergeCell ref="AO96:AW96"/>
    <mergeCell ref="O130:V130"/>
    <mergeCell ref="AO188:AW188"/>
    <mergeCell ref="AE77:AM77"/>
    <mergeCell ref="C190:AC190"/>
    <mergeCell ref="O132:V132"/>
    <mergeCell ref="W151:AD151"/>
    <mergeCell ref="AO61:AW61"/>
    <mergeCell ref="AQ82:AW82"/>
    <mergeCell ref="AI214:AO214"/>
    <mergeCell ref="AE120:AM120"/>
    <mergeCell ref="W559:AD559"/>
    <mergeCell ref="W560:AD560"/>
    <mergeCell ref="N550:V550"/>
    <mergeCell ref="N552:V552"/>
    <mergeCell ref="AG526:AN526"/>
    <mergeCell ref="O514:U514"/>
    <mergeCell ref="Y515:AE515"/>
    <mergeCell ref="AF559:AN559"/>
    <mergeCell ref="AG527:AN527"/>
    <mergeCell ref="C485:AW485"/>
    <mergeCell ref="AP354:AW354"/>
    <mergeCell ref="N555:V555"/>
    <mergeCell ref="W552:AD552"/>
    <mergeCell ref="AP516:AW516"/>
    <mergeCell ref="C496:AW496"/>
    <mergeCell ref="C497:AW497"/>
    <mergeCell ref="Y518:AE518"/>
    <mergeCell ref="Y516:AE516"/>
    <mergeCell ref="AO380:AW380"/>
    <mergeCell ref="V383:AA383"/>
    <mergeCell ref="AO442:AW442"/>
    <mergeCell ref="AB380:AG380"/>
    <mergeCell ref="AH380:AN380"/>
    <mergeCell ref="AO428:AW428"/>
    <mergeCell ref="AO405:AW405"/>
    <mergeCell ref="AB391:AG391"/>
    <mergeCell ref="AO434:AW434"/>
    <mergeCell ref="AO432:AW432"/>
    <mergeCell ref="N556:V556"/>
    <mergeCell ref="AB383:AG383"/>
    <mergeCell ref="AO424:AW424"/>
    <mergeCell ref="AE424:AM424"/>
    <mergeCell ref="AO120:AW120"/>
    <mergeCell ref="BU447:BZ447"/>
    <mergeCell ref="AE443:AM443"/>
    <mergeCell ref="AO443:AW443"/>
    <mergeCell ref="AO446:AW446"/>
    <mergeCell ref="C488:AW488"/>
    <mergeCell ref="AO444:AW444"/>
    <mergeCell ref="AO461:AW461"/>
    <mergeCell ref="C487:AW487"/>
    <mergeCell ref="AE455:AM455"/>
    <mergeCell ref="AE465:AM465"/>
    <mergeCell ref="AO463:AW463"/>
    <mergeCell ref="AO468:AW468"/>
    <mergeCell ref="AO469:AW469"/>
    <mergeCell ref="AE467:AM467"/>
    <mergeCell ref="AO472:AW472"/>
    <mergeCell ref="C481:AW481"/>
    <mergeCell ref="C474:Y474"/>
    <mergeCell ref="AO453:AW453"/>
    <mergeCell ref="AE454:AM454"/>
    <mergeCell ref="AE474:AM474"/>
    <mergeCell ref="AO466:AW466"/>
    <mergeCell ref="AE469:AM469"/>
    <mergeCell ref="C477:AW477"/>
    <mergeCell ref="AE462:AM462"/>
    <mergeCell ref="AE458:AM458"/>
    <mergeCell ref="Y449:AA449"/>
    <mergeCell ref="AE448:AM448"/>
    <mergeCell ref="AO465:AW465"/>
    <mergeCell ref="AO455:AW455"/>
    <mergeCell ref="AO417:AW417"/>
    <mergeCell ref="AO408:AW408"/>
    <mergeCell ref="CB446:CG446"/>
    <mergeCell ref="C231:AW231"/>
    <mergeCell ref="C232:AW232"/>
    <mergeCell ref="C233:AW233"/>
    <mergeCell ref="C263:AW263"/>
    <mergeCell ref="C227:AW227"/>
    <mergeCell ref="C226:K226"/>
    <mergeCell ref="AI229:AO229"/>
    <mergeCell ref="C229:K229"/>
    <mergeCell ref="AP221:AW221"/>
    <mergeCell ref="Y462:AA462"/>
    <mergeCell ref="AO462:AW462"/>
    <mergeCell ref="AO458:AW458"/>
    <mergeCell ref="Y458:AA458"/>
    <mergeCell ref="AO454:AW454"/>
    <mergeCell ref="AO457:AW457"/>
    <mergeCell ref="AE442:AM442"/>
    <mergeCell ref="AE449:AM449"/>
    <mergeCell ref="AO429:AW429"/>
    <mergeCell ref="AE430:AM430"/>
    <mergeCell ref="C258:K258"/>
    <mergeCell ref="AE414:AM414"/>
    <mergeCell ref="AO425:AW425"/>
    <mergeCell ref="V392:AA392"/>
    <mergeCell ref="AH379:AN379"/>
    <mergeCell ref="AH391:AN391"/>
    <mergeCell ref="Y445:AA445"/>
    <mergeCell ref="CB462:CG462"/>
    <mergeCell ref="AO384:AW384"/>
    <mergeCell ref="AE446:AM446"/>
    <mergeCell ref="AB384:AG384"/>
    <mergeCell ref="X57:AF57"/>
    <mergeCell ref="X58:AF58"/>
    <mergeCell ref="X145:AE145"/>
    <mergeCell ref="AE429:AM429"/>
    <mergeCell ref="CB567:CG567"/>
    <mergeCell ref="CB555:CG555"/>
    <mergeCell ref="AO554:AW554"/>
    <mergeCell ref="CB556:CG556"/>
    <mergeCell ref="Y527:AE527"/>
    <mergeCell ref="AE463:AM463"/>
    <mergeCell ref="AE567:AM567"/>
    <mergeCell ref="AO567:AW567"/>
    <mergeCell ref="BU554:BZ554"/>
    <mergeCell ref="CB554:CG554"/>
    <mergeCell ref="BU555:BZ555"/>
    <mergeCell ref="AQ85:AW85"/>
    <mergeCell ref="AE183:AM183"/>
    <mergeCell ref="AO183:AW183"/>
    <mergeCell ref="AE188:AM188"/>
    <mergeCell ref="AH99:AO99"/>
    <mergeCell ref="AF153:AN153"/>
    <mergeCell ref="T209:AA209"/>
    <mergeCell ref="AE184:AM184"/>
    <mergeCell ref="C192:AW192"/>
    <mergeCell ref="AE445:AM445"/>
    <mergeCell ref="O518:U518"/>
    <mergeCell ref="C510:AW510"/>
    <mergeCell ref="AP518:AW518"/>
    <mergeCell ref="C490:AW490"/>
    <mergeCell ref="BU462:BZ462"/>
    <mergeCell ref="N549:V549"/>
    <mergeCell ref="BU458:BZ458"/>
    <mergeCell ref="CB458:CG458"/>
    <mergeCell ref="T213:AA213"/>
    <mergeCell ref="Y459:AA459"/>
    <mergeCell ref="AE459:AM459"/>
    <mergeCell ref="AO459:AW459"/>
    <mergeCell ref="BU459:BZ459"/>
    <mergeCell ref="AE468:AM468"/>
    <mergeCell ref="CB459:CG459"/>
    <mergeCell ref="C482:AW482"/>
    <mergeCell ref="BU460:BZ460"/>
    <mergeCell ref="AE360:AM360"/>
    <mergeCell ref="AI215:AO215"/>
    <mergeCell ref="AB308:AG308"/>
    <mergeCell ref="AO441:AW441"/>
    <mergeCell ref="AO445:AW445"/>
    <mergeCell ref="AO421:AW421"/>
    <mergeCell ref="AO399:AW399"/>
    <mergeCell ref="C383:U383"/>
    <mergeCell ref="AE362:AM362"/>
    <mergeCell ref="AO362:AW362"/>
    <mergeCell ref="AJ332:AO332"/>
    <mergeCell ref="AE369:AM369"/>
    <mergeCell ref="AE367:AM367"/>
    <mergeCell ref="C391:U391"/>
    <mergeCell ref="AE428:AM428"/>
    <mergeCell ref="CB460:CG460"/>
    <mergeCell ref="AO467:AW467"/>
    <mergeCell ref="AE466:AM466"/>
    <mergeCell ref="AE447:AM447"/>
    <mergeCell ref="AE422:AM422"/>
    <mergeCell ref="AE425:AM425"/>
    <mergeCell ref="AO391:AW391"/>
    <mergeCell ref="CB575:CG575"/>
    <mergeCell ref="BU553:BZ553"/>
    <mergeCell ref="CB553:CG553"/>
    <mergeCell ref="AA572:AB572"/>
    <mergeCell ref="AF566:AN566"/>
    <mergeCell ref="AF557:AN557"/>
    <mergeCell ref="N558:V558"/>
    <mergeCell ref="N564:V564"/>
    <mergeCell ref="AF546:AW546"/>
    <mergeCell ref="N546:AD546"/>
    <mergeCell ref="N561:V561"/>
    <mergeCell ref="C549:M549"/>
    <mergeCell ref="CB570:CG570"/>
    <mergeCell ref="CB566:CG566"/>
    <mergeCell ref="N554:V554"/>
    <mergeCell ref="CB551:CG551"/>
    <mergeCell ref="C553:M553"/>
    <mergeCell ref="N553:V553"/>
    <mergeCell ref="CB550:CG550"/>
    <mergeCell ref="CB549:CG549"/>
    <mergeCell ref="BU550:BZ550"/>
    <mergeCell ref="BU549:BZ549"/>
    <mergeCell ref="BU551:BZ551"/>
    <mergeCell ref="BU556:BZ556"/>
    <mergeCell ref="C561:M561"/>
    <mergeCell ref="AO569:AW569"/>
    <mergeCell ref="CB572:CG572"/>
    <mergeCell ref="N551:V551"/>
    <mergeCell ref="C564:M564"/>
    <mergeCell ref="AF563:AN563"/>
    <mergeCell ref="AO570:AW570"/>
    <mergeCell ref="W566:AD566"/>
    <mergeCell ref="AE629:AM629"/>
    <mergeCell ref="AO649:AW649"/>
    <mergeCell ref="AO635:AW635"/>
    <mergeCell ref="AO645:AW645"/>
    <mergeCell ref="AO644:AW644"/>
    <mergeCell ref="AE640:AM640"/>
    <mergeCell ref="AG607:AN607"/>
    <mergeCell ref="AP607:AW607"/>
    <mergeCell ref="Y609:AE609"/>
    <mergeCell ref="AG609:AN609"/>
    <mergeCell ref="AP609:AW609"/>
    <mergeCell ref="AE641:AM641"/>
    <mergeCell ref="AE678:AM678"/>
    <mergeCell ref="AE658:AM658"/>
    <mergeCell ref="AO658:AW658"/>
    <mergeCell ref="W669:AD669"/>
    <mergeCell ref="C566:M566"/>
    <mergeCell ref="AE631:AM631"/>
    <mergeCell ref="AE659:AM659"/>
    <mergeCell ref="AO659:AW659"/>
    <mergeCell ref="C672:V672"/>
    <mergeCell ref="AE672:AM672"/>
    <mergeCell ref="AO672:AW672"/>
    <mergeCell ref="AG595:AN595"/>
    <mergeCell ref="AG592:AN592"/>
    <mergeCell ref="AG602:AN602"/>
    <mergeCell ref="AP602:AW602"/>
    <mergeCell ref="Y603:AE603"/>
    <mergeCell ref="AG603:AN603"/>
    <mergeCell ref="AP603:AW603"/>
    <mergeCell ref="Q605:W605"/>
    <mergeCell ref="Y605:AE605"/>
    <mergeCell ref="AE879:AM879"/>
    <mergeCell ref="AE880:AM880"/>
    <mergeCell ref="AO879:AW879"/>
    <mergeCell ref="AO880:AW880"/>
    <mergeCell ref="AE881:AM881"/>
    <mergeCell ref="AE758:AM758"/>
    <mergeCell ref="AE759:AM759"/>
    <mergeCell ref="C888:U888"/>
    <mergeCell ref="AE899:AM899"/>
    <mergeCell ref="O986:V986"/>
    <mergeCell ref="Q598:W598"/>
    <mergeCell ref="AG986:AN986"/>
    <mergeCell ref="AO627:AW627"/>
    <mergeCell ref="AE697:AM697"/>
    <mergeCell ref="AO706:AW706"/>
    <mergeCell ref="Q592:W592"/>
    <mergeCell ref="Q594:W594"/>
    <mergeCell ref="Q602:W602"/>
    <mergeCell ref="Y602:AE602"/>
    <mergeCell ref="C598:M598"/>
    <mergeCell ref="AG720:AN720"/>
    <mergeCell ref="Y597:AE597"/>
    <mergeCell ref="Q601:W601"/>
    <mergeCell ref="T712:Y712"/>
    <mergeCell ref="AO655:AW655"/>
    <mergeCell ref="AO680:AW680"/>
    <mergeCell ref="AO676:AW676"/>
    <mergeCell ref="AO651:AW651"/>
    <mergeCell ref="C610:M610"/>
    <mergeCell ref="AE699:AM699"/>
    <mergeCell ref="AO656:AW656"/>
    <mergeCell ref="C611:M611"/>
    <mergeCell ref="C1188:K1188"/>
    <mergeCell ref="U1182:AE1182"/>
    <mergeCell ref="U1188:AE1188"/>
    <mergeCell ref="AW1184:BF1184"/>
    <mergeCell ref="AG1182:BI1182"/>
    <mergeCell ref="AG1181:AW1181"/>
    <mergeCell ref="AH1188:AU1188"/>
    <mergeCell ref="AO1124:AW1124"/>
    <mergeCell ref="AO1125:AW1125"/>
    <mergeCell ref="AO1126:AW1126"/>
    <mergeCell ref="AO1127:AW1127"/>
    <mergeCell ref="AE1122:AM1122"/>
    <mergeCell ref="AE1123:AM1123"/>
    <mergeCell ref="AE1124:AM1124"/>
    <mergeCell ref="AE1125:AM1125"/>
    <mergeCell ref="AE1126:AM1126"/>
    <mergeCell ref="AE1127:AM1127"/>
    <mergeCell ref="C1124:U1124"/>
    <mergeCell ref="C1125:U1125"/>
    <mergeCell ref="C1126:U1126"/>
    <mergeCell ref="C1127:U1127"/>
    <mergeCell ref="C1134:U1134"/>
    <mergeCell ref="V1134:AC1134"/>
    <mergeCell ref="AE1134:AM1134"/>
    <mergeCell ref="AO1134:AW1134"/>
    <mergeCell ref="C1135:U1135"/>
    <mergeCell ref="V1135:AC1135"/>
    <mergeCell ref="AE1135:AM1135"/>
    <mergeCell ref="AO1135:AW1135"/>
    <mergeCell ref="C1136:U1136"/>
    <mergeCell ref="V1136:AC1136"/>
    <mergeCell ref="AE1136:AM1136"/>
    <mergeCell ref="C1182:K1182"/>
    <mergeCell ref="AO885:AW885"/>
    <mergeCell ref="AE885:AM885"/>
    <mergeCell ref="C1173:R1173"/>
    <mergeCell ref="AE1068:AM1068"/>
    <mergeCell ref="AO1036:AW1036"/>
    <mergeCell ref="AD1100:AM1100"/>
    <mergeCell ref="AE920:AM920"/>
    <mergeCell ref="AO934:AW934"/>
    <mergeCell ref="AO917:AW917"/>
    <mergeCell ref="AO1030:AW1030"/>
    <mergeCell ref="AO1031:AW1031"/>
    <mergeCell ref="AO1025:AW1025"/>
    <mergeCell ref="AO1026:AW1026"/>
    <mergeCell ref="C1027:M1027"/>
    <mergeCell ref="AG980:AN980"/>
    <mergeCell ref="AP1046:AW1046"/>
    <mergeCell ref="X985:AE985"/>
    <mergeCell ref="O1051:W1051"/>
    <mergeCell ref="O1054:W1054"/>
    <mergeCell ref="Y1053:AF1053"/>
    <mergeCell ref="Y1054:AF1054"/>
    <mergeCell ref="AE886:AM886"/>
    <mergeCell ref="AE887:AM887"/>
    <mergeCell ref="AE1069:AM1069"/>
    <mergeCell ref="AH1049:AN1049"/>
    <mergeCell ref="AO903:AW903"/>
    <mergeCell ref="AE924:AM924"/>
    <mergeCell ref="AO909:AW909"/>
    <mergeCell ref="AO914:AW914"/>
    <mergeCell ref="AE909:AM909"/>
    <mergeCell ref="AO919:AW919"/>
    <mergeCell ref="AQ26:AW26"/>
    <mergeCell ref="AH28:AP28"/>
    <mergeCell ref="Y28:AF28"/>
    <mergeCell ref="Y29:AF29"/>
    <mergeCell ref="Y30:AF30"/>
    <mergeCell ref="AH17:AP17"/>
    <mergeCell ref="AH18:AP18"/>
    <mergeCell ref="AH19:AP19"/>
    <mergeCell ref="AH20:AP20"/>
    <mergeCell ref="P18:X18"/>
    <mergeCell ref="AO91:AW91"/>
    <mergeCell ref="AO90:AW90"/>
    <mergeCell ref="AQ83:AW83"/>
    <mergeCell ref="AQ84:AW84"/>
    <mergeCell ref="AQ86:AW86"/>
    <mergeCell ref="AH80:AP80"/>
    <mergeCell ref="AH81:AP81"/>
    <mergeCell ref="AH82:AP82"/>
    <mergeCell ref="AH83:AP83"/>
    <mergeCell ref="X61:AD61"/>
    <mergeCell ref="AE35:AM35"/>
    <mergeCell ref="C81:P81"/>
    <mergeCell ref="C84:P84"/>
    <mergeCell ref="C85:P85"/>
    <mergeCell ref="C21:O21"/>
    <mergeCell ref="P21:X21"/>
    <mergeCell ref="AH21:AP21"/>
    <mergeCell ref="AE41:AM41"/>
    <mergeCell ref="AH53:AO53"/>
    <mergeCell ref="AP53:AW53"/>
    <mergeCell ref="X48:AF48"/>
    <mergeCell ref="AE36:AM36"/>
    <mergeCell ref="C22:O22"/>
    <mergeCell ref="C23:O23"/>
    <mergeCell ref="P22:X22"/>
    <mergeCell ref="P23:X23"/>
    <mergeCell ref="AH22:AP22"/>
    <mergeCell ref="AH23:AP23"/>
    <mergeCell ref="AQ22:AW22"/>
    <mergeCell ref="AQ23:AW23"/>
    <mergeCell ref="AH32:AP32"/>
    <mergeCell ref="Y22:AF22"/>
    <mergeCell ref="Y23:AF23"/>
    <mergeCell ref="Y24:AF24"/>
    <mergeCell ref="Y25:AF25"/>
    <mergeCell ref="Y26:AF26"/>
    <mergeCell ref="Y27:AF27"/>
    <mergeCell ref="AH30:AP30"/>
    <mergeCell ref="AH31:AP31"/>
    <mergeCell ref="AQ28:AW28"/>
    <mergeCell ref="AQ29:AW29"/>
    <mergeCell ref="AQ24:AW24"/>
    <mergeCell ref="C25:O25"/>
    <mergeCell ref="C24:O24"/>
    <mergeCell ref="AH25:AP25"/>
    <mergeCell ref="P31:X31"/>
    <mergeCell ref="C32:O32"/>
    <mergeCell ref="AQ32:AW32"/>
    <mergeCell ref="Y31:AF31"/>
    <mergeCell ref="Y32:AF32"/>
    <mergeCell ref="AH27:AP27"/>
    <mergeCell ref="P29:X29"/>
    <mergeCell ref="P30:X30"/>
    <mergeCell ref="P24:X24"/>
    <mergeCell ref="Q79:AF79"/>
    <mergeCell ref="AH79:AW79"/>
    <mergeCell ref="Q80:X80"/>
    <mergeCell ref="AF162:AN162"/>
    <mergeCell ref="O160:U160"/>
    <mergeCell ref="N155:U155"/>
    <mergeCell ref="M162:U162"/>
    <mergeCell ref="L208:S208"/>
    <mergeCell ref="AE190:AM190"/>
    <mergeCell ref="C106:O106"/>
    <mergeCell ref="AE185:AM185"/>
    <mergeCell ref="L211:S211"/>
    <mergeCell ref="AB216:AH216"/>
    <mergeCell ref="C137:N137"/>
    <mergeCell ref="C193:AW193"/>
    <mergeCell ref="AE180:AM180"/>
    <mergeCell ref="AO180:AW180"/>
    <mergeCell ref="AE178:AM178"/>
    <mergeCell ref="T214:AA214"/>
    <mergeCell ref="AO186:AW186"/>
    <mergeCell ref="AE177:AM177"/>
    <mergeCell ref="W162:AD162"/>
    <mergeCell ref="O137:V137"/>
    <mergeCell ref="AG139:AN139"/>
    <mergeCell ref="AP139:AW139"/>
    <mergeCell ref="AG138:AN138"/>
    <mergeCell ref="Q101:X101"/>
    <mergeCell ref="N154:U154"/>
    <mergeCell ref="AP153:AW153"/>
    <mergeCell ref="AG136:AN136"/>
    <mergeCell ref="C207:AW207"/>
    <mergeCell ref="AB205:AH206"/>
    <mergeCell ref="AE181:AM181"/>
    <mergeCell ref="AO182:AW182"/>
    <mergeCell ref="C165:AW165"/>
    <mergeCell ref="AE170:AM170"/>
    <mergeCell ref="AE169:AM169"/>
    <mergeCell ref="AE168:AM168"/>
    <mergeCell ref="AI213:AO213"/>
    <mergeCell ref="T215:AA215"/>
    <mergeCell ref="AJ328:AO328"/>
    <mergeCell ref="AB323:AG323"/>
    <mergeCell ref="C260:K260"/>
    <mergeCell ref="AE399:AM399"/>
    <mergeCell ref="AP290:AW290"/>
    <mergeCell ref="AP305:AW305"/>
    <mergeCell ref="AE409:AM409"/>
    <mergeCell ref="AP212:AW212"/>
    <mergeCell ref="AP208:AW208"/>
    <mergeCell ref="AE187:AM187"/>
    <mergeCell ref="AP205:AW206"/>
    <mergeCell ref="AO398:AW398"/>
    <mergeCell ref="AO167:AW167"/>
    <mergeCell ref="AE172:AM172"/>
    <mergeCell ref="AE171:AM171"/>
    <mergeCell ref="L220:S220"/>
    <mergeCell ref="AH383:AN383"/>
    <mergeCell ref="AB382:AG382"/>
    <mergeCell ref="L237:S238"/>
    <mergeCell ref="C205:K206"/>
    <mergeCell ref="AB328:AG328"/>
    <mergeCell ref="AP308:AW308"/>
    <mergeCell ref="P346:AE346"/>
    <mergeCell ref="L218:S218"/>
    <mergeCell ref="AE416:AM416"/>
    <mergeCell ref="AH388:AN388"/>
    <mergeCell ref="AP289:AW289"/>
    <mergeCell ref="AP287:AW287"/>
    <mergeCell ref="L205:S206"/>
    <mergeCell ref="AO379:AW379"/>
    <mergeCell ref="AO184:AW184"/>
    <mergeCell ref="AE444:AM444"/>
    <mergeCell ref="V384:AA384"/>
    <mergeCell ref="Y526:AE526"/>
    <mergeCell ref="AO437:AW437"/>
    <mergeCell ref="AE432:AM432"/>
    <mergeCell ref="AE435:AM435"/>
    <mergeCell ref="AE434:AM434"/>
    <mergeCell ref="AE437:AM437"/>
    <mergeCell ref="AE431:AM431"/>
    <mergeCell ref="AO431:AW431"/>
    <mergeCell ref="Y447:AA447"/>
    <mergeCell ref="AO452:AW452"/>
    <mergeCell ref="AE461:AM461"/>
    <mergeCell ref="AO451:AW451"/>
    <mergeCell ref="C505:AW505"/>
    <mergeCell ref="C506:AW506"/>
    <mergeCell ref="C480:AW480"/>
    <mergeCell ref="C509:AW509"/>
    <mergeCell ref="AE408:AM408"/>
    <mergeCell ref="AB392:AG392"/>
    <mergeCell ref="C388:U388"/>
    <mergeCell ref="AO473:AW473"/>
    <mergeCell ref="C255:K255"/>
    <mergeCell ref="L279:S279"/>
    <mergeCell ref="V388:AA388"/>
    <mergeCell ref="C334:K334"/>
    <mergeCell ref="AB239:AH239"/>
    <mergeCell ref="C261:K261"/>
    <mergeCell ref="C259:K259"/>
    <mergeCell ref="C257:K257"/>
    <mergeCell ref="C256:K256"/>
    <mergeCell ref="AE413:AM413"/>
    <mergeCell ref="C380:U380"/>
    <mergeCell ref="AG531:AN531"/>
    <mergeCell ref="AG514:AN514"/>
    <mergeCell ref="AG523:AN523"/>
    <mergeCell ref="C439:Y439"/>
    <mergeCell ref="C530:M531"/>
    <mergeCell ref="AP527:AW527"/>
    <mergeCell ref="C522:M523"/>
    <mergeCell ref="P522:AE522"/>
    <mergeCell ref="C527:M527"/>
    <mergeCell ref="C507:AW507"/>
    <mergeCell ref="C508:AW508"/>
    <mergeCell ref="C483:AW483"/>
    <mergeCell ref="C491:AW491"/>
    <mergeCell ref="C501:AW501"/>
    <mergeCell ref="AP524:AW524"/>
    <mergeCell ref="Y519:AE519"/>
    <mergeCell ref="AG513:AW513"/>
    <mergeCell ref="P513:AE513"/>
    <mergeCell ref="C495:AW495"/>
    <mergeCell ref="Y443:AA443"/>
    <mergeCell ref="AO448:AW448"/>
    <mergeCell ref="AG525:AN525"/>
    <mergeCell ref="AE441:AM441"/>
    <mergeCell ref="Y446:AA446"/>
    <mergeCell ref="C517:J517"/>
    <mergeCell ref="C526:J526"/>
    <mergeCell ref="C519:M519"/>
    <mergeCell ref="Y525:AE525"/>
    <mergeCell ref="W554:AD554"/>
    <mergeCell ref="AF549:AN549"/>
    <mergeCell ref="AN545:AW545"/>
    <mergeCell ref="AG596:AN596"/>
    <mergeCell ref="AP594:AW594"/>
    <mergeCell ref="AP595:AW595"/>
    <mergeCell ref="AE452:AM452"/>
    <mergeCell ref="AE470:AM470"/>
    <mergeCell ref="AO470:AW470"/>
    <mergeCell ref="Y608:AE608"/>
    <mergeCell ref="AO449:AW449"/>
    <mergeCell ref="AP533:AW533"/>
    <mergeCell ref="AF550:AN550"/>
    <mergeCell ref="AF554:AN554"/>
    <mergeCell ref="W565:AD565"/>
    <mergeCell ref="Y595:AE595"/>
    <mergeCell ref="AE578:AM578"/>
    <mergeCell ref="AO578:AW578"/>
    <mergeCell ref="Q588:W588"/>
    <mergeCell ref="AE580:AM580"/>
    <mergeCell ref="Y601:AE601"/>
    <mergeCell ref="Y604:AE604"/>
    <mergeCell ref="AP604:AW604"/>
    <mergeCell ref="W562:AD562"/>
    <mergeCell ref="Y452:AA452"/>
    <mergeCell ref="Y460:AA460"/>
    <mergeCell ref="Q604:W604"/>
    <mergeCell ref="C504:AW504"/>
    <mergeCell ref="C597:M597"/>
    <mergeCell ref="AG594:AN594"/>
    <mergeCell ref="Q597:W597"/>
    <mergeCell ref="AO551:AW551"/>
    <mergeCell ref="W579:AD579"/>
    <mergeCell ref="AE471:AM471"/>
    <mergeCell ref="AO561:AW561"/>
    <mergeCell ref="AE460:AM460"/>
    <mergeCell ref="AO460:AW460"/>
    <mergeCell ref="AO456:AW456"/>
    <mergeCell ref="C463:Y463"/>
    <mergeCell ref="AO474:AW474"/>
    <mergeCell ref="N563:V563"/>
    <mergeCell ref="W561:AD561"/>
    <mergeCell ref="P530:AE530"/>
    <mergeCell ref="C555:M555"/>
    <mergeCell ref="AG524:AN524"/>
    <mergeCell ref="C584:V584"/>
    <mergeCell ref="W556:AD556"/>
    <mergeCell ref="C494:AW494"/>
    <mergeCell ref="AO572:AW572"/>
    <mergeCell ref="AF558:AN558"/>
    <mergeCell ref="AO565:AW565"/>
    <mergeCell ref="Y587:AE587"/>
    <mergeCell ref="AO556:AW556"/>
    <mergeCell ref="AF556:AN556"/>
    <mergeCell ref="W553:AD553"/>
    <mergeCell ref="W564:AD564"/>
    <mergeCell ref="Q591:W591"/>
    <mergeCell ref="AG590:AN590"/>
    <mergeCell ref="W549:AD549"/>
    <mergeCell ref="W550:AD550"/>
    <mergeCell ref="O535:U535"/>
    <mergeCell ref="Y535:AE535"/>
    <mergeCell ref="AG535:AN535"/>
    <mergeCell ref="AP535:AW535"/>
    <mergeCell ref="O534:U534"/>
    <mergeCell ref="Q587:W587"/>
    <mergeCell ref="AG587:AN587"/>
    <mergeCell ref="AF551:AN551"/>
    <mergeCell ref="Y589:AE589"/>
    <mergeCell ref="AE575:AM575"/>
    <mergeCell ref="AO642:AW642"/>
    <mergeCell ref="AO654:AW654"/>
    <mergeCell ref="AE675:AM675"/>
    <mergeCell ref="AO688:AW688"/>
    <mergeCell ref="AO689:AW689"/>
    <mergeCell ref="AE654:AM654"/>
    <mergeCell ref="AP587:AW587"/>
    <mergeCell ref="AO563:AW563"/>
    <mergeCell ref="N570:V570"/>
    <mergeCell ref="AO625:AW625"/>
    <mergeCell ref="AE627:AM627"/>
    <mergeCell ref="AO630:AW630"/>
    <mergeCell ref="AG600:AN600"/>
    <mergeCell ref="AP600:AW600"/>
    <mergeCell ref="AP608:AW608"/>
    <mergeCell ref="Q609:W609"/>
    <mergeCell ref="Q607:W607"/>
    <mergeCell ref="Y607:AE607"/>
    <mergeCell ref="Q590:W590"/>
    <mergeCell ref="AP591:AW591"/>
    <mergeCell ref="Y592:AE592"/>
    <mergeCell ref="AG604:AN604"/>
    <mergeCell ref="AE656:AM656"/>
    <mergeCell ref="T713:Y713"/>
    <mergeCell ref="AO687:AW687"/>
    <mergeCell ref="AE677:AM677"/>
    <mergeCell ref="AE680:AM680"/>
    <mergeCell ref="AA723:AF723"/>
    <mergeCell ref="AA724:AF724"/>
    <mergeCell ref="T727:Y727"/>
    <mergeCell ref="T725:Y725"/>
    <mergeCell ref="AT741:AW741"/>
    <mergeCell ref="AA720:AF720"/>
    <mergeCell ref="AA716:AF716"/>
    <mergeCell ref="AT737:AW737"/>
    <mergeCell ref="AA712:AF712"/>
    <mergeCell ref="AO677:AW677"/>
    <mergeCell ref="AG725:AN725"/>
    <mergeCell ref="T716:Y716"/>
    <mergeCell ref="AO660:AW660"/>
    <mergeCell ref="AO685:AW685"/>
    <mergeCell ref="AO708:AW708"/>
    <mergeCell ref="AE700:AM700"/>
    <mergeCell ref="AO698:AW698"/>
    <mergeCell ref="AO699:AW699"/>
    <mergeCell ref="AO730:AW730"/>
    <mergeCell ref="AO663:AW663"/>
    <mergeCell ref="AE765:AM765"/>
    <mergeCell ref="AO807:AW807"/>
    <mergeCell ref="AO749:AW749"/>
    <mergeCell ref="AE750:AM750"/>
    <mergeCell ref="AO697:AW697"/>
    <mergeCell ref="AO679:AW679"/>
    <mergeCell ref="AO756:AW756"/>
    <mergeCell ref="AE757:AM757"/>
    <mergeCell ref="T722:Y722"/>
    <mergeCell ref="AE655:AM655"/>
    <mergeCell ref="AE681:AM681"/>
    <mergeCell ref="AE743:AH743"/>
    <mergeCell ref="U742:AC742"/>
    <mergeCell ref="U739:AC739"/>
    <mergeCell ref="AE745:AM745"/>
    <mergeCell ref="U740:AC740"/>
    <mergeCell ref="AG715:AN715"/>
    <mergeCell ref="U738:AC738"/>
    <mergeCell ref="U736:AC736"/>
    <mergeCell ref="C690:Y690"/>
    <mergeCell ref="AO682:AW682"/>
    <mergeCell ref="C738:S738"/>
    <mergeCell ref="L727:S727"/>
    <mergeCell ref="L716:S716"/>
    <mergeCell ref="C742:M742"/>
    <mergeCell ref="U737:AC737"/>
    <mergeCell ref="AO715:AW715"/>
    <mergeCell ref="T726:Y726"/>
    <mergeCell ref="Y695:AA695"/>
    <mergeCell ref="AO727:AW727"/>
    <mergeCell ref="AT742:AW742"/>
    <mergeCell ref="AE698:AM698"/>
    <mergeCell ref="AO778:AW778"/>
    <mergeCell ref="C783:AW783"/>
    <mergeCell ref="U809:AC809"/>
    <mergeCell ref="AE820:AM820"/>
    <mergeCell ref="AJ739:AR739"/>
    <mergeCell ref="AO762:AW762"/>
    <mergeCell ref="AO747:AW747"/>
    <mergeCell ref="AO745:AW745"/>
    <mergeCell ref="AE742:AH742"/>
    <mergeCell ref="U806:AC806"/>
    <mergeCell ref="AO822:AW822"/>
    <mergeCell ref="AE746:AM746"/>
    <mergeCell ref="AO758:AW758"/>
    <mergeCell ref="AO757:AW757"/>
    <mergeCell ref="AO759:AW759"/>
    <mergeCell ref="AO751:AW751"/>
    <mergeCell ref="AO760:AW760"/>
    <mergeCell ref="AO774:AW774"/>
    <mergeCell ref="AE741:AH741"/>
    <mergeCell ref="AO777:AW777"/>
    <mergeCell ref="AO753:AW753"/>
    <mergeCell ref="AO765:AW765"/>
    <mergeCell ref="AE754:AM754"/>
    <mergeCell ref="AJ741:AR741"/>
    <mergeCell ref="AE772:AM772"/>
    <mergeCell ref="AE806:AM806"/>
    <mergeCell ref="AE813:AM813"/>
    <mergeCell ref="AE807:AM807"/>
    <mergeCell ref="AE812:AM812"/>
    <mergeCell ref="Y770:AA770"/>
    <mergeCell ref="AE770:AM770"/>
    <mergeCell ref="AE764:AM764"/>
    <mergeCell ref="AO877:AW877"/>
    <mergeCell ref="AO847:AW847"/>
    <mergeCell ref="C877:Y877"/>
    <mergeCell ref="AO829:AW829"/>
    <mergeCell ref="C856:Y856"/>
    <mergeCell ref="AE825:AM825"/>
    <mergeCell ref="AE865:AM865"/>
    <mergeCell ref="AE848:AM848"/>
    <mergeCell ref="AO860:AW860"/>
    <mergeCell ref="AE861:AM861"/>
    <mergeCell ref="AO862:AW862"/>
    <mergeCell ref="AO865:AW865"/>
    <mergeCell ref="AO869:AW869"/>
    <mergeCell ref="AO873:AW873"/>
    <mergeCell ref="C825:Y825"/>
    <mergeCell ref="AO830:AW830"/>
    <mergeCell ref="AO831:AW831"/>
    <mergeCell ref="AO832:AW832"/>
    <mergeCell ref="AO833:AW833"/>
    <mergeCell ref="AE833:AM833"/>
    <mergeCell ref="AE827:AM827"/>
    <mergeCell ref="AE868:AM868"/>
    <mergeCell ref="AO793:AW793"/>
    <mergeCell ref="AO819:AW819"/>
    <mergeCell ref="AE831:AM831"/>
    <mergeCell ref="AE819:AM819"/>
    <mergeCell ref="C845:Y845"/>
    <mergeCell ref="Y838:AA838"/>
    <mergeCell ref="AO809:AW809"/>
    <mergeCell ref="AE815:AM815"/>
    <mergeCell ref="AE816:AM816"/>
    <mergeCell ref="AO814:AW814"/>
    <mergeCell ref="U807:AC807"/>
    <mergeCell ref="AE845:AM845"/>
    <mergeCell ref="C808:T808"/>
    <mergeCell ref="C834:Y834"/>
    <mergeCell ref="AO806:AW806"/>
    <mergeCell ref="U802:AC802"/>
    <mergeCell ref="C810:S810"/>
    <mergeCell ref="C809:T809"/>
    <mergeCell ref="AO827:AW827"/>
    <mergeCell ref="AE828:AM828"/>
    <mergeCell ref="AO828:AW828"/>
    <mergeCell ref="AO820:AW820"/>
    <mergeCell ref="AE823:AM823"/>
    <mergeCell ref="AO816:AW816"/>
    <mergeCell ref="AE817:AM817"/>
    <mergeCell ref="U810:AC810"/>
    <mergeCell ref="AO817:AW817"/>
    <mergeCell ref="AO813:AW813"/>
    <mergeCell ref="AE809:AM809"/>
    <mergeCell ref="AO824:AW824"/>
    <mergeCell ref="C817:Y817"/>
    <mergeCell ref="AO805:AW805"/>
    <mergeCell ref="AE753:AM753"/>
    <mergeCell ref="AE731:AM731"/>
    <mergeCell ref="AE630:AM630"/>
    <mergeCell ref="O532:U532"/>
    <mergeCell ref="AE473:AM473"/>
    <mergeCell ref="C513:M514"/>
    <mergeCell ref="Y517:AE517"/>
    <mergeCell ref="C503:AW503"/>
    <mergeCell ref="C478:AW478"/>
    <mergeCell ref="C500:AW500"/>
    <mergeCell ref="C489:AW489"/>
    <mergeCell ref="C535:M535"/>
    <mergeCell ref="C558:M558"/>
    <mergeCell ref="C559:M559"/>
    <mergeCell ref="C560:M560"/>
    <mergeCell ref="AO547:AW547"/>
    <mergeCell ref="AO549:AW549"/>
    <mergeCell ref="AF555:AN555"/>
    <mergeCell ref="N557:V557"/>
    <mergeCell ref="AO558:AW558"/>
    <mergeCell ref="AO559:AW559"/>
    <mergeCell ref="AO560:AW560"/>
    <mergeCell ref="W551:AD551"/>
    <mergeCell ref="W548:AD548"/>
    <mergeCell ref="AO550:AW550"/>
    <mergeCell ref="AF548:AN548"/>
    <mergeCell ref="AO548:AW548"/>
    <mergeCell ref="Y534:AE534"/>
    <mergeCell ref="O531:U531"/>
    <mergeCell ref="Y532:AE532"/>
    <mergeCell ref="AP523:AW523"/>
    <mergeCell ref="AG530:AW530"/>
    <mergeCell ref="AO823:AW823"/>
    <mergeCell ref="AE884:AM884"/>
    <mergeCell ref="AO881:AW881"/>
    <mergeCell ref="AO876:AW876"/>
    <mergeCell ref="O1046:W1046"/>
    <mergeCell ref="AF552:AN552"/>
    <mergeCell ref="C556:M556"/>
    <mergeCell ref="AE802:AM802"/>
    <mergeCell ref="AE805:AM805"/>
    <mergeCell ref="U803:AC803"/>
    <mergeCell ref="U804:AC804"/>
    <mergeCell ref="AO718:AW718"/>
    <mergeCell ref="AA721:AF721"/>
    <mergeCell ref="AO695:AW695"/>
    <mergeCell ref="AO686:AW686"/>
    <mergeCell ref="AE763:AM763"/>
    <mergeCell ref="AE760:AM760"/>
    <mergeCell ref="AO802:AW802"/>
    <mergeCell ref="AA727:AF727"/>
    <mergeCell ref="AA726:AF726"/>
    <mergeCell ref="AG726:AN726"/>
    <mergeCell ref="AE737:AH737"/>
    <mergeCell ref="AE787:AM787"/>
    <mergeCell ref="AE799:AM799"/>
    <mergeCell ref="AF553:AN553"/>
    <mergeCell ref="AO553:AW553"/>
    <mergeCell ref="AO564:AW564"/>
    <mergeCell ref="AE650:AM650"/>
    <mergeCell ref="AO681:AW681"/>
    <mergeCell ref="AN711:AW711"/>
    <mergeCell ref="AO713:AW713"/>
    <mergeCell ref="AO717:AW717"/>
    <mergeCell ref="AE942:AM942"/>
    <mergeCell ref="AE943:AM943"/>
    <mergeCell ref="AO940:AW940"/>
    <mergeCell ref="AO941:AW941"/>
    <mergeCell ref="AE1176:AM1176"/>
    <mergeCell ref="T1176:AB1176"/>
    <mergeCell ref="AO776:AW776"/>
    <mergeCell ref="AE777:AM777"/>
    <mergeCell ref="AO916:AW916"/>
    <mergeCell ref="AE913:AM913"/>
    <mergeCell ref="AO913:AW913"/>
    <mergeCell ref="AO924:AW924"/>
    <mergeCell ref="AO932:AW932"/>
    <mergeCell ref="AE956:AM956"/>
    <mergeCell ref="AO937:AW937"/>
    <mergeCell ref="N1038:U1038"/>
    <mergeCell ref="W1035:AD1035"/>
    <mergeCell ref="W1036:AD1036"/>
    <mergeCell ref="C1043:AW1043"/>
    <mergeCell ref="AF1039:AM1039"/>
    <mergeCell ref="X986:AE986"/>
    <mergeCell ref="AO1066:AW1066"/>
    <mergeCell ref="N1034:U1034"/>
    <mergeCell ref="O983:V983"/>
    <mergeCell ref="AO922:AW922"/>
    <mergeCell ref="AO921:AW921"/>
    <mergeCell ref="AE1172:AM1172"/>
    <mergeCell ref="AP1053:AW1053"/>
    <mergeCell ref="AO812:AW812"/>
    <mergeCell ref="AE822:AM822"/>
    <mergeCell ref="AO825:AW825"/>
    <mergeCell ref="AE824:AM824"/>
    <mergeCell ref="T1177:AB1177"/>
    <mergeCell ref="AE1177:AM1177"/>
    <mergeCell ref="AO1177:AW1177"/>
    <mergeCell ref="T1165:AB1165"/>
    <mergeCell ref="AE1165:AM1165"/>
    <mergeCell ref="AO1165:AW1165"/>
    <mergeCell ref="T1166:AB1166"/>
    <mergeCell ref="AE1166:AM1166"/>
    <mergeCell ref="AO1166:AW1166"/>
    <mergeCell ref="T1174:AB1174"/>
    <mergeCell ref="AE1174:AM1174"/>
    <mergeCell ref="AE1170:AM1170"/>
    <mergeCell ref="AO1170:AW1170"/>
    <mergeCell ref="T1157:AB1157"/>
    <mergeCell ref="AE1157:AM1157"/>
    <mergeCell ref="T1167:AB1167"/>
    <mergeCell ref="AH1054:AN1054"/>
    <mergeCell ref="AO1074:AW1074"/>
    <mergeCell ref="AO1068:AW1068"/>
    <mergeCell ref="V1145:AC1145"/>
    <mergeCell ref="C1065:Y1065"/>
    <mergeCell ref="C1144:U1144"/>
    <mergeCell ref="V1144:AC1144"/>
    <mergeCell ref="V1146:AC1146"/>
    <mergeCell ref="AE1146:AM1146"/>
    <mergeCell ref="AO1146:AW1146"/>
    <mergeCell ref="C432:Y432"/>
    <mergeCell ref="C210:K210"/>
    <mergeCell ref="C211:K211"/>
    <mergeCell ref="AE436:AM436"/>
    <mergeCell ref="C379:U379"/>
    <mergeCell ref="AO430:AW430"/>
    <mergeCell ref="AO1176:AW1176"/>
    <mergeCell ref="T1164:AB1164"/>
    <mergeCell ref="T1173:AB1173"/>
    <mergeCell ref="AE1173:AM1173"/>
    <mergeCell ref="AO1173:AW1173"/>
    <mergeCell ref="AO1164:AW1164"/>
    <mergeCell ref="AE1161:AM1161"/>
    <mergeCell ref="AE1159:AM1159"/>
    <mergeCell ref="AE1072:AM1072"/>
    <mergeCell ref="C217:AW217"/>
    <mergeCell ref="C303:K303"/>
    <mergeCell ref="T239:AA239"/>
    <mergeCell ref="T1172:AB1172"/>
    <mergeCell ref="O515:U515"/>
    <mergeCell ref="AP515:AW515"/>
    <mergeCell ref="AO382:AW382"/>
    <mergeCell ref="AH384:AN384"/>
    <mergeCell ref="AJ316:AO316"/>
    <mergeCell ref="C387:U387"/>
    <mergeCell ref="V379:AA379"/>
    <mergeCell ref="AO409:AW409"/>
    <mergeCell ref="L255:S255"/>
    <mergeCell ref="T255:AA255"/>
    <mergeCell ref="AB213:AH213"/>
    <mergeCell ref="AO779:AW779"/>
    <mergeCell ref="AE939:AM939"/>
    <mergeCell ref="L267:S268"/>
    <mergeCell ref="C298:K298"/>
    <mergeCell ref="L298:S298"/>
    <mergeCell ref="AJ299:AO299"/>
    <mergeCell ref="BI209:BM209"/>
    <mergeCell ref="AO175:AW175"/>
    <mergeCell ref="C156:M156"/>
    <mergeCell ref="C216:K216"/>
    <mergeCell ref="L209:S209"/>
    <mergeCell ref="AB210:AH210"/>
    <mergeCell ref="L213:S213"/>
    <mergeCell ref="L215:S215"/>
    <mergeCell ref="AP209:AW209"/>
    <mergeCell ref="AP210:AW210"/>
    <mergeCell ref="AB208:AH208"/>
    <mergeCell ref="AB212:AH212"/>
    <mergeCell ref="AP213:AW213"/>
    <mergeCell ref="BI212:BM212"/>
    <mergeCell ref="BI210:BM210"/>
    <mergeCell ref="BI261:BM261"/>
    <mergeCell ref="C283:K283"/>
    <mergeCell ref="BI226:BM226"/>
    <mergeCell ref="L216:S216"/>
    <mergeCell ref="AB215:AH215"/>
    <mergeCell ref="BI227:BM227"/>
    <mergeCell ref="T286:AA286"/>
    <mergeCell ref="L299:S299"/>
    <mergeCell ref="L295:S296"/>
    <mergeCell ref="L289:S289"/>
    <mergeCell ref="T288:AA288"/>
    <mergeCell ref="T287:AA287"/>
    <mergeCell ref="C295:K296"/>
    <mergeCell ref="T295:AA296"/>
    <mergeCell ref="T289:AA289"/>
    <mergeCell ref="L287:S287"/>
    <mergeCell ref="AB269:AH269"/>
    <mergeCell ref="L283:S283"/>
    <mergeCell ref="L260:S260"/>
    <mergeCell ref="T260:AA260"/>
    <mergeCell ref="C267:K268"/>
    <mergeCell ref="C242:K242"/>
    <mergeCell ref="L258:S258"/>
    <mergeCell ref="L261:S261"/>
    <mergeCell ref="AO266:AW266"/>
    <mergeCell ref="C269:K269"/>
    <mergeCell ref="L269:S269"/>
    <mergeCell ref="BI268:BM268"/>
    <mergeCell ref="T220:AA220"/>
    <mergeCell ref="T237:AA238"/>
    <mergeCell ref="AP239:AW239"/>
    <mergeCell ref="C281:K281"/>
    <mergeCell ref="L281:S281"/>
    <mergeCell ref="T281:AA281"/>
    <mergeCell ref="C239:K239"/>
    <mergeCell ref="T240:AA240"/>
    <mergeCell ref="L241:S241"/>
    <mergeCell ref="L225:S225"/>
    <mergeCell ref="AI223:AO223"/>
    <mergeCell ref="C222:K222"/>
    <mergeCell ref="C228:K228"/>
    <mergeCell ref="AI237:AO238"/>
    <mergeCell ref="AB237:AH238"/>
    <mergeCell ref="AB228:AH228"/>
    <mergeCell ref="T226:AA226"/>
    <mergeCell ref="T225:AA225"/>
    <mergeCell ref="L228:S228"/>
    <mergeCell ref="BU95:BZ95"/>
    <mergeCell ref="BU93:BZ93"/>
    <mergeCell ref="AH103:AO103"/>
    <mergeCell ref="AO181:AW181"/>
    <mergeCell ref="AO179:AW179"/>
    <mergeCell ref="AP154:AW154"/>
    <mergeCell ref="AO177:AW177"/>
    <mergeCell ref="AI212:AO212"/>
    <mergeCell ref="AI208:AO208"/>
    <mergeCell ref="AG135:AN135"/>
    <mergeCell ref="T208:AA208"/>
    <mergeCell ref="C164:AW164"/>
    <mergeCell ref="AO190:AW190"/>
    <mergeCell ref="L210:S210"/>
    <mergeCell ref="T210:AA210"/>
    <mergeCell ref="AO185:AW185"/>
    <mergeCell ref="AE111:AM111"/>
    <mergeCell ref="AO111:AW111"/>
    <mergeCell ref="N152:U152"/>
    <mergeCell ref="AP144:AW144"/>
    <mergeCell ref="C143:M143"/>
    <mergeCell ref="X141:AE141"/>
    <mergeCell ref="W152:AD152"/>
    <mergeCell ref="AX150:BC150"/>
    <mergeCell ref="BD152:BG152"/>
    <mergeCell ref="C138:N138"/>
    <mergeCell ref="AP147:AW147"/>
    <mergeCell ref="AP142:AW142"/>
    <mergeCell ref="AP138:AW138"/>
    <mergeCell ref="AE174:AM174"/>
    <mergeCell ref="AO118:AW118"/>
    <mergeCell ref="BI156:BM156"/>
    <mergeCell ref="BI206:BM206"/>
    <mergeCell ref="BU97:BZ97"/>
    <mergeCell ref="BS210:BW210"/>
    <mergeCell ref="BS243:BW243"/>
    <mergeCell ref="BI243:BM243"/>
    <mergeCell ref="BN243:BR243"/>
    <mergeCell ref="AB243:AH243"/>
    <mergeCell ref="BS150:BX150"/>
    <mergeCell ref="BS153:BX153"/>
    <mergeCell ref="AX153:BC153"/>
    <mergeCell ref="BI207:BM207"/>
    <mergeCell ref="BN205:BR205"/>
    <mergeCell ref="BX210:CB210"/>
    <mergeCell ref="BX207:CB207"/>
    <mergeCell ref="AP155:AW155"/>
    <mergeCell ref="BN208:BR208"/>
    <mergeCell ref="BS208:BW208"/>
    <mergeCell ref="AI205:AO206"/>
    <mergeCell ref="BN206:BR206"/>
    <mergeCell ref="BY150:CB150"/>
    <mergeCell ref="BY155:CB155"/>
    <mergeCell ref="AI209:AO209"/>
    <mergeCell ref="AO169:AW169"/>
    <mergeCell ref="BN207:BR207"/>
    <mergeCell ref="BS207:BW207"/>
    <mergeCell ref="BI205:BM205"/>
    <mergeCell ref="AE186:AM186"/>
    <mergeCell ref="AE175:AM175"/>
    <mergeCell ref="AO176:AW176"/>
    <mergeCell ref="AP161:AW161"/>
    <mergeCell ref="AE167:AM167"/>
    <mergeCell ref="BS152:BX152"/>
    <mergeCell ref="BS154:BX154"/>
    <mergeCell ref="C119:AD119"/>
    <mergeCell ref="O136:V136"/>
    <mergeCell ref="X136:AE136"/>
    <mergeCell ref="C139:N139"/>
    <mergeCell ref="X140:AE140"/>
    <mergeCell ref="O131:V131"/>
    <mergeCell ref="AP133:AW133"/>
    <mergeCell ref="AO113:AW113"/>
    <mergeCell ref="AF159:AN159"/>
    <mergeCell ref="AP47:AW47"/>
    <mergeCell ref="AP57:AW57"/>
    <mergeCell ref="AP46:AW46"/>
    <mergeCell ref="AP52:AW52"/>
    <mergeCell ref="X63:AD63"/>
    <mergeCell ref="X65:AD65"/>
    <mergeCell ref="Q98:AF98"/>
    <mergeCell ref="AO97:AW97"/>
    <mergeCell ref="AH102:AO102"/>
    <mergeCell ref="O58:W58"/>
    <mergeCell ref="X62:AD62"/>
    <mergeCell ref="AO116:AW116"/>
    <mergeCell ref="AE118:AM118"/>
    <mergeCell ref="X133:AE133"/>
    <mergeCell ref="O146:V146"/>
    <mergeCell ref="AP136:AW136"/>
    <mergeCell ref="AG130:AN130"/>
    <mergeCell ref="AP134:AW134"/>
    <mergeCell ref="X135:AE135"/>
    <mergeCell ref="C56:O56"/>
    <mergeCell ref="X49:AF49"/>
    <mergeCell ref="C86:O86"/>
    <mergeCell ref="AO78:AW78"/>
    <mergeCell ref="T205:AA206"/>
    <mergeCell ref="AB209:AH209"/>
    <mergeCell ref="BN150:BR150"/>
    <mergeCell ref="AP146:AW146"/>
    <mergeCell ref="AP143:AW143"/>
    <mergeCell ref="AO67:AW67"/>
    <mergeCell ref="AE182:AM182"/>
    <mergeCell ref="AE97:AM97"/>
    <mergeCell ref="AP152:AW152"/>
    <mergeCell ref="BI208:BM208"/>
    <mergeCell ref="Y85:AF85"/>
    <mergeCell ref="Q103:X103"/>
    <mergeCell ref="AE189:AM189"/>
    <mergeCell ref="BD151:BG151"/>
    <mergeCell ref="BI151:BM151"/>
    <mergeCell ref="BI152:BM152"/>
    <mergeCell ref="AO119:AW119"/>
    <mergeCell ref="AG144:AN144"/>
    <mergeCell ref="AG143:AN143"/>
    <mergeCell ref="AG137:AN137"/>
    <mergeCell ref="BD153:BG153"/>
    <mergeCell ref="AG146:AN146"/>
    <mergeCell ref="AP151:AW151"/>
    <mergeCell ref="AX154:BC154"/>
    <mergeCell ref="AX152:BC152"/>
    <mergeCell ref="AO174:AW174"/>
    <mergeCell ref="AP135:AW135"/>
    <mergeCell ref="X131:AE131"/>
    <mergeCell ref="BN154:BR154"/>
    <mergeCell ref="P106:X106"/>
    <mergeCell ref="X132:AE132"/>
    <mergeCell ref="AG106:AO106"/>
    <mergeCell ref="CD150:CH150"/>
    <mergeCell ref="BN156:BR156"/>
    <mergeCell ref="BD155:BG155"/>
    <mergeCell ref="BS156:BX156"/>
    <mergeCell ref="AH50:AO50"/>
    <mergeCell ref="AP50:AW50"/>
    <mergeCell ref="AE173:AM173"/>
    <mergeCell ref="AF154:AN154"/>
    <mergeCell ref="AF155:AN155"/>
    <mergeCell ref="BI153:BM153"/>
    <mergeCell ref="BI154:BM154"/>
    <mergeCell ref="AO170:AW170"/>
    <mergeCell ref="AE40:AM40"/>
    <mergeCell ref="AO40:AW40"/>
    <mergeCell ref="AH47:AO47"/>
    <mergeCell ref="AP157:AW157"/>
    <mergeCell ref="AO173:AW173"/>
    <mergeCell ref="AE61:AM61"/>
    <mergeCell ref="AO62:AW62"/>
    <mergeCell ref="AE63:AM63"/>
    <mergeCell ref="AO63:AW63"/>
    <mergeCell ref="AG140:AN140"/>
    <mergeCell ref="AP160:AW160"/>
    <mergeCell ref="AP137:AW137"/>
    <mergeCell ref="X143:AE143"/>
    <mergeCell ref="Q99:X99"/>
    <mergeCell ref="AP102:AW102"/>
    <mergeCell ref="CD156:CH156"/>
    <mergeCell ref="CD155:CH155"/>
    <mergeCell ref="BY154:CB154"/>
    <mergeCell ref="CB97:CG97"/>
    <mergeCell ref="BU41:BZ41"/>
    <mergeCell ref="AH49:AO49"/>
    <mergeCell ref="AP49:AW49"/>
    <mergeCell ref="AE42:AM42"/>
    <mergeCell ref="AO42:AW42"/>
    <mergeCell ref="C51:O51"/>
    <mergeCell ref="P51:W51"/>
    <mergeCell ref="P52:W52"/>
    <mergeCell ref="AO64:AW64"/>
    <mergeCell ref="P45:AF45"/>
    <mergeCell ref="O135:V135"/>
    <mergeCell ref="C53:O53"/>
    <mergeCell ref="O134:V134"/>
    <mergeCell ref="AE119:AM119"/>
    <mergeCell ref="B116:V116"/>
    <mergeCell ref="AM128:AW128"/>
    <mergeCell ref="AO114:AW114"/>
    <mergeCell ref="AO109:AW109"/>
    <mergeCell ref="AO115:AW115"/>
    <mergeCell ref="C118:AD118"/>
    <mergeCell ref="Y106:AF106"/>
    <mergeCell ref="AP106:AW106"/>
    <mergeCell ref="AO95:AW95"/>
    <mergeCell ref="P46:W46"/>
    <mergeCell ref="X56:AF56"/>
    <mergeCell ref="C61:V61"/>
    <mergeCell ref="P47:W47"/>
    <mergeCell ref="C48:O48"/>
    <mergeCell ref="P48:W48"/>
    <mergeCell ref="C49:O49"/>
    <mergeCell ref="P49:W49"/>
    <mergeCell ref="C134:N134"/>
    <mergeCell ref="C132:N132"/>
    <mergeCell ref="X37:AD37"/>
    <mergeCell ref="AO68:AW68"/>
    <mergeCell ref="AE38:AM38"/>
    <mergeCell ref="AO76:AW76"/>
    <mergeCell ref="C67:V67"/>
    <mergeCell ref="C68:V68"/>
    <mergeCell ref="AE64:AM64"/>
    <mergeCell ref="AE62:AM62"/>
    <mergeCell ref="AP51:AW51"/>
    <mergeCell ref="AG58:AO58"/>
    <mergeCell ref="X64:AD64"/>
    <mergeCell ref="AH56:AO56"/>
    <mergeCell ref="AP56:AW56"/>
    <mergeCell ref="C55:O55"/>
    <mergeCell ref="P55:W55"/>
    <mergeCell ref="X55:AF55"/>
    <mergeCell ref="AH55:AO55"/>
    <mergeCell ref="AP55:AW55"/>
    <mergeCell ref="X67:AD67"/>
    <mergeCell ref="AE67:AM67"/>
    <mergeCell ref="AP58:AW58"/>
    <mergeCell ref="P57:W57"/>
    <mergeCell ref="C57:O57"/>
    <mergeCell ref="AE75:AM75"/>
    <mergeCell ref="AO75:AW75"/>
    <mergeCell ref="C40:V40"/>
    <mergeCell ref="C42:V42"/>
    <mergeCell ref="C41:V41"/>
    <mergeCell ref="C52:O52"/>
    <mergeCell ref="C63:V63"/>
    <mergeCell ref="C62:V62"/>
    <mergeCell ref="X38:AD38"/>
    <mergeCell ref="CB40:CG40"/>
    <mergeCell ref="X47:AF47"/>
    <mergeCell ref="X53:AF53"/>
    <mergeCell ref="AH48:AO48"/>
    <mergeCell ref="Y17:AF17"/>
    <mergeCell ref="Y18:AF18"/>
    <mergeCell ref="Y19:AF19"/>
    <mergeCell ref="Y20:AF20"/>
    <mergeCell ref="P20:X20"/>
    <mergeCell ref="P25:X25"/>
    <mergeCell ref="AQ31:AW31"/>
    <mergeCell ref="C30:O30"/>
    <mergeCell ref="C31:O31"/>
    <mergeCell ref="C28:O28"/>
    <mergeCell ref="C29:O29"/>
    <mergeCell ref="C26:O26"/>
    <mergeCell ref="AO36:AW36"/>
    <mergeCell ref="AO38:AW38"/>
    <mergeCell ref="AG45:AW45"/>
    <mergeCell ref="AH46:AO46"/>
    <mergeCell ref="AO41:AW41"/>
    <mergeCell ref="X41:AD41"/>
    <mergeCell ref="X50:AF50"/>
    <mergeCell ref="X40:AD40"/>
    <mergeCell ref="X51:AF51"/>
    <mergeCell ref="AH51:AO51"/>
    <mergeCell ref="X52:AF52"/>
    <mergeCell ref="AH52:AO52"/>
    <mergeCell ref="P53:W53"/>
    <mergeCell ref="C50:O50"/>
    <mergeCell ref="P50:W50"/>
    <mergeCell ref="C47:O47"/>
    <mergeCell ref="AO6:AW6"/>
    <mergeCell ref="AE11:AM11"/>
    <mergeCell ref="AO11:AW11"/>
    <mergeCell ref="AE9:AM9"/>
    <mergeCell ref="AE10:AM10"/>
    <mergeCell ref="AO9:AW9"/>
    <mergeCell ref="AO10:AW10"/>
    <mergeCell ref="AG129:AW129"/>
    <mergeCell ref="AP131:AW131"/>
    <mergeCell ref="AO7:AW7"/>
    <mergeCell ref="AE6:AM6"/>
    <mergeCell ref="AE7:AM7"/>
    <mergeCell ref="AO13:AW13"/>
    <mergeCell ref="AO12:AW12"/>
    <mergeCell ref="AE12:AM12"/>
    <mergeCell ref="O129:AE129"/>
    <mergeCell ref="AE115:AM115"/>
    <mergeCell ref="AE90:AM90"/>
    <mergeCell ref="AE109:AM109"/>
    <mergeCell ref="AE92:AM92"/>
    <mergeCell ref="P32:X32"/>
    <mergeCell ref="AH16:AW16"/>
    <mergeCell ref="X46:AF46"/>
    <mergeCell ref="AO34:AW34"/>
    <mergeCell ref="AO35:AW35"/>
    <mergeCell ref="AE112:AM112"/>
    <mergeCell ref="AO8:AW8"/>
    <mergeCell ref="AO110:AW110"/>
    <mergeCell ref="C27:O27"/>
    <mergeCell ref="C58:N58"/>
    <mergeCell ref="Q102:X102"/>
    <mergeCell ref="AE113:AM113"/>
    <mergeCell ref="X39:AD39"/>
    <mergeCell ref="X34:AD34"/>
    <mergeCell ref="AO37:AW37"/>
    <mergeCell ref="AE39:AM39"/>
    <mergeCell ref="Y102:AF102"/>
    <mergeCell ref="AH98:AW98"/>
    <mergeCell ref="Y99:AF99"/>
    <mergeCell ref="Y101:AF101"/>
    <mergeCell ref="AP99:AW99"/>
    <mergeCell ref="AP101:AW101"/>
    <mergeCell ref="AE117:AM117"/>
    <mergeCell ref="AO117:AW117"/>
    <mergeCell ref="AE37:AM37"/>
    <mergeCell ref="AE34:AM34"/>
    <mergeCell ref="X36:AD36"/>
    <mergeCell ref="AO39:AW39"/>
    <mergeCell ref="AP48:AW48"/>
    <mergeCell ref="AP103:AW103"/>
    <mergeCell ref="Y103:AF103"/>
    <mergeCell ref="AH101:AO101"/>
    <mergeCell ref="Y80:AF80"/>
    <mergeCell ref="AE110:AM110"/>
    <mergeCell ref="AE114:AM114"/>
    <mergeCell ref="C115:Y115"/>
    <mergeCell ref="AH84:AP84"/>
    <mergeCell ref="AH85:AP85"/>
    <mergeCell ref="AH86:AP86"/>
    <mergeCell ref="Q81:X81"/>
    <mergeCell ref="AE116:AM116"/>
    <mergeCell ref="AE95:AM95"/>
    <mergeCell ref="AO77:AW77"/>
    <mergeCell ref="AE78:AM78"/>
    <mergeCell ref="BU72:BZ72"/>
    <mergeCell ref="AE65:AM65"/>
    <mergeCell ref="AO65:AW65"/>
    <mergeCell ref="AH57:AO57"/>
    <mergeCell ref="P56:W56"/>
    <mergeCell ref="BU96:BZ96"/>
    <mergeCell ref="AE71:AM71"/>
    <mergeCell ref="AO71:AW71"/>
    <mergeCell ref="AE76:AM76"/>
    <mergeCell ref="AE72:AM72"/>
    <mergeCell ref="AO72:AW72"/>
    <mergeCell ref="AE8:AM8"/>
    <mergeCell ref="AE68:AM68"/>
    <mergeCell ref="AE93:AM93"/>
    <mergeCell ref="Y81:AF81"/>
    <mergeCell ref="Q84:X84"/>
    <mergeCell ref="Y84:AF84"/>
    <mergeCell ref="Y83:AF83"/>
    <mergeCell ref="AE96:AM96"/>
    <mergeCell ref="AE94:AM94"/>
    <mergeCell ref="Q83:X83"/>
    <mergeCell ref="AO92:AW92"/>
    <mergeCell ref="BU75:BZ75"/>
    <mergeCell ref="Q85:X85"/>
    <mergeCell ref="AE13:AM13"/>
    <mergeCell ref="AQ21:AW21"/>
    <mergeCell ref="C13:W13"/>
    <mergeCell ref="C19:O19"/>
    <mergeCell ref="C20:O20"/>
    <mergeCell ref="AO94:AW94"/>
    <mergeCell ref="BU71:BZ71"/>
    <mergeCell ref="Y21:AF21"/>
    <mergeCell ref="AF160:AN160"/>
    <mergeCell ref="AF161:AN161"/>
    <mergeCell ref="N156:U156"/>
    <mergeCell ref="N157:U157"/>
    <mergeCell ref="O159:U159"/>
    <mergeCell ref="C142:M142"/>
    <mergeCell ref="W153:AD153"/>
    <mergeCell ref="W154:AD154"/>
    <mergeCell ref="W155:AD155"/>
    <mergeCell ref="W156:AD156"/>
    <mergeCell ref="W157:AD157"/>
    <mergeCell ref="W158:AD158"/>
    <mergeCell ref="W159:AD159"/>
    <mergeCell ref="W160:AD160"/>
    <mergeCell ref="W161:AD161"/>
    <mergeCell ref="AX155:BC155"/>
    <mergeCell ref="X142:AE142"/>
    <mergeCell ref="O144:V144"/>
    <mergeCell ref="O158:U158"/>
    <mergeCell ref="N147:V147"/>
    <mergeCell ref="AP158:AW158"/>
    <mergeCell ref="AP159:AW159"/>
    <mergeCell ref="O142:V142"/>
    <mergeCell ref="O143:V143"/>
    <mergeCell ref="AF158:AN158"/>
    <mergeCell ref="BD154:BG154"/>
    <mergeCell ref="O161:U161"/>
    <mergeCell ref="AG132:AN132"/>
    <mergeCell ref="C147:M147"/>
    <mergeCell ref="O145:V145"/>
    <mergeCell ref="O138:V138"/>
    <mergeCell ref="C162:L162"/>
    <mergeCell ref="BD156:BG156"/>
    <mergeCell ref="M151:U151"/>
    <mergeCell ref="C145:M145"/>
    <mergeCell ref="AP156:AW156"/>
    <mergeCell ref="C146:M146"/>
    <mergeCell ref="AG145:AN145"/>
    <mergeCell ref="C122:V122"/>
    <mergeCell ref="AE122:AM122"/>
    <mergeCell ref="AO122:AW122"/>
    <mergeCell ref="X138:AE138"/>
    <mergeCell ref="X139:AE139"/>
    <mergeCell ref="AG141:AN141"/>
    <mergeCell ref="X146:AE146"/>
    <mergeCell ref="C133:N133"/>
    <mergeCell ref="O133:V133"/>
    <mergeCell ref="X147:AE147"/>
    <mergeCell ref="AG134:AN134"/>
    <mergeCell ref="AG147:AN147"/>
    <mergeCell ref="X144:AE144"/>
    <mergeCell ref="C140:N140"/>
    <mergeCell ref="C141:N141"/>
    <mergeCell ref="O140:V140"/>
    <mergeCell ref="C135:N135"/>
    <mergeCell ref="C136:N136"/>
    <mergeCell ref="C144:M144"/>
    <mergeCell ref="AG133:AN133"/>
    <mergeCell ref="C126:V126"/>
    <mergeCell ref="AE126:AM126"/>
    <mergeCell ref="AO126:AW126"/>
    <mergeCell ref="BU588:BZ588"/>
    <mergeCell ref="CB588:CG588"/>
    <mergeCell ref="AP525:AW525"/>
    <mergeCell ref="BS216:BW216"/>
    <mergeCell ref="BI241:BM241"/>
    <mergeCell ref="AO168:AW168"/>
    <mergeCell ref="AO171:AW171"/>
    <mergeCell ref="AO172:AW172"/>
    <mergeCell ref="AE179:AM179"/>
    <mergeCell ref="BX205:CB205"/>
    <mergeCell ref="W547:AD547"/>
    <mergeCell ref="AG515:AN515"/>
    <mergeCell ref="AP514:AW514"/>
    <mergeCell ref="C499:AW499"/>
    <mergeCell ref="Y523:AE523"/>
    <mergeCell ref="O516:U516"/>
    <mergeCell ref="C208:K208"/>
    <mergeCell ref="C209:K209"/>
    <mergeCell ref="AE176:AM176"/>
    <mergeCell ref="L212:S212"/>
    <mergeCell ref="T211:AA211"/>
    <mergeCell ref="AB211:AH211"/>
    <mergeCell ref="AI216:AO216"/>
    <mergeCell ref="BX211:CB211"/>
    <mergeCell ref="CC219:CG219"/>
    <mergeCell ref="AI211:AO211"/>
    <mergeCell ref="BX216:CB216"/>
    <mergeCell ref="BX223:CB223"/>
    <mergeCell ref="AB214:AH214"/>
    <mergeCell ref="T216:AA216"/>
    <mergeCell ref="AP214:AW214"/>
    <mergeCell ref="AP215:AW215"/>
    <mergeCell ref="BS217:BW217"/>
    <mergeCell ref="BX217:CB217"/>
    <mergeCell ref="BS211:BW211"/>
    <mergeCell ref="C214:K214"/>
    <mergeCell ref="BI219:BM219"/>
    <mergeCell ref="AI220:AO220"/>
    <mergeCell ref="C219:K219"/>
    <mergeCell ref="BN152:BR152"/>
    <mergeCell ref="AP162:AW162"/>
    <mergeCell ref="CB78:CG78"/>
    <mergeCell ref="BY156:CB156"/>
    <mergeCell ref="BS155:BX155"/>
    <mergeCell ref="BN155:BR155"/>
    <mergeCell ref="CC209:CG209"/>
    <mergeCell ref="BS206:BW206"/>
    <mergeCell ref="BU90:BZ90"/>
    <mergeCell ref="CD154:CH154"/>
    <mergeCell ref="CD151:CH151"/>
    <mergeCell ref="BY152:CB152"/>
    <mergeCell ref="CD152:CH152"/>
    <mergeCell ref="BS205:BW205"/>
    <mergeCell ref="BN153:BR153"/>
    <mergeCell ref="C166:AW166"/>
    <mergeCell ref="CB92:CG92"/>
    <mergeCell ref="AO93:AW93"/>
    <mergeCell ref="AP132:AW132"/>
    <mergeCell ref="BY153:CB153"/>
    <mergeCell ref="CB94:CG94"/>
    <mergeCell ref="AP145:AW145"/>
    <mergeCell ref="BI155:BM155"/>
    <mergeCell ref="AE121:AM121"/>
    <mergeCell ref="AO121:AW121"/>
    <mergeCell ref="BX206:CB206"/>
    <mergeCell ref="CC206:CG206"/>
    <mergeCell ref="AO187:AW187"/>
    <mergeCell ref="N153:U153"/>
    <mergeCell ref="X134:AE134"/>
    <mergeCell ref="AP130:AW130"/>
    <mergeCell ref="BN151:BR151"/>
    <mergeCell ref="CB8:CG8"/>
    <mergeCell ref="BU9:BZ9"/>
    <mergeCell ref="CB9:CG9"/>
    <mergeCell ref="CB10:CG10"/>
    <mergeCell ref="BU8:BZ8"/>
    <mergeCell ref="BU10:BZ10"/>
    <mergeCell ref="CB166:CG166"/>
    <mergeCell ref="CB165:CG165"/>
    <mergeCell ref="CC205:CG205"/>
    <mergeCell ref="BU11:BZ11"/>
    <mergeCell ref="CB11:CG11"/>
    <mergeCell ref="BY151:CB151"/>
    <mergeCell ref="BU13:BZ13"/>
    <mergeCell ref="CB13:CG13"/>
    <mergeCell ref="CB41:CG41"/>
    <mergeCell ref="CD153:CH153"/>
    <mergeCell ref="CB91:CG91"/>
    <mergeCell ref="BU92:BZ92"/>
    <mergeCell ref="BU67:BZ67"/>
    <mergeCell ref="CB67:CG67"/>
    <mergeCell ref="CB95:CG95"/>
    <mergeCell ref="CB93:CG93"/>
    <mergeCell ref="BU77:BZ77"/>
    <mergeCell ref="CB77:CG77"/>
    <mergeCell ref="BU91:BZ91"/>
    <mergeCell ref="BU78:BZ78"/>
    <mergeCell ref="BU121:BZ121"/>
    <mergeCell ref="CB121:CG121"/>
    <mergeCell ref="BS151:BX151"/>
    <mergeCell ref="BU94:BZ94"/>
    <mergeCell ref="BU40:BZ40"/>
    <mergeCell ref="CB71:CG71"/>
    <mergeCell ref="BU76:BZ76"/>
    <mergeCell ref="CB76:CG76"/>
    <mergeCell ref="AP140:AW140"/>
    <mergeCell ref="X130:AE130"/>
    <mergeCell ref="AG131:AN131"/>
    <mergeCell ref="O139:V139"/>
    <mergeCell ref="AG142:AN142"/>
    <mergeCell ref="AP141:AW141"/>
    <mergeCell ref="X137:AE137"/>
    <mergeCell ref="O141:V141"/>
    <mergeCell ref="C82:P82"/>
    <mergeCell ref="Q82:X82"/>
    <mergeCell ref="Y82:AF82"/>
    <mergeCell ref="CB72:CG72"/>
    <mergeCell ref="AE73:AM73"/>
    <mergeCell ref="AO73:AW73"/>
    <mergeCell ref="BU73:BZ73"/>
    <mergeCell ref="CB73:CG73"/>
    <mergeCell ref="AE74:AM74"/>
    <mergeCell ref="AO74:AW74"/>
    <mergeCell ref="BU74:BZ74"/>
    <mergeCell ref="CB74:CG74"/>
    <mergeCell ref="C83:P83"/>
    <mergeCell ref="Q86:X86"/>
    <mergeCell ref="Y86:AF86"/>
    <mergeCell ref="CB90:CG90"/>
    <mergeCell ref="C218:K218"/>
    <mergeCell ref="CC216:CG216"/>
    <mergeCell ref="BN218:BR218"/>
    <mergeCell ref="BS218:BW218"/>
    <mergeCell ref="BN213:BR213"/>
    <mergeCell ref="BS213:BW213"/>
    <mergeCell ref="BX208:CB208"/>
    <mergeCell ref="BX213:CB213"/>
    <mergeCell ref="C212:K212"/>
    <mergeCell ref="BX218:CB218"/>
    <mergeCell ref="CC210:CG210"/>
    <mergeCell ref="BN209:BR209"/>
    <mergeCell ref="BS209:BW209"/>
    <mergeCell ref="BX209:CB209"/>
    <mergeCell ref="BN210:BR210"/>
    <mergeCell ref="CC211:CG211"/>
    <mergeCell ref="BN211:BR211"/>
    <mergeCell ref="AI210:AO210"/>
    <mergeCell ref="T212:AA212"/>
    <mergeCell ref="C215:K215"/>
    <mergeCell ref="AI218:AO218"/>
    <mergeCell ref="C213:K213"/>
    <mergeCell ref="L214:S214"/>
    <mergeCell ref="CC207:CG207"/>
    <mergeCell ref="AP211:AW211"/>
    <mergeCell ref="BI211:BM211"/>
    <mergeCell ref="CC213:CG213"/>
    <mergeCell ref="BN212:BR212"/>
    <mergeCell ref="BI213:BM213"/>
    <mergeCell ref="AP216:AW216"/>
    <mergeCell ref="CB96:CG96"/>
    <mergeCell ref="BN216:BR216"/>
    <mergeCell ref="BS212:BW212"/>
    <mergeCell ref="BX212:CB212"/>
    <mergeCell ref="CC212:CG212"/>
    <mergeCell ref="CC217:CG217"/>
    <mergeCell ref="BN222:BR222"/>
    <mergeCell ref="T218:AA218"/>
    <mergeCell ref="T219:AA219"/>
    <mergeCell ref="AB219:AH219"/>
    <mergeCell ref="AB220:AH220"/>
    <mergeCell ref="AB218:AH218"/>
    <mergeCell ref="L221:S221"/>
    <mergeCell ref="AB221:AH221"/>
    <mergeCell ref="BI216:BM216"/>
    <mergeCell ref="CC226:CG226"/>
    <mergeCell ref="CC241:CG241"/>
    <mergeCell ref="CC238:CG238"/>
    <mergeCell ref="AB240:AH240"/>
    <mergeCell ref="BI239:BM239"/>
    <mergeCell ref="BS226:BW226"/>
    <mergeCell ref="BX226:CB226"/>
    <mergeCell ref="BX225:CB225"/>
    <mergeCell ref="CC225:CG225"/>
    <mergeCell ref="BS225:BW225"/>
    <mergeCell ref="BX227:CB227"/>
    <mergeCell ref="AB226:AH226"/>
    <mergeCell ref="CC227:CG227"/>
    <mergeCell ref="BI218:BM218"/>
    <mergeCell ref="BI225:BM225"/>
    <mergeCell ref="CC218:CG218"/>
    <mergeCell ref="BN217:BR217"/>
    <mergeCell ref="CC222:CG222"/>
    <mergeCell ref="BN226:BR226"/>
    <mergeCell ref="BN225:BR225"/>
    <mergeCell ref="BN229:BR229"/>
    <mergeCell ref="AO236:AW236"/>
    <mergeCell ref="BS240:BW240"/>
    <mergeCell ref="BI240:BM240"/>
    <mergeCell ref="BI222:BM222"/>
    <mergeCell ref="BI229:BM229"/>
    <mergeCell ref="BI228:BM228"/>
    <mergeCell ref="CC223:CG223"/>
    <mergeCell ref="BI223:BM223"/>
    <mergeCell ref="BN223:BR223"/>
    <mergeCell ref="BS222:BW222"/>
    <mergeCell ref="BX222:CB222"/>
    <mergeCell ref="BN219:BR219"/>
    <mergeCell ref="CC229:CG229"/>
    <mergeCell ref="BS228:BW228"/>
    <mergeCell ref="BX228:CB228"/>
    <mergeCell ref="CC237:CG237"/>
    <mergeCell ref="BS238:BW238"/>
    <mergeCell ref="BX240:CB240"/>
    <mergeCell ref="BI237:BM237"/>
    <mergeCell ref="BN237:BR237"/>
    <mergeCell ref="BX229:CB229"/>
    <mergeCell ref="BS219:BW219"/>
    <mergeCell ref="BX219:CB219"/>
    <mergeCell ref="BS223:BW223"/>
    <mergeCell ref="BN227:BR227"/>
    <mergeCell ref="BN239:BR239"/>
    <mergeCell ref="BS227:BW227"/>
    <mergeCell ref="AP223:AW223"/>
    <mergeCell ref="AI222:AO222"/>
    <mergeCell ref="CC244:CG244"/>
    <mergeCell ref="BX239:CB239"/>
    <mergeCell ref="CC239:CG239"/>
    <mergeCell ref="CC240:CG240"/>
    <mergeCell ref="AB242:AH242"/>
    <mergeCell ref="CC243:CG243"/>
    <mergeCell ref="BX244:CB244"/>
    <mergeCell ref="BX242:CB242"/>
    <mergeCell ref="BS237:BW237"/>
    <mergeCell ref="BS229:BW229"/>
    <mergeCell ref="AB244:AH244"/>
    <mergeCell ref="BX238:CB238"/>
    <mergeCell ref="BX259:CB259"/>
    <mergeCell ref="BS239:BW239"/>
    <mergeCell ref="AB261:AH261"/>
    <mergeCell ref="BN259:BR259"/>
    <mergeCell ref="BS259:BW259"/>
    <mergeCell ref="AB245:AH245"/>
    <mergeCell ref="BX241:CB241"/>
    <mergeCell ref="BX260:CB260"/>
    <mergeCell ref="CC249:CG249"/>
    <mergeCell ref="CC250:CG250"/>
    <mergeCell ref="CC251:CG251"/>
    <mergeCell ref="CC255:CG255"/>
    <mergeCell ref="CC258:CG258"/>
    <mergeCell ref="BI259:BM259"/>
    <mergeCell ref="BS255:BW255"/>
    <mergeCell ref="BS251:BW251"/>
    <mergeCell ref="BX243:CB243"/>
    <mergeCell ref="AB246:AH246"/>
    <mergeCell ref="AI246:AO246"/>
    <mergeCell ref="AP242:AW242"/>
    <mergeCell ref="BN242:BR242"/>
    <mergeCell ref="BN241:BR241"/>
    <mergeCell ref="AI242:AO242"/>
    <mergeCell ref="AP240:AW240"/>
    <mergeCell ref="BX271:CB271"/>
    <mergeCell ref="AI243:AO243"/>
    <mergeCell ref="BI244:BM244"/>
    <mergeCell ref="BN244:BR244"/>
    <mergeCell ref="AI244:AO244"/>
    <mergeCell ref="AP298:AW298"/>
    <mergeCell ref="AJ305:AO305"/>
    <mergeCell ref="BI255:BM255"/>
    <mergeCell ref="BN255:BR255"/>
    <mergeCell ref="BS261:BW261"/>
    <mergeCell ref="BS287:BW287"/>
    <mergeCell ref="AP295:AW296"/>
    <mergeCell ref="AP244:AW244"/>
    <mergeCell ref="BX272:CB272"/>
    <mergeCell ref="BI250:BM250"/>
    <mergeCell ref="BN250:BR250"/>
    <mergeCell ref="BS250:BW250"/>
    <mergeCell ref="BX250:CB250"/>
    <mergeCell ref="AP248:AW248"/>
    <mergeCell ref="BX251:CB251"/>
    <mergeCell ref="BI257:BM257"/>
    <mergeCell ref="BN257:BR257"/>
    <mergeCell ref="BS257:BW257"/>
    <mergeCell ref="BN267:BR267"/>
    <mergeCell ref="BN268:BR268"/>
    <mergeCell ref="BS268:BW268"/>
    <mergeCell ref="BS260:BW260"/>
    <mergeCell ref="AP260:AW260"/>
    <mergeCell ref="AP327:AW327"/>
    <mergeCell ref="AJ326:AO326"/>
    <mergeCell ref="AB314:AG314"/>
    <mergeCell ref="AJ300:AO300"/>
    <mergeCell ref="L303:S303"/>
    <mergeCell ref="AB320:AG321"/>
    <mergeCell ref="AJ320:AO321"/>
    <mergeCell ref="AP325:AW325"/>
    <mergeCell ref="T336:AA336"/>
    <mergeCell ref="AJ336:AO336"/>
    <mergeCell ref="AP328:AW328"/>
    <mergeCell ref="AP301:AW301"/>
    <mergeCell ref="AB301:AG301"/>
    <mergeCell ref="AP311:AW311"/>
    <mergeCell ref="AJ306:AO306"/>
    <mergeCell ref="AP326:AW326"/>
    <mergeCell ref="AJ324:AO324"/>
    <mergeCell ref="AJ315:AO315"/>
    <mergeCell ref="L309:S309"/>
    <mergeCell ref="L310:S310"/>
    <mergeCell ref="AJ308:AO308"/>
    <mergeCell ref="AP304:AW304"/>
    <mergeCell ref="AP306:AW306"/>
    <mergeCell ref="T301:AA301"/>
    <mergeCell ref="T304:AA304"/>
    <mergeCell ref="T305:AA305"/>
    <mergeCell ref="AP320:AW321"/>
    <mergeCell ref="T329:AA329"/>
    <mergeCell ref="AB304:AG304"/>
    <mergeCell ref="AP309:AW309"/>
    <mergeCell ref="AP313:AW313"/>
    <mergeCell ref="AB311:AG311"/>
    <mergeCell ref="BN279:BR279"/>
    <mergeCell ref="C279:K279"/>
    <mergeCell ref="BS279:BW279"/>
    <mergeCell ref="L304:S304"/>
    <mergeCell ref="L302:S302"/>
    <mergeCell ref="T302:AA302"/>
    <mergeCell ref="AB302:AG302"/>
    <mergeCell ref="AJ302:AO302"/>
    <mergeCell ref="AP302:AW302"/>
    <mergeCell ref="AP299:AW299"/>
    <mergeCell ref="AB295:AG296"/>
    <mergeCell ref="AJ295:AO296"/>
    <mergeCell ref="BS285:BW285"/>
    <mergeCell ref="BI280:BM280"/>
    <mergeCell ref="BN280:BR280"/>
    <mergeCell ref="BS280:BW280"/>
    <mergeCell ref="C288:K288"/>
    <mergeCell ref="L288:S288"/>
    <mergeCell ref="BN287:BR287"/>
    <mergeCell ref="AI287:AO287"/>
    <mergeCell ref="AI288:AO288"/>
    <mergeCell ref="AB287:AH287"/>
    <mergeCell ref="AB288:AH288"/>
    <mergeCell ref="C286:K286"/>
    <mergeCell ref="L286:S286"/>
    <mergeCell ref="C304:K304"/>
    <mergeCell ref="AP288:AW288"/>
    <mergeCell ref="BI288:BM288"/>
    <mergeCell ref="C300:K300"/>
    <mergeCell ref="AB300:AG300"/>
    <mergeCell ref="BN290:BR290"/>
    <mergeCell ref="BI290:BM290"/>
    <mergeCell ref="L336:S336"/>
    <mergeCell ref="X353:AE353"/>
    <mergeCell ref="D369:T369"/>
    <mergeCell ref="AO369:AW369"/>
    <mergeCell ref="AB336:AG336"/>
    <mergeCell ref="AJ335:AO335"/>
    <mergeCell ref="AE363:AM363"/>
    <mergeCell ref="AO363:AW363"/>
    <mergeCell ref="AG355:AN355"/>
    <mergeCell ref="AP355:AW355"/>
    <mergeCell ref="AO358:AW358"/>
    <mergeCell ref="AO365:AW365"/>
    <mergeCell ref="AO360:AW360"/>
    <mergeCell ref="C336:K336"/>
    <mergeCell ref="C340:K340"/>
    <mergeCell ref="AB338:AG338"/>
    <mergeCell ref="X356:AE356"/>
    <mergeCell ref="AE359:AM359"/>
    <mergeCell ref="AO359:AW359"/>
    <mergeCell ref="L337:S337"/>
    <mergeCell ref="AP356:AW356"/>
    <mergeCell ref="AO368:AW368"/>
    <mergeCell ref="AJ338:AO338"/>
    <mergeCell ref="AJ341:AO341"/>
    <mergeCell ref="AE368:AM368"/>
    <mergeCell ref="O347:V347"/>
    <mergeCell ref="L341:S341"/>
    <mergeCell ref="AP351:AW351"/>
    <mergeCell ref="AP348:AW348"/>
    <mergeCell ref="AG353:AN353"/>
    <mergeCell ref="O356:V356"/>
    <mergeCell ref="AG346:AW346"/>
    <mergeCell ref="BS244:BW244"/>
    <mergeCell ref="AB241:AH241"/>
    <mergeCell ref="CC228:CG228"/>
    <mergeCell ref="AP286:AW286"/>
    <mergeCell ref="BI286:BM286"/>
    <mergeCell ref="BI242:BM242"/>
    <mergeCell ref="AI267:AO268"/>
    <mergeCell ref="AI269:AO269"/>
    <mergeCell ref="AI247:AO247"/>
    <mergeCell ref="CC242:CG242"/>
    <mergeCell ref="BX246:CB246"/>
    <mergeCell ref="BX237:CB237"/>
    <mergeCell ref="T269:AA269"/>
    <mergeCell ref="AP269:AW269"/>
    <mergeCell ref="BN269:BR269"/>
    <mergeCell ref="BN240:BR240"/>
    <mergeCell ref="CC259:CG259"/>
    <mergeCell ref="BI260:BM260"/>
    <mergeCell ref="BN260:BR260"/>
    <mergeCell ref="AI239:AO239"/>
    <mergeCell ref="T283:AA283"/>
    <mergeCell ref="AP283:AW283"/>
    <mergeCell ref="AI279:AO279"/>
    <mergeCell ref="AI280:AO280"/>
    <mergeCell ref="BI238:BM238"/>
    <mergeCell ref="BN238:BR238"/>
    <mergeCell ref="BN228:BR228"/>
    <mergeCell ref="T246:AA246"/>
    <mergeCell ref="T243:AA243"/>
    <mergeCell ref="BS273:BW273"/>
    <mergeCell ref="BS275:BW275"/>
    <mergeCell ref="AI245:AO245"/>
    <mergeCell ref="BS241:BW241"/>
    <mergeCell ref="T241:AA241"/>
    <mergeCell ref="BS242:BW242"/>
    <mergeCell ref="T242:AA242"/>
    <mergeCell ref="AI259:AO259"/>
    <mergeCell ref="AI240:AO240"/>
    <mergeCell ref="AP243:AW243"/>
    <mergeCell ref="L240:S240"/>
    <mergeCell ref="C240:K240"/>
    <mergeCell ref="AB249:AH249"/>
    <mergeCell ref="L257:S257"/>
    <mergeCell ref="C241:K241"/>
    <mergeCell ref="AI248:AO248"/>
    <mergeCell ref="AI249:AO249"/>
    <mergeCell ref="AI250:AO250"/>
    <mergeCell ref="AB248:AH248"/>
    <mergeCell ref="AI241:AO241"/>
    <mergeCell ref="L242:S242"/>
    <mergeCell ref="C244:K244"/>
    <mergeCell ref="L244:S244"/>
    <mergeCell ref="T244:AA244"/>
    <mergeCell ref="C243:K243"/>
    <mergeCell ref="L243:S243"/>
    <mergeCell ref="L256:S256"/>
    <mergeCell ref="AP252:AW252"/>
    <mergeCell ref="AP241:AW241"/>
    <mergeCell ref="C250:K250"/>
    <mergeCell ref="L250:S250"/>
    <mergeCell ref="T250:AA250"/>
    <mergeCell ref="AP250:AW250"/>
    <mergeCell ref="T248:AA248"/>
    <mergeCell ref="C254:K254"/>
    <mergeCell ref="CB449:CG449"/>
    <mergeCell ref="CB447:CG447"/>
    <mergeCell ref="CB448:CG448"/>
    <mergeCell ref="BU449:BZ449"/>
    <mergeCell ref="L259:S259"/>
    <mergeCell ref="BU448:BZ448"/>
    <mergeCell ref="BU446:BZ446"/>
    <mergeCell ref="C305:K305"/>
    <mergeCell ref="L305:S305"/>
    <mergeCell ref="C307:K307"/>
    <mergeCell ref="L307:S307"/>
    <mergeCell ref="BX267:CB267"/>
    <mergeCell ref="T307:AA307"/>
    <mergeCell ref="AB307:AG307"/>
    <mergeCell ref="AJ307:AO307"/>
    <mergeCell ref="AP307:AW307"/>
    <mergeCell ref="C308:K308"/>
    <mergeCell ref="L308:S308"/>
    <mergeCell ref="C290:K290"/>
    <mergeCell ref="L290:S290"/>
    <mergeCell ref="T290:AA290"/>
    <mergeCell ref="CC260:CG260"/>
    <mergeCell ref="CC271:CG271"/>
    <mergeCell ref="AI270:AO270"/>
    <mergeCell ref="AI271:AO271"/>
    <mergeCell ref="C272:K272"/>
    <mergeCell ref="L272:S272"/>
    <mergeCell ref="T272:AA272"/>
    <mergeCell ref="AP272:AW272"/>
    <mergeCell ref="BI272:BM272"/>
    <mergeCell ref="BN272:BR272"/>
    <mergeCell ref="BS272:BW272"/>
    <mergeCell ref="T221:AA221"/>
    <mergeCell ref="AI219:AO219"/>
    <mergeCell ref="L224:S224"/>
    <mergeCell ref="L223:S223"/>
    <mergeCell ref="C237:K238"/>
    <mergeCell ref="T228:AA228"/>
    <mergeCell ref="T229:AA229"/>
    <mergeCell ref="C220:K220"/>
    <mergeCell ref="AP237:AW238"/>
    <mergeCell ref="C223:K223"/>
    <mergeCell ref="C224:K224"/>
    <mergeCell ref="AI224:AO224"/>
    <mergeCell ref="L226:S226"/>
    <mergeCell ref="AB225:AH225"/>
    <mergeCell ref="C225:K225"/>
    <mergeCell ref="AB223:AH223"/>
    <mergeCell ref="AI225:AO225"/>
    <mergeCell ref="AP229:AW229"/>
    <mergeCell ref="AI226:AO226"/>
    <mergeCell ref="T223:AA223"/>
    <mergeCell ref="AI221:AO221"/>
    <mergeCell ref="AP224:AW224"/>
    <mergeCell ref="AP225:AW225"/>
    <mergeCell ref="T222:AA222"/>
    <mergeCell ref="AB222:AH222"/>
    <mergeCell ref="AB229:AH229"/>
    <mergeCell ref="AI228:AO228"/>
    <mergeCell ref="AB224:AH224"/>
    <mergeCell ref="L222:S222"/>
    <mergeCell ref="AP228:AW228"/>
    <mergeCell ref="AP226:AW226"/>
    <mergeCell ref="L219:S219"/>
    <mergeCell ref="AP222:AW222"/>
    <mergeCell ref="C221:K221"/>
    <mergeCell ref="T224:AA224"/>
    <mergeCell ref="L229:S229"/>
    <mergeCell ref="CJ246:CO246"/>
    <mergeCell ref="C247:K247"/>
    <mergeCell ref="L247:S247"/>
    <mergeCell ref="T247:AA247"/>
    <mergeCell ref="AP247:AW247"/>
    <mergeCell ref="BI247:BM247"/>
    <mergeCell ref="BN247:BR247"/>
    <mergeCell ref="BS247:BW247"/>
    <mergeCell ref="BX247:CB247"/>
    <mergeCell ref="CC247:CG247"/>
    <mergeCell ref="C245:K245"/>
    <mergeCell ref="L245:S245"/>
    <mergeCell ref="T245:AA245"/>
    <mergeCell ref="AP245:AW245"/>
    <mergeCell ref="BI245:BM245"/>
    <mergeCell ref="BS245:BW245"/>
    <mergeCell ref="BX245:CB245"/>
    <mergeCell ref="CC245:CG245"/>
    <mergeCell ref="C246:K246"/>
    <mergeCell ref="L246:S246"/>
    <mergeCell ref="BN245:BR245"/>
    <mergeCell ref="CC246:CG246"/>
    <mergeCell ref="AB247:AH247"/>
    <mergeCell ref="AP246:AW246"/>
    <mergeCell ref="BI246:BM246"/>
    <mergeCell ref="BN246:BR246"/>
    <mergeCell ref="BS246:BW246"/>
    <mergeCell ref="L239:S239"/>
    <mergeCell ref="CC248:CG248"/>
    <mergeCell ref="BI248:BM248"/>
    <mergeCell ref="BN248:BR248"/>
    <mergeCell ref="BS248:BW248"/>
    <mergeCell ref="BX248:CB248"/>
    <mergeCell ref="C249:K249"/>
    <mergeCell ref="L249:S249"/>
    <mergeCell ref="T249:AA249"/>
    <mergeCell ref="C248:K248"/>
    <mergeCell ref="BX249:CB249"/>
    <mergeCell ref="AB250:AH250"/>
    <mergeCell ref="AP249:AW249"/>
    <mergeCell ref="L248:S248"/>
    <mergeCell ref="BS249:BW249"/>
    <mergeCell ref="BN249:BR249"/>
    <mergeCell ref="C252:K252"/>
    <mergeCell ref="L252:S252"/>
    <mergeCell ref="T252:AA252"/>
    <mergeCell ref="L254:S254"/>
    <mergeCell ref="T254:AA254"/>
    <mergeCell ref="AP254:AW254"/>
    <mergeCell ref="T253:AA253"/>
    <mergeCell ref="AP253:AW253"/>
    <mergeCell ref="C251:K251"/>
    <mergeCell ref="L251:S251"/>
    <mergeCell ref="C253:K253"/>
    <mergeCell ref="L253:S253"/>
    <mergeCell ref="AP251:AW251"/>
    <mergeCell ref="BI251:BM251"/>
    <mergeCell ref="BN251:BR251"/>
    <mergeCell ref="AI251:AO251"/>
    <mergeCell ref="AI252:AO252"/>
    <mergeCell ref="AI253:AO253"/>
    <mergeCell ref="AI254:AO254"/>
    <mergeCell ref="AB251:AH251"/>
    <mergeCell ref="AB252:AH252"/>
    <mergeCell ref="AB253:AH253"/>
    <mergeCell ref="AB254:AH254"/>
    <mergeCell ref="T251:AA251"/>
    <mergeCell ref="T256:AA256"/>
    <mergeCell ref="AP256:AW256"/>
    <mergeCell ref="BI256:BM256"/>
    <mergeCell ref="BN256:BR256"/>
    <mergeCell ref="BS256:BW256"/>
    <mergeCell ref="BX256:CB256"/>
    <mergeCell ref="CC256:CG256"/>
    <mergeCell ref="T257:AA257"/>
    <mergeCell ref="AP257:AW257"/>
    <mergeCell ref="AB256:AH256"/>
    <mergeCell ref="AB257:AH257"/>
    <mergeCell ref="AP255:AW255"/>
    <mergeCell ref="AI255:AO255"/>
    <mergeCell ref="AI256:AO256"/>
    <mergeCell ref="AI257:AO257"/>
    <mergeCell ref="AB255:AH255"/>
    <mergeCell ref="BX257:CB257"/>
    <mergeCell ref="BX255:CB255"/>
    <mergeCell ref="BX269:CB269"/>
    <mergeCell ref="CC269:CG269"/>
    <mergeCell ref="CC257:CG257"/>
    <mergeCell ref="T258:AA258"/>
    <mergeCell ref="AP258:AW258"/>
    <mergeCell ref="BI258:BM258"/>
    <mergeCell ref="AB258:AH258"/>
    <mergeCell ref="AI258:AO258"/>
    <mergeCell ref="BN258:BR258"/>
    <mergeCell ref="BS258:BW258"/>
    <mergeCell ref="BN261:BR261"/>
    <mergeCell ref="BI269:BM269"/>
    <mergeCell ref="AP261:AW261"/>
    <mergeCell ref="AI261:AO261"/>
    <mergeCell ref="AB259:AH259"/>
    <mergeCell ref="AB260:AH260"/>
    <mergeCell ref="T259:AA259"/>
    <mergeCell ref="T261:AA261"/>
    <mergeCell ref="AI260:AO260"/>
    <mergeCell ref="T267:AA268"/>
    <mergeCell ref="BI267:BM267"/>
    <mergeCell ref="CC267:CG267"/>
    <mergeCell ref="CC268:CG268"/>
    <mergeCell ref="AP267:AW268"/>
    <mergeCell ref="BX261:CB261"/>
    <mergeCell ref="CC261:CG261"/>
    <mergeCell ref="AB267:AH268"/>
    <mergeCell ref="BX258:CB258"/>
    <mergeCell ref="BX268:CB268"/>
    <mergeCell ref="BS267:BW267"/>
    <mergeCell ref="BS269:BW269"/>
    <mergeCell ref="BX270:CB270"/>
    <mergeCell ref="CC270:CG270"/>
    <mergeCell ref="AB270:AH270"/>
    <mergeCell ref="C270:K270"/>
    <mergeCell ref="L270:S270"/>
    <mergeCell ref="BS271:BW271"/>
    <mergeCell ref="BN270:BR270"/>
    <mergeCell ref="BS270:BW270"/>
    <mergeCell ref="T270:AA270"/>
    <mergeCell ref="AP270:AW270"/>
    <mergeCell ref="CC273:CG273"/>
    <mergeCell ref="AI272:AO272"/>
    <mergeCell ref="AI273:AO273"/>
    <mergeCell ref="CC272:CG272"/>
    <mergeCell ref="BX273:CB273"/>
    <mergeCell ref="T271:AA271"/>
    <mergeCell ref="AP271:AW271"/>
    <mergeCell ref="BI270:BM270"/>
    <mergeCell ref="AB271:AH271"/>
    <mergeCell ref="AB272:AH272"/>
    <mergeCell ref="AB273:AH273"/>
    <mergeCell ref="T273:AA273"/>
    <mergeCell ref="BI273:BM273"/>
    <mergeCell ref="BN273:BR273"/>
    <mergeCell ref="C273:K273"/>
    <mergeCell ref="L273:S273"/>
    <mergeCell ref="AP273:AW273"/>
    <mergeCell ref="C271:K271"/>
    <mergeCell ref="L271:S271"/>
    <mergeCell ref="BI271:BM271"/>
    <mergeCell ref="BN271:BR271"/>
    <mergeCell ref="CC275:CG275"/>
    <mergeCell ref="AI274:AO274"/>
    <mergeCell ref="AI275:AO275"/>
    <mergeCell ref="C276:K276"/>
    <mergeCell ref="L276:S276"/>
    <mergeCell ref="T276:AA276"/>
    <mergeCell ref="AP276:AW276"/>
    <mergeCell ref="BI276:BM276"/>
    <mergeCell ref="BN276:BR276"/>
    <mergeCell ref="BS276:BW276"/>
    <mergeCell ref="BX276:CB276"/>
    <mergeCell ref="CC276:CG276"/>
    <mergeCell ref="AB275:AH275"/>
    <mergeCell ref="AB276:AH276"/>
    <mergeCell ref="CJ276:CO276"/>
    <mergeCell ref="BI275:BM275"/>
    <mergeCell ref="BN275:BR275"/>
    <mergeCell ref="C275:K275"/>
    <mergeCell ref="L275:S275"/>
    <mergeCell ref="T275:AA275"/>
    <mergeCell ref="AP275:AW275"/>
    <mergeCell ref="BX275:CB275"/>
    <mergeCell ref="C274:K274"/>
    <mergeCell ref="L274:S274"/>
    <mergeCell ref="T274:AA274"/>
    <mergeCell ref="AP274:AW274"/>
    <mergeCell ref="BI274:BM274"/>
    <mergeCell ref="BN274:BR274"/>
    <mergeCell ref="BS274:BW274"/>
    <mergeCell ref="BX274:CB274"/>
    <mergeCell ref="CC274:CG274"/>
    <mergeCell ref="AB274:AH274"/>
    <mergeCell ref="CC277:CG277"/>
    <mergeCell ref="AI276:AO276"/>
    <mergeCell ref="AI277:AO277"/>
    <mergeCell ref="C278:K278"/>
    <mergeCell ref="L278:S278"/>
    <mergeCell ref="T278:AA278"/>
    <mergeCell ref="AP278:AW278"/>
    <mergeCell ref="BI278:BM278"/>
    <mergeCell ref="BN278:BR278"/>
    <mergeCell ref="BS278:BW278"/>
    <mergeCell ref="BX278:CB278"/>
    <mergeCell ref="CC278:CG278"/>
    <mergeCell ref="AB277:AH277"/>
    <mergeCell ref="AB278:AH278"/>
    <mergeCell ref="AI278:AO278"/>
    <mergeCell ref="C277:K277"/>
    <mergeCell ref="BI277:BM277"/>
    <mergeCell ref="BN277:BR277"/>
    <mergeCell ref="L277:S277"/>
    <mergeCell ref="T277:AA277"/>
    <mergeCell ref="AP277:AW277"/>
    <mergeCell ref="BS277:BW277"/>
    <mergeCell ref="BX277:CB277"/>
    <mergeCell ref="BX279:CB279"/>
    <mergeCell ref="CC279:CG279"/>
    <mergeCell ref="T280:AA280"/>
    <mergeCell ref="AP280:AW280"/>
    <mergeCell ref="AB280:AH280"/>
    <mergeCell ref="C282:K282"/>
    <mergeCell ref="L282:S282"/>
    <mergeCell ref="T282:AA282"/>
    <mergeCell ref="AP282:AW282"/>
    <mergeCell ref="T279:AA279"/>
    <mergeCell ref="AP279:AW279"/>
    <mergeCell ref="AB279:AH279"/>
    <mergeCell ref="CC284:CG284"/>
    <mergeCell ref="BI284:BM284"/>
    <mergeCell ref="BN284:BR284"/>
    <mergeCell ref="AB281:AH281"/>
    <mergeCell ref="AB282:AH282"/>
    <mergeCell ref="AB283:AH283"/>
    <mergeCell ref="AB284:AH284"/>
    <mergeCell ref="BI281:BM281"/>
    <mergeCell ref="BN281:BR281"/>
    <mergeCell ref="BS281:BW281"/>
    <mergeCell ref="BX281:CB281"/>
    <mergeCell ref="CC281:CG281"/>
    <mergeCell ref="AP281:AW281"/>
    <mergeCell ref="BS284:BW284"/>
    <mergeCell ref="C284:K284"/>
    <mergeCell ref="L284:S284"/>
    <mergeCell ref="AP284:AW284"/>
    <mergeCell ref="C280:K280"/>
    <mergeCell ref="L280:S280"/>
    <mergeCell ref="T284:AA284"/>
    <mergeCell ref="BX280:CB280"/>
    <mergeCell ref="CC280:CG280"/>
    <mergeCell ref="BX285:CB285"/>
    <mergeCell ref="CC285:CG285"/>
    <mergeCell ref="AI284:AO284"/>
    <mergeCell ref="AI281:AO281"/>
    <mergeCell ref="AI282:AO282"/>
    <mergeCell ref="AI283:AO283"/>
    <mergeCell ref="BX284:CB284"/>
    <mergeCell ref="CC287:CG287"/>
    <mergeCell ref="C287:K287"/>
    <mergeCell ref="AI289:AO289"/>
    <mergeCell ref="BN286:BR286"/>
    <mergeCell ref="BS286:BW286"/>
    <mergeCell ref="BX286:CB286"/>
    <mergeCell ref="CC286:CG286"/>
    <mergeCell ref="AI285:AO285"/>
    <mergeCell ref="AI286:AO286"/>
    <mergeCell ref="AB285:AH285"/>
    <mergeCell ref="AB286:AH286"/>
    <mergeCell ref="C285:K285"/>
    <mergeCell ref="BI285:BM285"/>
    <mergeCell ref="BN285:BR285"/>
    <mergeCell ref="L285:S285"/>
    <mergeCell ref="T285:AA285"/>
    <mergeCell ref="AP285:AW285"/>
    <mergeCell ref="BN288:BR288"/>
    <mergeCell ref="BS288:BW288"/>
    <mergeCell ref="BX288:CB288"/>
    <mergeCell ref="CC288:CG288"/>
    <mergeCell ref="BX287:CB287"/>
    <mergeCell ref="BI287:BM287"/>
    <mergeCell ref="AI290:AO290"/>
    <mergeCell ref="AB290:AH290"/>
    <mergeCell ref="T298:AA298"/>
    <mergeCell ref="T297:AA297"/>
    <mergeCell ref="AJ298:AO298"/>
    <mergeCell ref="C299:K299"/>
    <mergeCell ref="CB443:CG443"/>
    <mergeCell ref="AO387:AW387"/>
    <mergeCell ref="AO415:AW415"/>
    <mergeCell ref="AE410:AM410"/>
    <mergeCell ref="AO422:AW422"/>
    <mergeCell ref="AE415:AM415"/>
    <mergeCell ref="AB305:AG305"/>
    <mergeCell ref="T303:AA303"/>
    <mergeCell ref="T299:AA299"/>
    <mergeCell ref="BI289:BM289"/>
    <mergeCell ref="BN289:BR289"/>
    <mergeCell ref="BS289:BW289"/>
    <mergeCell ref="BX289:CB289"/>
    <mergeCell ref="CC289:CG289"/>
    <mergeCell ref="BS290:BW290"/>
    <mergeCell ref="C309:K309"/>
    <mergeCell ref="AB289:AH289"/>
    <mergeCell ref="C289:K289"/>
    <mergeCell ref="C301:K301"/>
    <mergeCell ref="L301:S301"/>
    <mergeCell ref="C302:K302"/>
    <mergeCell ref="C297:K297"/>
    <mergeCell ref="L297:S297"/>
    <mergeCell ref="L300:S300"/>
    <mergeCell ref="C327:K327"/>
    <mergeCell ref="T308:AA308"/>
    <mergeCell ref="AB310:AG310"/>
    <mergeCell ref="AJ310:AO310"/>
    <mergeCell ref="AB316:AG316"/>
    <mergeCell ref="AJ322:AO322"/>
    <mergeCell ref="T314:AA314"/>
    <mergeCell ref="AB325:AG325"/>
    <mergeCell ref="AJ325:AO325"/>
    <mergeCell ref="C323:K323"/>
    <mergeCell ref="L325:S325"/>
    <mergeCell ref="T325:AA325"/>
    <mergeCell ref="T309:AA309"/>
    <mergeCell ref="AB309:AG309"/>
    <mergeCell ref="AJ309:AO309"/>
    <mergeCell ref="C306:K306"/>
    <mergeCell ref="L306:S306"/>
    <mergeCell ref="T306:AA306"/>
    <mergeCell ref="T300:AA300"/>
    <mergeCell ref="T313:AA313"/>
    <mergeCell ref="AJ311:AO311"/>
    <mergeCell ref="AB312:AG312"/>
    <mergeCell ref="C316:K316"/>
    <mergeCell ref="C315:K315"/>
    <mergeCell ref="T310:AA310"/>
    <mergeCell ref="L316:S316"/>
    <mergeCell ref="T316:AA316"/>
    <mergeCell ref="C324:K324"/>
    <mergeCell ref="AB324:AG324"/>
    <mergeCell ref="AB306:AG306"/>
    <mergeCell ref="T326:AA326"/>
    <mergeCell ref="T312:AA312"/>
    <mergeCell ref="T311:AA311"/>
    <mergeCell ref="C310:K310"/>
    <mergeCell ref="C311:K311"/>
    <mergeCell ref="L312:S312"/>
    <mergeCell ref="L313:S313"/>
    <mergeCell ref="C313:K313"/>
    <mergeCell ref="CB552:CG552"/>
    <mergeCell ref="C384:U384"/>
    <mergeCell ref="L320:S321"/>
    <mergeCell ref="L315:S315"/>
    <mergeCell ref="C337:K337"/>
    <mergeCell ref="CB444:CG444"/>
    <mergeCell ref="AF547:AN547"/>
    <mergeCell ref="BU443:BZ443"/>
    <mergeCell ref="AE417:AM417"/>
    <mergeCell ref="AO436:AW436"/>
    <mergeCell ref="AO383:AW383"/>
    <mergeCell ref="AB381:AG381"/>
    <mergeCell ref="AH381:AN381"/>
    <mergeCell ref="AO381:AW381"/>
    <mergeCell ref="X352:AE352"/>
    <mergeCell ref="AB329:AG329"/>
    <mergeCell ref="L328:S328"/>
    <mergeCell ref="AP324:AW324"/>
    <mergeCell ref="AJ323:AO323"/>
    <mergeCell ref="AP323:AW323"/>
    <mergeCell ref="CB452:CG452"/>
    <mergeCell ref="AG349:AN349"/>
    <mergeCell ref="AP349:AW349"/>
    <mergeCell ref="O351:V351"/>
    <mergeCell ref="BU444:BZ444"/>
    <mergeCell ref="AE456:AM456"/>
    <mergeCell ref="AB388:AG388"/>
    <mergeCell ref="C328:K328"/>
    <mergeCell ref="AJ333:AO333"/>
    <mergeCell ref="T341:AA341"/>
    <mergeCell ref="T328:AA328"/>
    <mergeCell ref="BU577:BZ577"/>
    <mergeCell ref="AO579:AW579"/>
    <mergeCell ref="AE584:AM584"/>
    <mergeCell ref="AO584:AW584"/>
    <mergeCell ref="W577:AD577"/>
    <mergeCell ref="BU584:BZ584"/>
    <mergeCell ref="C575:Y575"/>
    <mergeCell ref="BU566:BZ566"/>
    <mergeCell ref="BU570:BZ570"/>
    <mergeCell ref="BU575:BZ575"/>
    <mergeCell ref="W558:AD558"/>
    <mergeCell ref="N560:V560"/>
    <mergeCell ref="AO555:AW555"/>
    <mergeCell ref="AE568:AM568"/>
    <mergeCell ref="AE569:AM569"/>
    <mergeCell ref="N566:V566"/>
    <mergeCell ref="C570:L570"/>
    <mergeCell ref="AF570:AN570"/>
    <mergeCell ref="W570:AD570"/>
    <mergeCell ref="W557:AD557"/>
    <mergeCell ref="N559:V559"/>
    <mergeCell ref="AF560:AN560"/>
    <mergeCell ref="AF561:AN561"/>
    <mergeCell ref="AF562:AN562"/>
    <mergeCell ref="AP352:AW352"/>
    <mergeCell ref="AE579:AM579"/>
    <mergeCell ref="C581:V581"/>
    <mergeCell ref="AO575:AW575"/>
    <mergeCell ref="BU572:BZ572"/>
    <mergeCell ref="W555:AD555"/>
    <mergeCell ref="CB584:CG584"/>
    <mergeCell ref="C582:V582"/>
    <mergeCell ref="W582:AD582"/>
    <mergeCell ref="AE582:AM582"/>
    <mergeCell ref="Y591:AE591"/>
    <mergeCell ref="AO568:AW568"/>
    <mergeCell ref="AO574:AW574"/>
    <mergeCell ref="C557:M557"/>
    <mergeCell ref="AE577:AM577"/>
    <mergeCell ref="AO577:AW577"/>
    <mergeCell ref="C563:M563"/>
    <mergeCell ref="C562:M562"/>
    <mergeCell ref="N562:V562"/>
    <mergeCell ref="AF564:AN564"/>
    <mergeCell ref="Q589:W589"/>
    <mergeCell ref="AE581:AM581"/>
    <mergeCell ref="AO566:AW566"/>
    <mergeCell ref="AO581:AW581"/>
    <mergeCell ref="AE573:AM573"/>
    <mergeCell ref="AO573:AW573"/>
    <mergeCell ref="AE574:AM574"/>
    <mergeCell ref="AO580:AW580"/>
    <mergeCell ref="W580:AD580"/>
    <mergeCell ref="AG591:AN591"/>
    <mergeCell ref="AG589:AN589"/>
    <mergeCell ref="AP589:AW589"/>
    <mergeCell ref="W581:AD581"/>
    <mergeCell ref="CB577:CG577"/>
    <mergeCell ref="BU567:BZ567"/>
    <mergeCell ref="W563:AD563"/>
    <mergeCell ref="AE572:AM572"/>
    <mergeCell ref="AP590:AW590"/>
    <mergeCell ref="Y590:AE590"/>
    <mergeCell ref="Q595:W595"/>
    <mergeCell ref="BU634:BZ634"/>
    <mergeCell ref="CB634:CG634"/>
    <mergeCell ref="CB632:CG632"/>
    <mergeCell ref="BU637:BZ637"/>
    <mergeCell ref="CB637:CG637"/>
    <mergeCell ref="BU635:BZ635"/>
    <mergeCell ref="Q608:W608"/>
    <mergeCell ref="AE624:AM624"/>
    <mergeCell ref="AE625:AM625"/>
    <mergeCell ref="AO626:AW626"/>
    <mergeCell ref="Q610:W610"/>
    <mergeCell ref="CB631:CG631"/>
    <mergeCell ref="Q593:W593"/>
    <mergeCell ref="AP593:AW593"/>
    <mergeCell ref="AP601:AW601"/>
    <mergeCell ref="CB633:CG633"/>
    <mergeCell ref="CB611:CG611"/>
    <mergeCell ref="CB601:CG601"/>
    <mergeCell ref="AO619:AW619"/>
    <mergeCell ref="AO620:AW620"/>
    <mergeCell ref="AE620:AM620"/>
    <mergeCell ref="C613:AW613"/>
    <mergeCell ref="Q606:W606"/>
    <mergeCell ref="AO622:AW622"/>
    <mergeCell ref="AE621:AM621"/>
    <mergeCell ref="AG601:AN601"/>
    <mergeCell ref="AG608:AN608"/>
    <mergeCell ref="Q611:W611"/>
    <mergeCell ref="Y611:AE611"/>
    <mergeCell ref="AG611:AN611"/>
    <mergeCell ref="BU639:BZ639"/>
    <mergeCell ref="AO636:AW636"/>
    <mergeCell ref="AG610:AN610"/>
    <mergeCell ref="AP610:AW610"/>
    <mergeCell ref="BU598:BZ598"/>
    <mergeCell ref="AO632:AW632"/>
    <mergeCell ref="BU632:BZ632"/>
    <mergeCell ref="BU631:BZ631"/>
    <mergeCell ref="AO629:AW629"/>
    <mergeCell ref="AO616:AW616"/>
    <mergeCell ref="AE623:AM623"/>
    <mergeCell ref="AO623:AW623"/>
    <mergeCell ref="AO624:AW624"/>
    <mergeCell ref="AO631:AW631"/>
    <mergeCell ref="AE632:AM632"/>
    <mergeCell ref="Q603:W603"/>
    <mergeCell ref="Y610:AE610"/>
    <mergeCell ref="BU633:BZ633"/>
    <mergeCell ref="AE634:AM634"/>
    <mergeCell ref="AG605:AN605"/>
    <mergeCell ref="AP605:AW605"/>
    <mergeCell ref="Y606:AE606"/>
    <mergeCell ref="AG606:AN606"/>
    <mergeCell ref="AP606:AW606"/>
    <mergeCell ref="AO617:AW617"/>
    <mergeCell ref="AE619:AM619"/>
    <mergeCell ref="AO621:AW621"/>
    <mergeCell ref="AE615:AM615"/>
    <mergeCell ref="AO615:AW615"/>
    <mergeCell ref="BU601:BZ601"/>
    <mergeCell ref="AE617:AM617"/>
    <mergeCell ref="AE622:AM622"/>
    <mergeCell ref="L723:S723"/>
    <mergeCell ref="CB690:CG690"/>
    <mergeCell ref="BU641:BZ641"/>
    <mergeCell ref="AO640:AW640"/>
    <mergeCell ref="AE647:AM647"/>
    <mergeCell ref="AE674:AM674"/>
    <mergeCell ref="BU676:BZ676"/>
    <mergeCell ref="BU653:BZ653"/>
    <mergeCell ref="CB653:CG653"/>
    <mergeCell ref="AO647:AW647"/>
    <mergeCell ref="AO674:AW674"/>
    <mergeCell ref="AE652:AM652"/>
    <mergeCell ref="AE644:AM644"/>
    <mergeCell ref="AE645:AM645"/>
    <mergeCell ref="AO648:AW648"/>
    <mergeCell ref="AE639:AM639"/>
    <mergeCell ref="CB635:CG635"/>
    <mergeCell ref="AE636:AM636"/>
    <mergeCell ref="CB639:CG639"/>
    <mergeCell ref="AE635:AM635"/>
    <mergeCell ref="AO693:AW693"/>
    <mergeCell ref="AE653:AM653"/>
    <mergeCell ref="AE648:AM648"/>
    <mergeCell ref="AE676:AM676"/>
    <mergeCell ref="AE649:AM649"/>
    <mergeCell ref="AO707:AW707"/>
    <mergeCell ref="AO700:AW700"/>
    <mergeCell ref="BU674:BZ674"/>
    <mergeCell ref="BU691:BZ691"/>
    <mergeCell ref="AP611:AW611"/>
    <mergeCell ref="BU654:BZ654"/>
    <mergeCell ref="C656:Y656"/>
    <mergeCell ref="BI725:BM725"/>
    <mergeCell ref="AO721:AW721"/>
    <mergeCell ref="AG721:AN721"/>
    <mergeCell ref="AO720:AW720"/>
    <mergeCell ref="AA718:AF718"/>
    <mergeCell ref="L718:S718"/>
    <mergeCell ref="AE767:AM767"/>
    <mergeCell ref="AO684:AW684"/>
    <mergeCell ref="AE688:AM688"/>
    <mergeCell ref="AE687:AM687"/>
    <mergeCell ref="L713:S713"/>
    <mergeCell ref="AO733:AW733"/>
    <mergeCell ref="AO752:AW752"/>
    <mergeCell ref="AJ742:AR742"/>
    <mergeCell ref="C712:K712"/>
    <mergeCell ref="AA715:AF715"/>
    <mergeCell ref="AG727:AN727"/>
    <mergeCell ref="U741:AC741"/>
    <mergeCell ref="AT736:AW736"/>
    <mergeCell ref="T720:Y720"/>
    <mergeCell ref="BS722:BW722"/>
    <mergeCell ref="AE766:AM766"/>
    <mergeCell ref="AE749:AM749"/>
    <mergeCell ref="AE683:AM683"/>
    <mergeCell ref="AE684:AM684"/>
    <mergeCell ref="AA713:AF713"/>
    <mergeCell ref="AO691:AW691"/>
    <mergeCell ref="CB799:CG799"/>
    <mergeCell ref="BU799:BZ799"/>
    <mergeCell ref="AE795:AM795"/>
    <mergeCell ref="AE796:AM796"/>
    <mergeCell ref="AO788:AW788"/>
    <mergeCell ref="AO787:AW787"/>
    <mergeCell ref="AE756:AM756"/>
    <mergeCell ref="AE798:AM798"/>
    <mergeCell ref="BU770:BZ770"/>
    <mergeCell ref="CB770:CG770"/>
    <mergeCell ref="AO766:AW766"/>
    <mergeCell ref="AO767:AW767"/>
    <mergeCell ref="AO768:AW768"/>
    <mergeCell ref="AE776:AM776"/>
    <mergeCell ref="AE768:AM768"/>
    <mergeCell ref="AO770:AW770"/>
    <mergeCell ref="AE771:AM771"/>
    <mergeCell ref="AE778:AM778"/>
    <mergeCell ref="AE793:AM793"/>
    <mergeCell ref="AE794:AM794"/>
    <mergeCell ref="AO781:AW781"/>
    <mergeCell ref="AE779:AM779"/>
    <mergeCell ref="AO761:AW761"/>
    <mergeCell ref="AO764:AW764"/>
    <mergeCell ref="AE761:AM761"/>
    <mergeCell ref="AO771:AW771"/>
    <mergeCell ref="AO780:AW780"/>
    <mergeCell ref="AO798:AW798"/>
    <mergeCell ref="AO796:AW796"/>
    <mergeCell ref="AO797:AW797"/>
    <mergeCell ref="AE774:AM774"/>
    <mergeCell ref="A792:AW792"/>
    <mergeCell ref="BU840:BZ840"/>
    <mergeCell ref="AO840:AW840"/>
    <mergeCell ref="AE841:AM841"/>
    <mergeCell ref="AO841:AW841"/>
    <mergeCell ref="AO844:AW844"/>
    <mergeCell ref="AO839:AW839"/>
    <mergeCell ref="CB834:CG834"/>
    <mergeCell ref="BU834:BZ834"/>
    <mergeCell ref="AO845:AW845"/>
    <mergeCell ref="AE844:AM844"/>
    <mergeCell ref="AO837:AW837"/>
    <mergeCell ref="AE836:AM836"/>
    <mergeCell ref="AE834:AM834"/>
    <mergeCell ref="BU845:BZ845"/>
    <mergeCell ref="BU842:BZ842"/>
    <mergeCell ref="AE842:AM842"/>
    <mergeCell ref="AE843:AM843"/>
    <mergeCell ref="AO843:AW843"/>
    <mergeCell ref="AO834:AW834"/>
    <mergeCell ref="AE840:AM840"/>
    <mergeCell ref="AE837:AM837"/>
    <mergeCell ref="BU825:BZ825"/>
    <mergeCell ref="CB825:CG825"/>
    <mergeCell ref="BU817:BZ817"/>
    <mergeCell ref="CB817:CG817"/>
    <mergeCell ref="BU838:BZ838"/>
    <mergeCell ref="AE832:AM832"/>
    <mergeCell ref="CB840:CG840"/>
    <mergeCell ref="CB842:CG842"/>
    <mergeCell ref="AO836:AW836"/>
    <mergeCell ref="CB838:CG838"/>
    <mergeCell ref="BU866:BZ866"/>
    <mergeCell ref="AE856:AM856"/>
    <mergeCell ref="AO856:AW856"/>
    <mergeCell ref="BU856:BZ856"/>
    <mergeCell ref="AE849:AM849"/>
    <mergeCell ref="AE850:AM850"/>
    <mergeCell ref="AE851:AM851"/>
    <mergeCell ref="AE852:AM852"/>
    <mergeCell ref="AE853:AM853"/>
    <mergeCell ref="AE854:AM854"/>
    <mergeCell ref="AE855:AM855"/>
    <mergeCell ref="AE858:AM858"/>
    <mergeCell ref="AO858:AW858"/>
    <mergeCell ref="AE859:AM859"/>
    <mergeCell ref="AO852:AW852"/>
    <mergeCell ref="AO842:AW842"/>
    <mergeCell ref="AO850:AW850"/>
    <mergeCell ref="AE862:AM862"/>
    <mergeCell ref="AO854:AW854"/>
    <mergeCell ref="AO859:AW859"/>
    <mergeCell ref="AE866:AM866"/>
    <mergeCell ref="AO866:AW866"/>
    <mergeCell ref="BU957:BZ957"/>
    <mergeCell ref="AF1037:AM1037"/>
    <mergeCell ref="C1032:L1032"/>
    <mergeCell ref="W1026:AD1026"/>
    <mergeCell ref="W1027:AD1027"/>
    <mergeCell ref="W1033:AD1033"/>
    <mergeCell ref="AE957:AM957"/>
    <mergeCell ref="O987:V987"/>
    <mergeCell ref="AF1035:AM1035"/>
    <mergeCell ref="AO1035:AW1035"/>
    <mergeCell ref="AO1034:AW1034"/>
    <mergeCell ref="AE966:AM966"/>
    <mergeCell ref="C1016:AW1016"/>
    <mergeCell ref="AF1027:AM1027"/>
    <mergeCell ref="C1012:AW1012"/>
    <mergeCell ref="AE993:AM993"/>
    <mergeCell ref="X980:AE980"/>
    <mergeCell ref="X981:AE981"/>
    <mergeCell ref="O981:V981"/>
    <mergeCell ref="AF1026:AM1026"/>
    <mergeCell ref="C983:M983"/>
    <mergeCell ref="AE965:AM965"/>
    <mergeCell ref="M1032:U1032"/>
    <mergeCell ref="W1037:AD1037"/>
    <mergeCell ref="C1022:AW1022"/>
    <mergeCell ref="C995:M995"/>
    <mergeCell ref="AO995:AW995"/>
    <mergeCell ref="C1028:M1028"/>
    <mergeCell ref="C1006:AW1006"/>
    <mergeCell ref="AF1032:AM1032"/>
    <mergeCell ref="AE994:AM994"/>
    <mergeCell ref="AO994:AW994"/>
    <mergeCell ref="W1039:AD1039"/>
    <mergeCell ref="AH1051:AN1051"/>
    <mergeCell ref="Y1051:AF1051"/>
    <mergeCell ref="C1042:AW1042"/>
    <mergeCell ref="AP1054:AW1054"/>
    <mergeCell ref="C1059:AW1059"/>
    <mergeCell ref="C1061:AW1061"/>
    <mergeCell ref="C1049:N1049"/>
    <mergeCell ref="O1056:W1056"/>
    <mergeCell ref="AE949:AM949"/>
    <mergeCell ref="Y1045:AF1045"/>
    <mergeCell ref="AP1049:AW1049"/>
    <mergeCell ref="C1051:L1051"/>
    <mergeCell ref="AP1047:AW1047"/>
    <mergeCell ref="AE953:AM953"/>
    <mergeCell ref="AO953:AW953"/>
    <mergeCell ref="AF1033:AM1033"/>
    <mergeCell ref="AO1033:AW1033"/>
    <mergeCell ref="AO1038:AW1038"/>
    <mergeCell ref="N1031:U1031"/>
    <mergeCell ref="AH1050:AN1050"/>
    <mergeCell ref="AE968:AM968"/>
    <mergeCell ref="AH1046:AN1046"/>
    <mergeCell ref="AH1047:AN1047"/>
    <mergeCell ref="AP1045:AW1045"/>
    <mergeCell ref="AP1051:AW1051"/>
    <mergeCell ref="AF1034:AM1034"/>
    <mergeCell ref="AH1055:AN1055"/>
    <mergeCell ref="AE967:AM967"/>
    <mergeCell ref="A1071:B1071"/>
    <mergeCell ref="AO1077:AW1077"/>
    <mergeCell ref="AE1129:AM1129"/>
    <mergeCell ref="O982:V982"/>
    <mergeCell ref="AO1039:AW1039"/>
    <mergeCell ref="AF1031:AM1031"/>
    <mergeCell ref="AG981:AN981"/>
    <mergeCell ref="W1030:AD1030"/>
    <mergeCell ref="W1031:AD1031"/>
    <mergeCell ref="N1030:U1030"/>
    <mergeCell ref="N1026:U1026"/>
    <mergeCell ref="N1029:U1029"/>
    <mergeCell ref="A1075:B1075"/>
    <mergeCell ref="AO1065:AW1065"/>
    <mergeCell ref="AO1076:AW1076"/>
    <mergeCell ref="AE1083:AM1083"/>
    <mergeCell ref="AO1083:AW1083"/>
    <mergeCell ref="C1066:Y1066"/>
    <mergeCell ref="AP1055:AW1055"/>
    <mergeCell ref="AF1107:AN1107"/>
    <mergeCell ref="T1098:AC1098"/>
    <mergeCell ref="AO1079:AW1079"/>
    <mergeCell ref="AN1100:AX1100"/>
    <mergeCell ref="C1074:Y1074"/>
    <mergeCell ref="C1034:M1034"/>
    <mergeCell ref="AF1110:AN1110"/>
    <mergeCell ref="AO1114:AX1114"/>
    <mergeCell ref="AP1048:AW1048"/>
    <mergeCell ref="AH1048:AN1048"/>
    <mergeCell ref="AE1075:AM1075"/>
    <mergeCell ref="AH1053:AN1053"/>
    <mergeCell ref="A1062:B1062"/>
    <mergeCell ref="AH1056:AN1056"/>
    <mergeCell ref="Y1046:AF1046"/>
    <mergeCell ref="Y1047:AF1047"/>
    <mergeCell ref="Y1048:AF1048"/>
    <mergeCell ref="Y1050:AF1050"/>
    <mergeCell ref="AH1045:AN1045"/>
    <mergeCell ref="C1035:M1035"/>
    <mergeCell ref="AE1073:AM1073"/>
    <mergeCell ref="O1047:W1047"/>
    <mergeCell ref="AO1086:AW1086"/>
    <mergeCell ref="AF1112:AN1112"/>
    <mergeCell ref="AO1112:AX1112"/>
    <mergeCell ref="AO1110:AX1110"/>
    <mergeCell ref="AN1102:AX1102"/>
    <mergeCell ref="W1034:AD1034"/>
    <mergeCell ref="C1080:Y1080"/>
    <mergeCell ref="T1100:AC1100"/>
    <mergeCell ref="T1099:AC1099"/>
    <mergeCell ref="O1050:W1050"/>
    <mergeCell ref="AP1050:AW1050"/>
    <mergeCell ref="AP1052:AW1052"/>
    <mergeCell ref="Y1049:AF1049"/>
    <mergeCell ref="AO1073:AW1073"/>
    <mergeCell ref="AO1080:AW1080"/>
    <mergeCell ref="AO1072:AW1072"/>
    <mergeCell ref="AD1098:AM1098"/>
    <mergeCell ref="O1055:W1055"/>
    <mergeCell ref="AF1109:AN1109"/>
    <mergeCell ref="AE1084:AM1084"/>
    <mergeCell ref="AE1085:AM1085"/>
    <mergeCell ref="AE1086:AM1086"/>
    <mergeCell ref="AO1085:AW1085"/>
    <mergeCell ref="A1082:B1082"/>
    <mergeCell ref="AE1063:AM1063"/>
    <mergeCell ref="AO1069:AW1069"/>
    <mergeCell ref="AE1076:AM1076"/>
    <mergeCell ref="AE1077:AM1077"/>
    <mergeCell ref="AE1087:AM1087"/>
    <mergeCell ref="C1079:Y1079"/>
    <mergeCell ref="AE1142:AM1142"/>
    <mergeCell ref="AO1142:AW1142"/>
    <mergeCell ref="C1143:U1143"/>
    <mergeCell ref="V1143:AC1143"/>
    <mergeCell ref="AE1143:AM1143"/>
    <mergeCell ref="AO1143:AW1143"/>
    <mergeCell ref="AO1140:AW1140"/>
    <mergeCell ref="V1140:AC1140"/>
    <mergeCell ref="C1140:U1140"/>
    <mergeCell ref="AO1111:AX1111"/>
    <mergeCell ref="C1119:AW1119"/>
    <mergeCell ref="C1128:AW1128"/>
    <mergeCell ref="C1131:U1131"/>
    <mergeCell ref="C1138:U1138"/>
    <mergeCell ref="AO1115:AX1115"/>
    <mergeCell ref="AO1122:AW1122"/>
    <mergeCell ref="AO1123:AW1123"/>
    <mergeCell ref="V1138:AC1138"/>
    <mergeCell ref="AO1131:AW1131"/>
    <mergeCell ref="AO1132:AW1132"/>
    <mergeCell ref="AE1139:AM1139"/>
    <mergeCell ref="AD1101:AM1101"/>
    <mergeCell ref="AO1106:AX1106"/>
    <mergeCell ref="AF1108:AN1108"/>
    <mergeCell ref="AO1107:AX1107"/>
    <mergeCell ref="AO1171:AW1171"/>
    <mergeCell ref="AE1171:AM1171"/>
    <mergeCell ref="C1165:R1165"/>
    <mergeCell ref="T1168:AB1168"/>
    <mergeCell ref="AE1168:AM1168"/>
    <mergeCell ref="AE1149:AM1149"/>
    <mergeCell ref="AO1150:AW1150"/>
    <mergeCell ref="AE1150:AM1150"/>
    <mergeCell ref="C1171:R1171"/>
    <mergeCell ref="T1163:AB1163"/>
    <mergeCell ref="AE1163:AM1163"/>
    <mergeCell ref="AO1161:AW1161"/>
    <mergeCell ref="AE1164:AM1164"/>
    <mergeCell ref="AO1168:AW1168"/>
    <mergeCell ref="AE1154:AM1154"/>
    <mergeCell ref="AO1109:AX1109"/>
    <mergeCell ref="AF1113:AN1113"/>
    <mergeCell ref="C1139:U1139"/>
    <mergeCell ref="AO1139:AW1139"/>
    <mergeCell ref="AE1145:AM1145"/>
    <mergeCell ref="AE1140:AM1140"/>
    <mergeCell ref="AO1157:AW1157"/>
    <mergeCell ref="W1124:AC1124"/>
    <mergeCell ref="W1125:AC1125"/>
    <mergeCell ref="W1126:AC1126"/>
    <mergeCell ref="W1127:AC1127"/>
    <mergeCell ref="V1129:AC1129"/>
    <mergeCell ref="C1137:U1137"/>
    <mergeCell ref="AE1141:AM1141"/>
    <mergeCell ref="AE1144:AM1144"/>
    <mergeCell ref="AO1144:AW1144"/>
    <mergeCell ref="V1139:AC1139"/>
    <mergeCell ref="C1141:U1141"/>
    <mergeCell ref="V1141:AC1141"/>
    <mergeCell ref="V1137:AC1137"/>
    <mergeCell ref="AO1108:AX1108"/>
    <mergeCell ref="AF1105:AN1105"/>
    <mergeCell ref="AO1105:AW1105"/>
    <mergeCell ref="AO1138:AW1138"/>
    <mergeCell ref="V1133:AC1133"/>
    <mergeCell ref="AE1133:AM1133"/>
    <mergeCell ref="AO1133:AW1133"/>
    <mergeCell ref="C1142:U1142"/>
    <mergeCell ref="V1142:AC1142"/>
    <mergeCell ref="O1053:W1053"/>
    <mergeCell ref="AO1067:AW1067"/>
    <mergeCell ref="Y1056:AF1056"/>
    <mergeCell ref="AF1116:AN1116"/>
    <mergeCell ref="V1147:AC1147"/>
    <mergeCell ref="AE1167:AM1167"/>
    <mergeCell ref="T1170:AB1170"/>
    <mergeCell ref="AO1159:AW1159"/>
    <mergeCell ref="AE1155:AM1155"/>
    <mergeCell ref="AO1149:AW1149"/>
    <mergeCell ref="C1157:R1157"/>
    <mergeCell ref="AO1151:AW1151"/>
    <mergeCell ref="AE1148:AM1148"/>
    <mergeCell ref="C1145:U1145"/>
    <mergeCell ref="AO1145:AW1145"/>
    <mergeCell ref="C1146:U1146"/>
    <mergeCell ref="AE1151:AM1151"/>
    <mergeCell ref="T1159:AB1159"/>
    <mergeCell ref="T1162:AB1162"/>
    <mergeCell ref="T1161:AB1161"/>
    <mergeCell ref="AE1162:AM1162"/>
    <mergeCell ref="AO1162:AW1162"/>
    <mergeCell ref="AE1131:AM1131"/>
    <mergeCell ref="AE1132:AM1132"/>
    <mergeCell ref="AO1136:AW1136"/>
    <mergeCell ref="C1091:AW1091"/>
    <mergeCell ref="AO1163:AW1163"/>
    <mergeCell ref="AO1167:AW1167"/>
    <mergeCell ref="AE1137:AM1137"/>
    <mergeCell ref="AO1137:AW1137"/>
    <mergeCell ref="C1133:U1133"/>
    <mergeCell ref="W1123:AC1123"/>
    <mergeCell ref="AO1113:AX1113"/>
    <mergeCell ref="AD1099:AM1099"/>
    <mergeCell ref="AN1099:AX1099"/>
    <mergeCell ref="T1102:AC1102"/>
    <mergeCell ref="C1069:M1069"/>
    <mergeCell ref="AE1082:AM1082"/>
    <mergeCell ref="AO1082:AW1082"/>
    <mergeCell ref="C1180:AW1180"/>
    <mergeCell ref="C1176:R1176"/>
    <mergeCell ref="C1172:R1172"/>
    <mergeCell ref="C1163:R1163"/>
    <mergeCell ref="C1164:R1164"/>
    <mergeCell ref="AE1156:AM1156"/>
    <mergeCell ref="AO1155:AW1155"/>
    <mergeCell ref="AO1156:AW1156"/>
    <mergeCell ref="AO1154:AW1154"/>
    <mergeCell ref="AO1141:AW1141"/>
    <mergeCell ref="C1147:U1147"/>
    <mergeCell ref="AE1147:AM1147"/>
    <mergeCell ref="AO1147:AW1147"/>
    <mergeCell ref="C1159:R1159"/>
    <mergeCell ref="AO1148:AW1148"/>
    <mergeCell ref="C1162:R1162"/>
    <mergeCell ref="AE1080:AM1080"/>
    <mergeCell ref="AE1081:AM1081"/>
    <mergeCell ref="AO1078:AW1078"/>
    <mergeCell ref="C1087:Y1087"/>
    <mergeCell ref="AE1078:AM1078"/>
    <mergeCell ref="V1131:AC1131"/>
    <mergeCell ref="AO1129:AW1129"/>
    <mergeCell ref="AO1116:AX1116"/>
    <mergeCell ref="AE1138:AM1138"/>
    <mergeCell ref="AF1115:AN1115"/>
    <mergeCell ref="T1154:AB1154"/>
    <mergeCell ref="C741:M741"/>
    <mergeCell ref="C743:O743"/>
    <mergeCell ref="AE797:AM797"/>
    <mergeCell ref="AO795:AW795"/>
    <mergeCell ref="C774:Y774"/>
    <mergeCell ref="C740:M740"/>
    <mergeCell ref="AO838:AW838"/>
    <mergeCell ref="AE838:AM838"/>
    <mergeCell ref="AE801:AM801"/>
    <mergeCell ref="AO801:AW801"/>
    <mergeCell ref="W815:AC815"/>
    <mergeCell ref="AE803:AM803"/>
    <mergeCell ref="AO803:AW803"/>
    <mergeCell ref="AO920:AW920"/>
    <mergeCell ref="AE919:AM919"/>
    <mergeCell ref="AO938:AW938"/>
    <mergeCell ref="AE935:AM935"/>
    <mergeCell ref="AO868:AW868"/>
    <mergeCell ref="AE927:AM927"/>
    <mergeCell ref="AO927:AW927"/>
    <mergeCell ref="AE876:AM876"/>
    <mergeCell ref="AE901:AM901"/>
    <mergeCell ref="AE882:AM882"/>
    <mergeCell ref="C1132:U1132"/>
    <mergeCell ref="AE1130:AM1130"/>
    <mergeCell ref="AO1130:AW1130"/>
    <mergeCell ref="AE940:AM940"/>
    <mergeCell ref="AO933:AW933"/>
    <mergeCell ref="AO875:AW875"/>
    <mergeCell ref="AE891:AM891"/>
    <mergeCell ref="AO634:AW634"/>
    <mergeCell ref="AG598:AN598"/>
    <mergeCell ref="AG593:AN593"/>
    <mergeCell ref="Y593:AE593"/>
    <mergeCell ref="Y594:AE594"/>
    <mergeCell ref="AP588:AW588"/>
    <mergeCell ref="C534:J534"/>
    <mergeCell ref="AF1106:AN1106"/>
    <mergeCell ref="AE1079:AM1079"/>
    <mergeCell ref="AF1111:AN1111"/>
    <mergeCell ref="C1068:Y1068"/>
    <mergeCell ref="T1101:AC1101"/>
    <mergeCell ref="AE1067:AM1067"/>
    <mergeCell ref="O1052:W1052"/>
    <mergeCell ref="T1103:AC1103"/>
    <mergeCell ref="C1103:Q1103"/>
    <mergeCell ref="AN1101:AX1101"/>
    <mergeCell ref="AN1098:AX1098"/>
    <mergeCell ref="AO1088:AW1088"/>
    <mergeCell ref="C1056:L1056"/>
    <mergeCell ref="Y1052:AF1052"/>
    <mergeCell ref="AO1063:AW1063"/>
    <mergeCell ref="AO1084:AW1084"/>
    <mergeCell ref="Y1055:AF1055"/>
    <mergeCell ref="C1067:Y1067"/>
    <mergeCell ref="AE914:AM914"/>
    <mergeCell ref="AN1103:AX1103"/>
    <mergeCell ref="AE1065:AM1065"/>
    <mergeCell ref="AE1066:AM1066"/>
    <mergeCell ref="AO1075:AW1075"/>
    <mergeCell ref="AD1102:AM1102"/>
    <mergeCell ref="AD1103:AM1103"/>
    <mergeCell ref="N547:V547"/>
    <mergeCell ref="AE472:AM472"/>
    <mergeCell ref="AE894:AM894"/>
    <mergeCell ref="AO915:AW915"/>
    <mergeCell ref="AE902:AM902"/>
    <mergeCell ref="AE915:AM915"/>
    <mergeCell ref="AO892:AW892"/>
    <mergeCell ref="AO929:AW929"/>
    <mergeCell ref="AO926:AW926"/>
    <mergeCell ref="AE921:AM921"/>
    <mergeCell ref="AE922:AM922"/>
    <mergeCell ref="AE847:AM847"/>
    <mergeCell ref="AE863:AM863"/>
    <mergeCell ref="AO853:AW853"/>
    <mergeCell ref="AO851:AW851"/>
    <mergeCell ref="AO821:AW821"/>
    <mergeCell ref="AO849:AW849"/>
    <mergeCell ref="AE821:AM821"/>
    <mergeCell ref="C899:U899"/>
    <mergeCell ref="AO895:AW895"/>
    <mergeCell ref="AO902:AW902"/>
    <mergeCell ref="AO898:AW898"/>
    <mergeCell ref="L714:S714"/>
    <mergeCell ref="AO894:AW894"/>
    <mergeCell ref="AO891:AW891"/>
    <mergeCell ref="AE897:AM897"/>
    <mergeCell ref="AE898:AM898"/>
    <mergeCell ref="AE762:AM762"/>
    <mergeCell ref="AE829:AM829"/>
    <mergeCell ref="AO901:AW901"/>
    <mergeCell ref="AO886:AW886"/>
    <mergeCell ref="AO884:AW884"/>
    <mergeCell ref="AE804:AM804"/>
    <mergeCell ref="AO804:AW804"/>
    <mergeCell ref="AE814:AM814"/>
    <mergeCell ref="AO815:AW815"/>
    <mergeCell ref="U743:AC743"/>
    <mergeCell ref="AP596:AW596"/>
    <mergeCell ref="Q596:W596"/>
    <mergeCell ref="AP597:AW597"/>
    <mergeCell ref="Q600:W600"/>
    <mergeCell ref="Y600:AE600"/>
    <mergeCell ref="AO750:AW750"/>
    <mergeCell ref="AE738:AH738"/>
    <mergeCell ref="L726:S726"/>
    <mergeCell ref="AT739:AW739"/>
    <mergeCell ref="L715:S715"/>
    <mergeCell ref="AO734:AW734"/>
    <mergeCell ref="AO705:AW705"/>
    <mergeCell ref="AG722:AN722"/>
    <mergeCell ref="AA719:AF719"/>
    <mergeCell ref="AE690:AM690"/>
    <mergeCell ref="AO683:AW683"/>
    <mergeCell ref="AO675:AW675"/>
    <mergeCell ref="AO690:AW690"/>
    <mergeCell ref="AE679:AM679"/>
    <mergeCell ref="AO732:AW732"/>
    <mergeCell ref="AO763:AW763"/>
    <mergeCell ref="C627:AC627"/>
    <mergeCell ref="AE633:AM633"/>
    <mergeCell ref="AO633:AW633"/>
    <mergeCell ref="AE646:AM646"/>
    <mergeCell ref="AE643:AM643"/>
    <mergeCell ref="AE651:AM651"/>
    <mergeCell ref="BU917:BZ917"/>
    <mergeCell ref="AE923:AM923"/>
    <mergeCell ref="BI723:BM723"/>
    <mergeCell ref="BU693:BZ693"/>
    <mergeCell ref="AF1114:AN1114"/>
    <mergeCell ref="V1132:AC1132"/>
    <mergeCell ref="BS723:BW723"/>
    <mergeCell ref="CC723:CG723"/>
    <mergeCell ref="BU949:BZ949"/>
    <mergeCell ref="BU930:BZ930"/>
    <mergeCell ref="BS721:BW721"/>
    <mergeCell ref="AO887:AW887"/>
    <mergeCell ref="AE888:AM888"/>
    <mergeCell ref="BX716:CB716"/>
    <mergeCell ref="CC716:CG716"/>
    <mergeCell ref="BN721:BR721"/>
    <mergeCell ref="BX722:CB722"/>
    <mergeCell ref="AP1056:AW1056"/>
    <mergeCell ref="AE1064:AM1064"/>
    <mergeCell ref="AO1064:AW1064"/>
    <mergeCell ref="BU951:BZ951"/>
    <mergeCell ref="BU972:BZ972"/>
    <mergeCell ref="AE951:AM951"/>
    <mergeCell ref="BU910:BZ910"/>
    <mergeCell ref="AE904:AM904"/>
    <mergeCell ref="AE905:AM905"/>
    <mergeCell ref="AE906:AM906"/>
    <mergeCell ref="BU944:BZ944"/>
    <mergeCell ref="BU935:BZ935"/>
    <mergeCell ref="AE937:AM937"/>
    <mergeCell ref="AE938:AM938"/>
    <mergeCell ref="AO882:AW882"/>
    <mergeCell ref="C1174:R1174"/>
    <mergeCell ref="CB695:CG695"/>
    <mergeCell ref="AE693:AM693"/>
    <mergeCell ref="AH1052:AN1052"/>
    <mergeCell ref="C1054:N1054"/>
    <mergeCell ref="T1156:AB1156"/>
    <mergeCell ref="V1130:AC1130"/>
    <mergeCell ref="AE696:AM696"/>
    <mergeCell ref="BS717:BW717"/>
    <mergeCell ref="T1155:AB1155"/>
    <mergeCell ref="C1161:R1161"/>
    <mergeCell ref="O1045:W1045"/>
    <mergeCell ref="AE1088:AM1088"/>
    <mergeCell ref="AO1087:AW1087"/>
    <mergeCell ref="AO1081:AW1081"/>
    <mergeCell ref="AE1074:AM1074"/>
    <mergeCell ref="CC721:CG721"/>
    <mergeCell ref="CC717:CG717"/>
    <mergeCell ref="AO716:AW716"/>
    <mergeCell ref="BI717:BM717"/>
    <mergeCell ref="AE903:AM903"/>
    <mergeCell ref="AP983:AW983"/>
    <mergeCell ref="C917:Y917"/>
    <mergeCell ref="AO964:AW964"/>
    <mergeCell ref="BN722:BR722"/>
    <mergeCell ref="AE916:AM916"/>
    <mergeCell ref="AO908:AW908"/>
    <mergeCell ref="AE912:AM912"/>
    <mergeCell ref="AE928:AM928"/>
    <mergeCell ref="AE934:AM934"/>
    <mergeCell ref="C935:AC935"/>
    <mergeCell ref="AF1028:AM1028"/>
    <mergeCell ref="AF1030:AM1030"/>
    <mergeCell ref="AO1028:AW1028"/>
    <mergeCell ref="AF1024:AM1024"/>
    <mergeCell ref="AF1025:AM1025"/>
    <mergeCell ref="AP988:AW988"/>
    <mergeCell ref="AO970:AW970"/>
    <mergeCell ref="O984:V984"/>
    <mergeCell ref="AG979:AW979"/>
    <mergeCell ref="AO972:AW972"/>
    <mergeCell ref="O980:V980"/>
    <mergeCell ref="AO991:AW991"/>
    <mergeCell ref="AP984:AW984"/>
    <mergeCell ref="AE992:AM992"/>
    <mergeCell ref="AG988:AN988"/>
    <mergeCell ref="X988:AE988"/>
    <mergeCell ref="AP981:AW981"/>
    <mergeCell ref="X982:AE982"/>
    <mergeCell ref="AG983:AN983"/>
    <mergeCell ref="AE995:AM995"/>
    <mergeCell ref="X987:AE987"/>
    <mergeCell ref="AP985:AW985"/>
    <mergeCell ref="X983:AE983"/>
    <mergeCell ref="O988:V988"/>
    <mergeCell ref="C1039:L1039"/>
    <mergeCell ref="W1038:AD1038"/>
    <mergeCell ref="N1033:U1033"/>
    <mergeCell ref="X984:AE984"/>
    <mergeCell ref="AE990:AM990"/>
    <mergeCell ref="AO1037:AW1037"/>
    <mergeCell ref="N1035:U1035"/>
    <mergeCell ref="N1036:U1036"/>
    <mergeCell ref="M1039:U1039"/>
    <mergeCell ref="AF1029:AM1029"/>
    <mergeCell ref="T723:Y723"/>
    <mergeCell ref="U805:AC805"/>
    <mergeCell ref="AO723:AW723"/>
    <mergeCell ref="AO724:AW724"/>
    <mergeCell ref="O1049:W1049"/>
    <mergeCell ref="AO956:AW956"/>
    <mergeCell ref="N1025:U1025"/>
    <mergeCell ref="W1028:AD1028"/>
    <mergeCell ref="AO971:AW971"/>
    <mergeCell ref="AO1024:AW1024"/>
    <mergeCell ref="AO1029:AW1029"/>
    <mergeCell ref="C984:M984"/>
    <mergeCell ref="AP982:AW982"/>
    <mergeCell ref="AG982:AN982"/>
    <mergeCell ref="C974:AW974"/>
    <mergeCell ref="O1048:W1048"/>
    <mergeCell ref="AE972:AM972"/>
    <mergeCell ref="AE969:AM969"/>
    <mergeCell ref="C997:AW1004"/>
    <mergeCell ref="N1027:U1027"/>
    <mergeCell ref="N1028:U1028"/>
    <mergeCell ref="W1029:AD1029"/>
    <mergeCell ref="AE883:AM883"/>
    <mergeCell ref="AE780:AM780"/>
    <mergeCell ref="AE874:AM874"/>
    <mergeCell ref="AE860:AM860"/>
    <mergeCell ref="AO864:AW864"/>
    <mergeCell ref="AE871:AM871"/>
    <mergeCell ref="AE873:AM873"/>
    <mergeCell ref="AT738:AW738"/>
    <mergeCell ref="AE740:AH740"/>
    <mergeCell ref="AE751:AM751"/>
    <mergeCell ref="AE747:AM747"/>
    <mergeCell ref="AO799:AW799"/>
    <mergeCell ref="AA717:AF717"/>
    <mergeCell ref="AG718:AN718"/>
    <mergeCell ref="AO848:AW848"/>
    <mergeCell ref="AO1032:AW1032"/>
    <mergeCell ref="N1024:U1024"/>
    <mergeCell ref="AG985:AN985"/>
    <mergeCell ref="C1019:AW1019"/>
    <mergeCell ref="AE991:AM991"/>
    <mergeCell ref="C932:Y932"/>
    <mergeCell ref="C988:M988"/>
    <mergeCell ref="AP980:AW980"/>
    <mergeCell ref="C1007:AW1007"/>
    <mergeCell ref="W1032:AD1032"/>
    <mergeCell ref="AG984:AN984"/>
    <mergeCell ref="O979:AE979"/>
    <mergeCell ref="AO1027:AW1027"/>
    <mergeCell ref="W1024:AD1024"/>
    <mergeCell ref="AO992:AW992"/>
    <mergeCell ref="AO993:AW993"/>
    <mergeCell ref="W1025:AD1025"/>
    <mergeCell ref="C325:K325"/>
    <mergeCell ref="AP332:AW332"/>
    <mergeCell ref="T340:AA340"/>
    <mergeCell ref="AE365:AM365"/>
    <mergeCell ref="AP337:AW337"/>
    <mergeCell ref="X354:AE354"/>
    <mergeCell ref="AB340:AG340"/>
    <mergeCell ref="O985:V985"/>
    <mergeCell ref="AO990:AW990"/>
    <mergeCell ref="AO944:AW944"/>
    <mergeCell ref="AO935:AW935"/>
    <mergeCell ref="AE457:AM457"/>
    <mergeCell ref="C479:AW479"/>
    <mergeCell ref="AG532:AN532"/>
    <mergeCell ref="O527:U527"/>
    <mergeCell ref="AG519:AN519"/>
    <mergeCell ref="O523:U523"/>
    <mergeCell ref="C486:AW486"/>
    <mergeCell ref="C552:M552"/>
    <mergeCell ref="AP531:AW531"/>
    <mergeCell ref="AP526:AW526"/>
    <mergeCell ref="AE954:AM954"/>
    <mergeCell ref="AO954:AW954"/>
    <mergeCell ref="AO966:AW966"/>
    <mergeCell ref="AE946:AM946"/>
    <mergeCell ref="AG534:AN534"/>
    <mergeCell ref="AO471:AW471"/>
    <mergeCell ref="Y531:AE531"/>
    <mergeCell ref="O517:U517"/>
    <mergeCell ref="C551:M551"/>
    <mergeCell ref="AG522:AW522"/>
    <mergeCell ref="AP532:AW532"/>
    <mergeCell ref="C338:K338"/>
    <mergeCell ref="O349:V349"/>
    <mergeCell ref="X349:AE349"/>
    <mergeCell ref="AP340:AW340"/>
    <mergeCell ref="C339:K339"/>
    <mergeCell ref="AH382:AN382"/>
    <mergeCell ref="O533:U533"/>
    <mergeCell ref="AE403:AM403"/>
    <mergeCell ref="AP310:AW310"/>
    <mergeCell ref="AP312:AW312"/>
    <mergeCell ref="AP314:AW314"/>
    <mergeCell ref="AP316:AW316"/>
    <mergeCell ref="C314:K314"/>
    <mergeCell ref="C312:K312"/>
    <mergeCell ref="AJ312:AO312"/>
    <mergeCell ref="L323:S323"/>
    <mergeCell ref="T323:AA323"/>
    <mergeCell ref="AE366:AM366"/>
    <mergeCell ref="O350:V350"/>
    <mergeCell ref="C332:K332"/>
    <mergeCell ref="AO366:AW366"/>
    <mergeCell ref="C356:M356"/>
    <mergeCell ref="O354:V354"/>
    <mergeCell ref="AE358:AM358"/>
    <mergeCell ref="AP350:AW350"/>
    <mergeCell ref="T320:AA321"/>
    <mergeCell ref="T331:AA331"/>
    <mergeCell ref="T332:AA332"/>
    <mergeCell ref="AB332:AG332"/>
    <mergeCell ref="C329:K329"/>
    <mergeCell ref="X351:AE351"/>
    <mergeCell ref="AG351:AN351"/>
    <mergeCell ref="T1169:AB1169"/>
    <mergeCell ref="AE1169:AM1169"/>
    <mergeCell ref="AO1169:AW1169"/>
    <mergeCell ref="AO650:AW650"/>
    <mergeCell ref="C390:U390"/>
    <mergeCell ref="V390:AA390"/>
    <mergeCell ref="AB390:AG390"/>
    <mergeCell ref="AO746:AW746"/>
    <mergeCell ref="AT743:AW743"/>
    <mergeCell ref="AJ743:AR743"/>
    <mergeCell ref="AO423:AW423"/>
    <mergeCell ref="V391:AA391"/>
    <mergeCell ref="AH392:AN392"/>
    <mergeCell ref="AO392:AW392"/>
    <mergeCell ref="C392:U392"/>
    <mergeCell ref="AE810:AM810"/>
    <mergeCell ref="AE875:AM875"/>
    <mergeCell ref="AG712:AN712"/>
    <mergeCell ref="AO957:AW957"/>
    <mergeCell ref="AE748:AM748"/>
    <mergeCell ref="AO748:AW748"/>
    <mergeCell ref="AP517:AW517"/>
    <mergeCell ref="AP519:AW519"/>
    <mergeCell ref="AO726:AW726"/>
    <mergeCell ref="AE781:AM781"/>
    <mergeCell ref="N1037:U1037"/>
    <mergeCell ref="AE739:AH739"/>
    <mergeCell ref="AO863:AW863"/>
    <mergeCell ref="AE695:AM695"/>
    <mergeCell ref="AE864:AM864"/>
    <mergeCell ref="AO861:AW861"/>
    <mergeCell ref="AO855:AW855"/>
    <mergeCell ref="AO1172:AW1172"/>
    <mergeCell ref="C1169:R1169"/>
    <mergeCell ref="C1175:R1175"/>
    <mergeCell ref="Y448:AA448"/>
    <mergeCell ref="AO874:AW874"/>
    <mergeCell ref="AE877:AM877"/>
    <mergeCell ref="AE930:AM930"/>
    <mergeCell ref="AO930:AW930"/>
    <mergeCell ref="AE839:AM839"/>
    <mergeCell ref="AO896:AW896"/>
    <mergeCell ref="Y840:AA840"/>
    <mergeCell ref="Y842:AA842"/>
    <mergeCell ref="AO870:AW870"/>
    <mergeCell ref="AO871:AW871"/>
    <mergeCell ref="AE869:AM869"/>
    <mergeCell ref="AE870:AM870"/>
    <mergeCell ref="T1175:AB1175"/>
    <mergeCell ref="AE1175:AM1175"/>
    <mergeCell ref="AO1175:AW1175"/>
    <mergeCell ref="AO907:AW907"/>
    <mergeCell ref="C1168:R1168"/>
    <mergeCell ref="AE705:AM705"/>
    <mergeCell ref="AE706:AM706"/>
    <mergeCell ref="AJ740:AR740"/>
    <mergeCell ref="AE733:AM733"/>
    <mergeCell ref="AE732:AM732"/>
    <mergeCell ref="AE734:AM734"/>
    <mergeCell ref="T719:Y719"/>
    <mergeCell ref="C799:Y799"/>
    <mergeCell ref="AE1158:AM1158"/>
    <mergeCell ref="AO1158:AW1158"/>
    <mergeCell ref="AO794:AW794"/>
    <mergeCell ref="C1177:R1177"/>
    <mergeCell ref="AO1174:AW1174"/>
    <mergeCell ref="C1166:R1166"/>
    <mergeCell ref="C1167:R1167"/>
    <mergeCell ref="C1170:R1170"/>
    <mergeCell ref="AE1160:AM1160"/>
    <mergeCell ref="AO1160:AW1160"/>
    <mergeCell ref="T1160:AB1160"/>
    <mergeCell ref="C1160:R1160"/>
    <mergeCell ref="T1158:AB1158"/>
    <mergeCell ref="C1158:R1158"/>
    <mergeCell ref="AA725:AF725"/>
    <mergeCell ref="AF1038:AM1038"/>
    <mergeCell ref="AF1036:AM1036"/>
    <mergeCell ref="AE892:AM892"/>
    <mergeCell ref="AO888:AW888"/>
    <mergeCell ref="C866:Y866"/>
    <mergeCell ref="AE872:AM872"/>
    <mergeCell ref="AE895:AM895"/>
    <mergeCell ref="AO872:AW872"/>
    <mergeCell ref="C1156:R1156"/>
    <mergeCell ref="AE788:AM788"/>
    <mergeCell ref="AO965:AW965"/>
    <mergeCell ref="C1013:AW1013"/>
    <mergeCell ref="AO890:AW890"/>
    <mergeCell ref="AE890:AM890"/>
    <mergeCell ref="AO772:AW772"/>
    <mergeCell ref="AO773:AW773"/>
    <mergeCell ref="AG987:AN987"/>
    <mergeCell ref="AP987:AW987"/>
    <mergeCell ref="AO897:AW897"/>
    <mergeCell ref="AE730:AM730"/>
    <mergeCell ref="AH389:AN389"/>
    <mergeCell ref="T334:AA334"/>
    <mergeCell ref="AB334:AG334"/>
    <mergeCell ref="L333:S333"/>
    <mergeCell ref="AB331:AG331"/>
    <mergeCell ref="L340:S340"/>
    <mergeCell ref="O355:V355"/>
    <mergeCell ref="X355:AE355"/>
    <mergeCell ref="L338:S338"/>
    <mergeCell ref="T338:AA338"/>
    <mergeCell ref="O348:V348"/>
    <mergeCell ref="AP338:AW338"/>
    <mergeCell ref="AB379:AG379"/>
    <mergeCell ref="O352:V352"/>
    <mergeCell ref="AB337:AG337"/>
    <mergeCell ref="AJ337:AO337"/>
    <mergeCell ref="AB339:AG339"/>
    <mergeCell ref="T339:AA339"/>
    <mergeCell ref="AP335:AW335"/>
    <mergeCell ref="AG347:AN347"/>
    <mergeCell ref="AP347:AW347"/>
    <mergeCell ref="AG352:AN352"/>
    <mergeCell ref="X348:AE348"/>
    <mergeCell ref="AJ340:AO340"/>
    <mergeCell ref="AP333:AW333"/>
    <mergeCell ref="AE361:AM361"/>
    <mergeCell ref="AB341:AG341"/>
    <mergeCell ref="AJ339:AO339"/>
    <mergeCell ref="O353:V353"/>
    <mergeCell ref="AG354:AN354"/>
    <mergeCell ref="AG348:AN348"/>
    <mergeCell ref="X347:AE347"/>
    <mergeCell ref="AO883:AW883"/>
    <mergeCell ref="AG713:AN713"/>
    <mergeCell ref="AE773:AM773"/>
    <mergeCell ref="AE453:AM453"/>
    <mergeCell ref="AH390:AN390"/>
    <mergeCell ref="C493:AW493"/>
    <mergeCell ref="AB330:AG330"/>
    <mergeCell ref="AJ330:AO330"/>
    <mergeCell ref="AP330:AW330"/>
    <mergeCell ref="AP334:AW334"/>
    <mergeCell ref="L311:S311"/>
    <mergeCell ref="C583:V583"/>
    <mergeCell ref="W583:AD583"/>
    <mergeCell ref="AE583:AM583"/>
    <mergeCell ref="AO583:AW583"/>
    <mergeCell ref="AJ331:AO331"/>
    <mergeCell ref="L327:S327"/>
    <mergeCell ref="AO319:AW319"/>
    <mergeCell ref="AE704:AM704"/>
    <mergeCell ref="T322:AA322"/>
    <mergeCell ref="AE402:AM402"/>
    <mergeCell ref="AP315:AW315"/>
    <mergeCell ref="T315:AA315"/>
    <mergeCell ref="T324:AA324"/>
    <mergeCell ref="C322:K322"/>
    <mergeCell ref="L322:S322"/>
    <mergeCell ref="AO639:AW639"/>
    <mergeCell ref="AO641:AW641"/>
    <mergeCell ref="Y676:AA676"/>
    <mergeCell ref="T717:Y717"/>
    <mergeCell ref="AG717:AN717"/>
    <mergeCell ref="O525:U525"/>
    <mergeCell ref="BU611:BZ611"/>
    <mergeCell ref="AE703:AM703"/>
    <mergeCell ref="BU695:BZ695"/>
    <mergeCell ref="BI716:BM716"/>
    <mergeCell ref="BX717:CB717"/>
    <mergeCell ref="AF1:AW1"/>
    <mergeCell ref="AB335:AG335"/>
    <mergeCell ref="AP259:AW259"/>
    <mergeCell ref="AP218:AW218"/>
    <mergeCell ref="AP219:AW219"/>
    <mergeCell ref="AP220:AW220"/>
    <mergeCell ref="AB315:AG315"/>
    <mergeCell ref="AG714:AN714"/>
    <mergeCell ref="Y524:AE524"/>
    <mergeCell ref="Y533:AE533"/>
    <mergeCell ref="AG533:AN533"/>
    <mergeCell ref="AO413:AW413"/>
    <mergeCell ref="AO416:AW416"/>
    <mergeCell ref="BU445:BZ445"/>
    <mergeCell ref="CB445:CG445"/>
    <mergeCell ref="BU642:BZ642"/>
    <mergeCell ref="CB642:CG642"/>
    <mergeCell ref="BS716:BW716"/>
    <mergeCell ref="BU690:BZ690"/>
    <mergeCell ref="BU552:BZ552"/>
    <mergeCell ref="AO401:AW401"/>
    <mergeCell ref="CC290:CG290"/>
    <mergeCell ref="AO403:AW403"/>
    <mergeCell ref="AO414:AW414"/>
    <mergeCell ref="AB322:AG322"/>
    <mergeCell ref="AP329:AW329"/>
    <mergeCell ref="AB333:AG333"/>
    <mergeCell ref="C957:Y957"/>
    <mergeCell ref="AO969:AW969"/>
    <mergeCell ref="AP986:AW986"/>
    <mergeCell ref="AO949:AW949"/>
    <mergeCell ref="AE917:AM917"/>
    <mergeCell ref="AO925:AW925"/>
    <mergeCell ref="AE893:AM893"/>
    <mergeCell ref="AE963:AM963"/>
    <mergeCell ref="AO963:AW963"/>
    <mergeCell ref="C975:AW975"/>
    <mergeCell ref="AO967:AW967"/>
    <mergeCell ref="AO893:AW893"/>
    <mergeCell ref="AO968:AW968"/>
    <mergeCell ref="C910:Y910"/>
    <mergeCell ref="AE910:AM910"/>
    <mergeCell ref="AO910:AW910"/>
    <mergeCell ref="AE925:AM925"/>
    <mergeCell ref="AO928:AW928"/>
    <mergeCell ref="AE948:AM948"/>
    <mergeCell ref="AO946:AW946"/>
    <mergeCell ref="AO947:AW947"/>
    <mergeCell ref="AO948:AW948"/>
    <mergeCell ref="AE944:AM944"/>
    <mergeCell ref="AE926:AM926"/>
    <mergeCell ref="AE947:AM947"/>
    <mergeCell ref="AE970:AM970"/>
    <mergeCell ref="AE933:AM933"/>
    <mergeCell ref="AE971:AM971"/>
    <mergeCell ref="AO942:AW942"/>
    <mergeCell ref="AO943:AW943"/>
    <mergeCell ref="AO939:AW939"/>
    <mergeCell ref="AE941:AM941"/>
    <mergeCell ref="AO951:AW951"/>
    <mergeCell ref="AE964:AM964"/>
    <mergeCell ref="AE929:AM929"/>
    <mergeCell ref="AE896:AM896"/>
    <mergeCell ref="AO912:AW912"/>
    <mergeCell ref="AO923:AW923"/>
    <mergeCell ref="AO899:AW899"/>
    <mergeCell ref="AE932:AM932"/>
    <mergeCell ref="AE907:AM907"/>
    <mergeCell ref="AE908:AM908"/>
    <mergeCell ref="AO904:AW904"/>
    <mergeCell ref="AO905:AW905"/>
    <mergeCell ref="AO906:AW906"/>
    <mergeCell ref="AO420:AW420"/>
    <mergeCell ref="AE618:AM618"/>
    <mergeCell ref="Y598:AE598"/>
    <mergeCell ref="AO618:AW618"/>
    <mergeCell ref="AE616:AM616"/>
    <mergeCell ref="AO652:AW652"/>
    <mergeCell ref="AE450:AM450"/>
    <mergeCell ref="AE451:AM451"/>
    <mergeCell ref="AO450:AW450"/>
    <mergeCell ref="AE637:AM637"/>
    <mergeCell ref="Y514:AE514"/>
    <mergeCell ref="AG517:AN517"/>
    <mergeCell ref="AG516:AN516"/>
    <mergeCell ref="AO582:AW582"/>
    <mergeCell ref="Y588:AE588"/>
    <mergeCell ref="AP534:AW534"/>
    <mergeCell ref="C637:Y637"/>
    <mergeCell ref="C550:M550"/>
    <mergeCell ref="AO447:AW447"/>
    <mergeCell ref="BN723:BR723"/>
    <mergeCell ref="AE752:AM752"/>
    <mergeCell ref="C745:AB745"/>
    <mergeCell ref="AO725:AW725"/>
    <mergeCell ref="AT740:AW740"/>
    <mergeCell ref="AJ736:AR736"/>
    <mergeCell ref="AJ738:AR738"/>
    <mergeCell ref="AO722:AW722"/>
    <mergeCell ref="L722:S722"/>
    <mergeCell ref="AJ737:AR737"/>
    <mergeCell ref="AE736:AH736"/>
    <mergeCell ref="L721:S721"/>
    <mergeCell ref="Y691:AA691"/>
    <mergeCell ref="AE691:AM691"/>
    <mergeCell ref="AO702:AW702"/>
    <mergeCell ref="AE685:AM685"/>
    <mergeCell ref="AE686:AM686"/>
    <mergeCell ref="AE689:AM689"/>
    <mergeCell ref="AG716:AN716"/>
    <mergeCell ref="AO712:AW712"/>
    <mergeCell ref="AO714:AW714"/>
    <mergeCell ref="AO701:AW701"/>
    <mergeCell ref="AE701:AM701"/>
    <mergeCell ref="L712:S712"/>
    <mergeCell ref="AG724:AN724"/>
    <mergeCell ref="L720:S720"/>
    <mergeCell ref="AA714:AF714"/>
    <mergeCell ref="AO696:AW696"/>
    <mergeCell ref="T721:Y721"/>
    <mergeCell ref="AO719:AW719"/>
    <mergeCell ref="C707:Y707"/>
    <mergeCell ref="AE708:AM708"/>
    <mergeCell ref="CC722:CG722"/>
    <mergeCell ref="BI722:BM722"/>
    <mergeCell ref="BX723:CB723"/>
    <mergeCell ref="CB693:CG693"/>
    <mergeCell ref="BU707:BZ707"/>
    <mergeCell ref="CB707:CG707"/>
    <mergeCell ref="CB654:CG654"/>
    <mergeCell ref="AO731:AW731"/>
    <mergeCell ref="CB676:CG676"/>
    <mergeCell ref="CB641:CG641"/>
    <mergeCell ref="C565:M565"/>
    <mergeCell ref="N565:V565"/>
    <mergeCell ref="AO637:AW637"/>
    <mergeCell ref="AF565:AN565"/>
    <mergeCell ref="AA567:AB567"/>
    <mergeCell ref="AA722:AF722"/>
    <mergeCell ref="T714:Y714"/>
    <mergeCell ref="T715:Y715"/>
    <mergeCell ref="AO653:AW653"/>
    <mergeCell ref="L717:S717"/>
    <mergeCell ref="L719:S719"/>
    <mergeCell ref="CC725:CG725"/>
    <mergeCell ref="BS725:BW725"/>
    <mergeCell ref="BX725:CB725"/>
    <mergeCell ref="BN725:BR725"/>
    <mergeCell ref="BU656:BZ656"/>
    <mergeCell ref="CB656:CG656"/>
    <mergeCell ref="AG723:AN723"/>
    <mergeCell ref="C729:AW729"/>
    <mergeCell ref="BU652:BZ652"/>
    <mergeCell ref="CB652:CG652"/>
    <mergeCell ref="AG719:AN719"/>
    <mergeCell ref="AO410:AW410"/>
    <mergeCell ref="BX721:CB721"/>
    <mergeCell ref="CB674:CG674"/>
    <mergeCell ref="CB691:CG691"/>
    <mergeCell ref="BU463:BZ463"/>
    <mergeCell ref="BU452:BZ452"/>
    <mergeCell ref="C498:AW498"/>
    <mergeCell ref="AG518:AN518"/>
    <mergeCell ref="T718:Y718"/>
    <mergeCell ref="AO407:AW407"/>
    <mergeCell ref="AO562:AW562"/>
    <mergeCell ref="BN717:BR717"/>
    <mergeCell ref="CB463:CG463"/>
    <mergeCell ref="BU643:BZ643"/>
    <mergeCell ref="CB643:CG643"/>
    <mergeCell ref="AE642:AM642"/>
    <mergeCell ref="AO643:AW643"/>
    <mergeCell ref="AO646:AW646"/>
    <mergeCell ref="BI721:BM721"/>
    <mergeCell ref="BN716:BR716"/>
    <mergeCell ref="AO703:AW703"/>
    <mergeCell ref="AO704:AW704"/>
    <mergeCell ref="AE682:AM682"/>
    <mergeCell ref="O519:U519"/>
    <mergeCell ref="O524:U524"/>
    <mergeCell ref="AO552:AW552"/>
    <mergeCell ref="AG588:AN588"/>
    <mergeCell ref="CB598:CG598"/>
    <mergeCell ref="AE626:AM626"/>
    <mergeCell ref="AP598:AW598"/>
    <mergeCell ref="AG597:AN597"/>
    <mergeCell ref="Y596:AE596"/>
    <mergeCell ref="CB75:CG75"/>
    <mergeCell ref="AE421:AM421"/>
    <mergeCell ref="AB389:AG389"/>
    <mergeCell ref="AO294:AW294"/>
    <mergeCell ref="AB297:AG297"/>
    <mergeCell ref="AO419:AW419"/>
    <mergeCell ref="AB326:AG326"/>
    <mergeCell ref="AP322:AW322"/>
    <mergeCell ref="AB313:AG313"/>
    <mergeCell ref="AJ313:AO313"/>
    <mergeCell ref="AB299:AG299"/>
    <mergeCell ref="AP300:AW300"/>
    <mergeCell ref="AB303:AG303"/>
    <mergeCell ref="AJ303:AO303"/>
    <mergeCell ref="AP303:AW303"/>
    <mergeCell ref="AJ304:AO304"/>
    <mergeCell ref="AJ301:AO301"/>
    <mergeCell ref="AB327:AG327"/>
    <mergeCell ref="AE406:AM406"/>
    <mergeCell ref="AE405:AM405"/>
    <mergeCell ref="BX290:CB290"/>
    <mergeCell ref="AB298:AG298"/>
    <mergeCell ref="AJ297:AO297"/>
    <mergeCell ref="AP297:AW297"/>
    <mergeCell ref="AE401:AM401"/>
    <mergeCell ref="AE420:AM420"/>
    <mergeCell ref="AO390:AW390"/>
    <mergeCell ref="AO406:AW406"/>
    <mergeCell ref="AO400:AW400"/>
    <mergeCell ref="AE398:AM398"/>
    <mergeCell ref="AO402:AW402"/>
    <mergeCell ref="AE407:AM407"/>
    <mergeCell ref="AE423:AM423"/>
    <mergeCell ref="AO438:AW438"/>
    <mergeCell ref="AE439:AM439"/>
    <mergeCell ref="AP341:AW341"/>
    <mergeCell ref="AO439:AW439"/>
    <mergeCell ref="Y444:AA444"/>
    <mergeCell ref="AG356:AN356"/>
    <mergeCell ref="V389:AA389"/>
    <mergeCell ref="AO810:AW810"/>
    <mergeCell ref="AE830:AM830"/>
    <mergeCell ref="AE412:AM412"/>
    <mergeCell ref="L725:S725"/>
    <mergeCell ref="L724:S724"/>
    <mergeCell ref="AO412:AW412"/>
    <mergeCell ref="AE419:AM419"/>
    <mergeCell ref="AE400:AM400"/>
    <mergeCell ref="U808:AC808"/>
    <mergeCell ref="AE808:AM808"/>
    <mergeCell ref="AO808:AW808"/>
    <mergeCell ref="AE707:AM707"/>
    <mergeCell ref="AE702:AM702"/>
    <mergeCell ref="N548:V548"/>
    <mergeCell ref="AO557:AW557"/>
    <mergeCell ref="AP592:AW592"/>
    <mergeCell ref="AO678:AW678"/>
    <mergeCell ref="T724:Y724"/>
    <mergeCell ref="C554:M554"/>
    <mergeCell ref="V387:AA387"/>
    <mergeCell ref="AE364:AM364"/>
    <mergeCell ref="AO364:AW364"/>
    <mergeCell ref="AO389:AW389"/>
    <mergeCell ref="AO754:AW754"/>
    <mergeCell ref="C326:K326"/>
    <mergeCell ref="C320:K321"/>
    <mergeCell ref="L326:S326"/>
    <mergeCell ref="L314:S314"/>
    <mergeCell ref="AJ314:AO314"/>
    <mergeCell ref="AJ327:AO327"/>
    <mergeCell ref="X350:AE350"/>
    <mergeCell ref="AG350:AN350"/>
    <mergeCell ref="L324:S324"/>
    <mergeCell ref="L329:S329"/>
    <mergeCell ref="AP353:AW353"/>
    <mergeCell ref="AO361:AW361"/>
    <mergeCell ref="C381:U381"/>
    <mergeCell ref="AH387:AN387"/>
    <mergeCell ref="AO393:AW393"/>
    <mergeCell ref="C341:K341"/>
    <mergeCell ref="C335:K335"/>
    <mergeCell ref="L334:S334"/>
    <mergeCell ref="L332:S332"/>
    <mergeCell ref="AP331:AW331"/>
    <mergeCell ref="AP339:AW339"/>
    <mergeCell ref="T335:AA335"/>
    <mergeCell ref="L335:S335"/>
    <mergeCell ref="V381:AA381"/>
    <mergeCell ref="AP336:AW336"/>
    <mergeCell ref="L339:S339"/>
    <mergeCell ref="T327:AA327"/>
    <mergeCell ref="AH393:AN393"/>
    <mergeCell ref="T333:AA333"/>
    <mergeCell ref="AB393:AG393"/>
    <mergeCell ref="C389:U389"/>
    <mergeCell ref="C382:U382"/>
    <mergeCell ref="O526:U526"/>
    <mergeCell ref="V382:AA382"/>
    <mergeCell ref="AB387:AG387"/>
    <mergeCell ref="Q100:X100"/>
    <mergeCell ref="Y100:AF100"/>
    <mergeCell ref="AH100:AO100"/>
    <mergeCell ref="AP100:AW100"/>
    <mergeCell ref="Q104:X104"/>
    <mergeCell ref="Y104:AF104"/>
    <mergeCell ref="AH104:AO104"/>
    <mergeCell ref="AP104:AW104"/>
    <mergeCell ref="Q105:X105"/>
    <mergeCell ref="Y105:AF105"/>
    <mergeCell ref="AH105:AO105"/>
    <mergeCell ref="AP105:AW105"/>
    <mergeCell ref="C100:P100"/>
    <mergeCell ref="AO435:AW435"/>
    <mergeCell ref="AE438:AM438"/>
    <mergeCell ref="C330:K330"/>
    <mergeCell ref="L331:S331"/>
    <mergeCell ref="L330:S330"/>
    <mergeCell ref="T330:AA330"/>
    <mergeCell ref="AJ329:AO329"/>
    <mergeCell ref="AJ334:AO334"/>
    <mergeCell ref="C349:M349"/>
    <mergeCell ref="V380:AA380"/>
    <mergeCell ref="AO388:AW388"/>
    <mergeCell ref="C331:K331"/>
    <mergeCell ref="C333:K333"/>
    <mergeCell ref="C393:U393"/>
    <mergeCell ref="V393:AA393"/>
    <mergeCell ref="T337:AA337"/>
  </mergeCells>
  <phoneticPr fontId="0" type="noConversion"/>
  <pageMargins left="0.59055118110236227" right="0.23622047244094491" top="0.51181102362204722" bottom="0.55118110236220474" header="0.23622047244094491" footer="0.15748031496062992"/>
  <pageSetup paperSize="9" scale="95" firstPageNumber="22" fitToHeight="23" orientation="portrait" useFirstPageNumber="1" horizontalDpi="300" verticalDpi="300" r:id="rId1"/>
  <headerFooter alignWithMargins="0">
    <oddFooter>&amp;C&amp;P</oddFooter>
  </headerFooter>
  <rowBreaks count="14" manualBreakCount="14">
    <brk id="42" max="81" man="1"/>
    <brk id="86" max="81" man="1"/>
    <brk id="162" max="81" man="1"/>
    <brk id="233" max="81" man="1"/>
    <brk id="343" max="81" man="1"/>
    <brk id="463" max="81" man="1"/>
    <brk id="627" max="81" man="1"/>
    <brk id="690" max="81" man="1"/>
    <brk id="799" max="81" man="1"/>
    <brk id="856" max="81" man="1"/>
    <brk id="917" max="81" man="1"/>
    <brk id="1010" max="81" man="1"/>
    <brk id="1042" max="81" man="1"/>
    <brk id="1112" max="8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I13"/>
  <sheetViews>
    <sheetView workbookViewId="0">
      <selection activeCell="H10" sqref="H10"/>
    </sheetView>
  </sheetViews>
  <sheetFormatPr defaultRowHeight="15"/>
  <cols>
    <col min="1" max="1" width="30.28515625" bestFit="1" customWidth="1"/>
    <col min="2" max="2" width="17.140625" customWidth="1"/>
    <col min="3" max="3" width="16.28515625" customWidth="1"/>
    <col min="4" max="4" width="14.5703125" customWidth="1"/>
    <col min="5" max="5" width="14.7109375" customWidth="1"/>
    <col min="6" max="6" width="18.28515625" customWidth="1"/>
    <col min="7" max="7" width="22.42578125" customWidth="1"/>
    <col min="8" max="8" width="24.42578125" customWidth="1"/>
  </cols>
  <sheetData>
    <row r="2" spans="1:9">
      <c r="B2">
        <v>641</v>
      </c>
      <c r="C2">
        <v>642</v>
      </c>
      <c r="D2">
        <v>622</v>
      </c>
      <c r="E2">
        <v>154</v>
      </c>
      <c r="F2">
        <v>627</v>
      </c>
      <c r="G2">
        <v>621</v>
      </c>
    </row>
    <row r="3" spans="1:9">
      <c r="A3" t="s">
        <v>254</v>
      </c>
      <c r="B3" s="201"/>
      <c r="C3" s="201">
        <v>750610069</v>
      </c>
      <c r="D3" s="201"/>
      <c r="E3" s="201">
        <v>10663024</v>
      </c>
      <c r="F3" s="201">
        <v>6916576181</v>
      </c>
      <c r="G3" s="201"/>
      <c r="H3" s="201">
        <f>SUM(B3:G3)</f>
        <v>7677849274</v>
      </c>
      <c r="I3" s="201"/>
    </row>
    <row r="4" spans="1:9">
      <c r="A4" t="s">
        <v>253</v>
      </c>
      <c r="B4" s="201">
        <v>922657800</v>
      </c>
      <c r="C4" s="201">
        <v>5511177900</v>
      </c>
      <c r="D4" s="201">
        <v>9113951600</v>
      </c>
      <c r="E4" s="201"/>
      <c r="F4" s="201">
        <v>2252046400</v>
      </c>
      <c r="G4" s="201">
        <v>37911297093</v>
      </c>
      <c r="H4" s="201">
        <f t="shared" ref="H4:H10" si="0">SUM(B4:G4)</f>
        <v>55711130793</v>
      </c>
      <c r="I4" s="201"/>
    </row>
    <row r="5" spans="1:9">
      <c r="A5" t="s">
        <v>1058</v>
      </c>
      <c r="B5" s="201"/>
      <c r="C5" s="201">
        <v>932740577</v>
      </c>
      <c r="D5" s="201"/>
      <c r="E5" s="201"/>
      <c r="F5" s="201">
        <v>3156856327</v>
      </c>
      <c r="G5" s="201"/>
      <c r="H5" s="201">
        <f t="shared" si="0"/>
        <v>4089596904</v>
      </c>
      <c r="I5" s="201"/>
    </row>
    <row r="6" spans="1:9">
      <c r="A6" t="s">
        <v>1382</v>
      </c>
      <c r="B6" s="201"/>
      <c r="C6" s="201">
        <v>1038158530</v>
      </c>
      <c r="D6" s="201"/>
      <c r="E6" s="201"/>
      <c r="F6" s="201">
        <v>106734000</v>
      </c>
      <c r="G6" s="201"/>
      <c r="H6" s="201">
        <f t="shared" si="0"/>
        <v>1144892530</v>
      </c>
      <c r="I6" s="201"/>
    </row>
    <row r="7" spans="1:9">
      <c r="A7" t="s">
        <v>1383</v>
      </c>
      <c r="B7" s="201"/>
      <c r="C7" s="201">
        <v>519949694</v>
      </c>
      <c r="D7" s="201"/>
      <c r="E7" s="201"/>
      <c r="F7" s="201"/>
      <c r="G7" s="201"/>
      <c r="H7" s="201">
        <f t="shared" si="0"/>
        <v>519949694</v>
      </c>
      <c r="I7" s="201"/>
    </row>
    <row r="8" spans="1:9">
      <c r="A8" t="s">
        <v>255</v>
      </c>
      <c r="B8" s="201">
        <v>4758210095</v>
      </c>
      <c r="C8" s="201">
        <v>665964618</v>
      </c>
      <c r="D8" s="201"/>
      <c r="E8" s="201">
        <v>7460206364</v>
      </c>
      <c r="F8" s="201">
        <v>3029371020</v>
      </c>
      <c r="G8" s="201"/>
      <c r="H8" s="201">
        <f t="shared" si="0"/>
        <v>15913752097</v>
      </c>
      <c r="I8" s="201"/>
    </row>
    <row r="9" spans="1:9">
      <c r="A9" t="s">
        <v>257</v>
      </c>
      <c r="B9" s="201">
        <v>4697712918</v>
      </c>
      <c r="C9" s="201">
        <v>4995373227</v>
      </c>
      <c r="D9" s="201"/>
      <c r="E9" s="201"/>
      <c r="F9" s="201">
        <v>7569704738</v>
      </c>
      <c r="G9" s="201"/>
      <c r="H9" s="201">
        <f t="shared" si="0"/>
        <v>17262790883</v>
      </c>
      <c r="I9" s="201"/>
    </row>
    <row r="10" spans="1:9">
      <c r="A10" s="462" t="s">
        <v>1381</v>
      </c>
      <c r="B10" s="201">
        <v>-542489926</v>
      </c>
      <c r="C10" s="201"/>
      <c r="D10" s="201"/>
      <c r="E10" s="201"/>
      <c r="F10" s="201"/>
      <c r="G10" s="201"/>
      <c r="H10" s="201">
        <f t="shared" si="0"/>
        <v>-542489926</v>
      </c>
      <c r="I10" s="201"/>
    </row>
    <row r="11" spans="1:9">
      <c r="B11" s="201"/>
      <c r="C11" s="201"/>
      <c r="D11" s="201"/>
      <c r="E11" s="201"/>
      <c r="F11" s="201"/>
      <c r="G11" s="201"/>
      <c r="H11" s="201"/>
      <c r="I11" s="201"/>
    </row>
    <row r="13" spans="1:9">
      <c r="F13" s="2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Trọng yếu</vt:lpstr>
      <vt:lpstr>Phân tích</vt:lpstr>
      <vt:lpstr>Thuyết minh chênh lệch TT 200</vt:lpstr>
      <vt:lpstr>SH Thanh dat (2)</vt:lpstr>
      <vt:lpstr>SH Thanh dat (3)</vt:lpstr>
      <vt:lpstr>BCDPS Cty</vt:lpstr>
      <vt:lpstr>Bao cao</vt:lpstr>
      <vt:lpstr>Thuyet minh</vt:lpstr>
      <vt:lpstr>Yếu tố</vt:lpstr>
      <vt:lpstr>Leadsheet 200</vt:lpstr>
      <vt:lpstr>TM TSCĐ</vt:lpstr>
      <vt:lpstr>Tinh CP luu hanh BQ</vt:lpstr>
      <vt:lpstr>TMDau tu</vt:lpstr>
      <vt:lpstr>Thuyết minh vay</vt:lpstr>
      <vt:lpstr>Thuyết minh VCSH</vt:lpstr>
      <vt:lpstr>Đầu tư tài chính</vt:lpstr>
      <vt:lpstr>Tinh thue TNDN</vt:lpstr>
      <vt:lpstr>TRY</vt:lpstr>
      <vt:lpstr>PPLN</vt:lpstr>
      <vt:lpstr>'Bao cao'!Print_Area</vt:lpstr>
      <vt:lpstr>'Đầu tư tài chính'!Print_Area</vt:lpstr>
      <vt:lpstr>'Leadsheet 200'!Print_Area</vt:lpstr>
      <vt:lpstr>'Thuyet minh'!Print_Area</vt:lpstr>
      <vt:lpstr>'Thuyết minh chênh lệch TT 200'!Print_Area</vt:lpstr>
      <vt:lpstr>'Thuyết minh vay'!Print_Area</vt:lpstr>
      <vt:lpstr>'Thuyết minh VCSH'!Print_Area</vt:lpstr>
      <vt:lpstr>'Tinh CP luu hanh BQ'!Print_Area</vt:lpstr>
      <vt:lpstr>'TM TSCĐ'!Print_Area</vt:lpstr>
      <vt:lpstr>'TMDau tu'!Print_Area</vt:lpstr>
      <vt:lpstr>'Bao cao'!Print_Titles</vt:lpstr>
      <vt:lpstr>'Phân tích'!Print_Titles</vt:lpstr>
      <vt:lpstr>'Thuyet minh'!Print_Titles</vt:lpstr>
      <vt:lpstr>'Thuyết minh chênh lệch TT 200'!Print_Titles</vt:lpstr>
      <vt:lpstr>'TM TSCĐ'!Print_Titles</vt:lpstr>
      <vt:lpstr>'TMDau tu'!Print_Titles</vt:lpstr>
      <vt:lpstr>'Trọng yếu'!Print_Titles</vt:lpstr>
    </vt:vector>
  </TitlesOfParts>
  <Company>vapc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viethung</dc:creator>
  <cp:lastModifiedBy>Windows User</cp:lastModifiedBy>
  <cp:lastPrinted>2018-08-29T08:47:55Z</cp:lastPrinted>
  <dcterms:created xsi:type="dcterms:W3CDTF">2005-10-29T00:26:08Z</dcterms:created>
  <dcterms:modified xsi:type="dcterms:W3CDTF">2018-08-30T04:10:17Z</dcterms:modified>
</cp:coreProperties>
</file>