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240" windowWidth="9465" windowHeight="4380" tabRatio="846" activeTab="2"/>
  </bookViews>
  <sheets>
    <sheet name="BS" sheetId="1" r:id="rId1"/>
    <sheet name="PLI" sheetId="2" r:id="rId2"/>
    <sheet name="CF " sheetId="3" r:id="rId3"/>
    <sheet name="TSCDHH" sheetId="4" r:id="rId4"/>
    <sheet name="Von" sheetId="5" r:id="rId5"/>
    <sheet name="Thuyet minh" sheetId="6" r:id="rId6"/>
  </sheets>
  <externalReferences>
    <externalReference r:id="rId9"/>
    <externalReference r:id="rId10"/>
  </externalReferences>
  <definedNames>
    <definedName name="__IntlFixup" hidden="1">TRUE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_Button" hidden="1">"Primark_SUMMER_1998_SUMMARY_List"</definedName>
    <definedName name="AccessDatabase" hidden="1">"H:\My Documents\PLAN\Primark.mdb"</definedName>
    <definedName name="AS2DocOpenMode" hidden="1">"AS2DocumentEdit"</definedName>
    <definedName name="AS2DocOpenMode" hidden="1">"AS2DocumentEdit"</definedName>
    <definedName name="CPK" localSheetId="2" hidden="1">{"'Sheet1'!$L$16"}</definedName>
    <definedName name="CPK" hidden="1">{"'Sheet1'!$L$16"}</definedName>
    <definedName name="CT4" localSheetId="2" hidden="1">{"'Sheet1'!$L$16"}</definedName>
    <definedName name="CT4" hidden="1">{"'Sheet1'!$L$16"}</definedName>
    <definedName name="h" localSheetId="2" hidden="1">{"'Sheet1'!$L$16"}</definedName>
    <definedName name="h" localSheetId="2" hidden="1">{"'Sheet1'!$L$16"}</definedName>
    <definedName name="h" localSheetId="3" hidden="1">{"'Sheet1'!$L$16"}</definedName>
    <definedName name="h" localSheetId="3" hidden="1">{"'Sheet1'!$L$16"}</definedName>
    <definedName name="h" hidden="1">{"'Sheet1'!$L$16"}</definedName>
    <definedName name="h" hidden="1">{"'Sheet1'!$L$16"}</definedName>
    <definedName name="HTML_CodePage" hidden="1">950</definedName>
    <definedName name="HTML_CodePage" hidden="1">950</definedName>
    <definedName name="HTML_Control" localSheetId="2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3" hidden="1">{"'Sheet1'!$L$16"}</definedName>
    <definedName name="HTML_Control" hidden="1">{"'Sheet1'!$L$16"}</definedName>
    <definedName name="HTML_Control" hidden="1">{"'Sheet1'!$L$16"}</definedName>
    <definedName name="HTML_Description" hidden="1">""</definedName>
    <definedName name="HTML_Description" hidden="1">""</definedName>
    <definedName name="HTML_Email" hidden="1">""</definedName>
    <definedName name="HTML_Email" hidden="1">""</definedName>
    <definedName name="HTML_Header" hidden="1">"Sheet1"</definedName>
    <definedName name="HTML_Header" hidden="1">"Sheet1"</definedName>
    <definedName name="HTML_LastUpdate" hidden="1">"2000/9/14"</definedName>
    <definedName name="HTML_LastUpdate" hidden="1">"2000/9/14"</definedName>
    <definedName name="HTML_LineAfter" hidden="1">FALSE</definedName>
    <definedName name="HTML_LineAfter" hidden="1">FALSE</definedName>
    <definedName name="HTML_LineBefore" hidden="1">FALSE</definedName>
    <definedName name="HTML_LineBefore" hidden="1">FALSE</definedName>
    <definedName name="HTML_Name" hidden="1">"J.C.WONG"</definedName>
    <definedName name="HTML_Name" hidden="1">"J.C.WONG"</definedName>
    <definedName name="HTML_OBDlg2" hidden="1">TRUE</definedName>
    <definedName name="HTML_OBDlg2" hidden="1">TRUE</definedName>
    <definedName name="HTML_OBDlg4" hidden="1">TRUE</definedName>
    <definedName name="HTML_OBDlg4" hidden="1">TRUE</definedName>
    <definedName name="HTML_OS" hidden="1">0</definedName>
    <definedName name="HTML_OS" hidden="1">0</definedName>
    <definedName name="HTML_PathFile" hidden="1">"C:\2689\Q\國內\00q3961台化龍德PTA3建造\MyHTML.htm"</definedName>
    <definedName name="HTML_PathFile" hidden="1">"C:\2689\Q\國內\00q3961台化龍德PTA3建造\MyHTML.htm"</definedName>
    <definedName name="HTML_Title" hidden="1">"00Q3961-SUM"</definedName>
    <definedName name="HTML_Title" hidden="1">"00Q3961-SUM"</definedName>
    <definedName name="huy" localSheetId="2" hidden="1">{"'Sheet1'!$L$16"}</definedName>
    <definedName name="huy" localSheetId="2" hidden="1">{"'Sheet1'!$L$16"}</definedName>
    <definedName name="huy" localSheetId="3" hidden="1">{"'Sheet1'!$L$16"}</definedName>
    <definedName name="huy" localSheetId="3" hidden="1">{"'Sheet1'!$L$16"}</definedName>
    <definedName name="huy" hidden="1">{"'Sheet1'!$L$16"}</definedName>
    <definedName name="huy" hidden="1">{"'Sheet1'!$L$16"}</definedName>
    <definedName name="huy2" localSheetId="2" hidden="1">{"'Sheet1'!$L$16"}</definedName>
    <definedName name="huy2" hidden="1">{"'Sheet1'!$L$16"}</definedName>
    <definedName name="l" localSheetId="2" hidden="1">{"'Sheet1'!$L$16"}</definedName>
    <definedName name="l" hidden="1">{"'Sheet1'!$L$16"}</definedName>
    <definedName name="_xlnm.Print_Area" localSheetId="0">'BS'!$A$1:$E$128</definedName>
    <definedName name="_xlnm.Print_Area" localSheetId="2">'CF '!$A$1:$E$51</definedName>
    <definedName name="_xlnm.Print_Area" localSheetId="1">'PLI'!$A$1:$G$53</definedName>
    <definedName name="_xlnm.Print_Area" localSheetId="3">'TSCDHH'!$A$1:$M$34</definedName>
    <definedName name="_xlnm.Print_Area" localSheetId="4">'Von'!$A$1:$H$46</definedName>
    <definedName name="_xlnm.Print_Titles" localSheetId="1">'PLI'!$7:$8</definedName>
    <definedName name="_xlnm.Print_Titles" localSheetId="5">'Thuyet minh'!$1:$7</definedName>
    <definedName name="SD" localSheetId="2" hidden="1">{"'Sheet1'!$L$16"}</definedName>
    <definedName name="SD" hidden="1">{"'Sheet1'!$L$16"}</definedName>
    <definedName name="T2.2006" localSheetId="2" hidden="1">{"'Sheet1'!$L$16"}</definedName>
    <definedName name="T2.2006" hidden="1">{"'Sheet1'!$L$16"}</definedName>
    <definedName name="wrn.chi._.tiÆt." localSheetId="2" hidden="1">{#N/A,#N/A,FALSE,"Chi ti?t"}</definedName>
    <definedName name="wrn.chi._.tiÆt." hidden="1">{#N/A,#N/A,FALSE,"Chi ti?t"}</definedName>
    <definedName name="wrn.RPT1." localSheetId="2" hidden="1">{#N/A,#N/A,FALSE,"Sheet1"}</definedName>
    <definedName name="wrn.RPT1." hidden="1">{#N/A,#N/A,FALSE,"Sheet1"}</definedName>
    <definedName name="xcv" localSheetId="2" hidden="1">{"'Sheet1'!$L$16"}</definedName>
    <definedName name="xcv" hidden="1">{"'Sheet1'!$L$16"}</definedName>
    <definedName name="XN908nam2003" localSheetId="2" hidden="1">{"'Sheet1'!$L$16"}</definedName>
    <definedName name="XN908nam2003" hidden="1">{"'Sheet1'!$L$16"}</definedName>
  </definedNames>
  <calcPr fullCalcOnLoad="1"/>
</workbook>
</file>

<file path=xl/comments1.xml><?xml version="1.0" encoding="utf-8"?>
<comments xmlns="http://schemas.openxmlformats.org/spreadsheetml/2006/main">
  <authors>
    <author>VAE</author>
    <author>Microsoft Cop.</author>
  </authors>
  <commentList>
    <comment ref="E59" authorId="0">
      <text>
        <r>
          <rPr>
            <b/>
            <sz val="8"/>
            <rFont val="Tahoma"/>
            <family val="2"/>
          </rPr>
          <t xml:space="preserve">VAE:
bao gom tai khoan 244
</t>
        </r>
      </text>
    </comment>
    <comment ref="E92" authorId="1">
      <text>
        <r>
          <rPr>
            <b/>
            <sz val="8"/>
            <rFont val="Tahoma"/>
            <family val="2"/>
          </rPr>
          <t>Microsoft Cop.:</t>
        </r>
        <r>
          <rPr>
            <sz val="8"/>
            <rFont val="Tahoma"/>
            <family val="2"/>
          </rPr>
          <t xml:space="preserve">
 344</t>
        </r>
      </text>
    </comment>
  </commentList>
</comments>
</file>

<file path=xl/comments6.xml><?xml version="1.0" encoding="utf-8"?>
<comments xmlns="http://schemas.openxmlformats.org/spreadsheetml/2006/main">
  <authors>
    <author>YlmF</author>
  </authors>
  <commentList>
    <comment ref="F408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<sst xmlns="http://schemas.openxmlformats.org/spreadsheetml/2006/main" count="930" uniqueCount="545">
  <si>
    <t>Ngân hàng TECHCOMBANK - Chi nhánh Đông Đô</t>
  </si>
  <si>
    <t>Mẫu số: B03-DN</t>
  </si>
  <si>
    <t>Đường Khuất Duy Tiến - Nhân Chính - Thanh Xuân - Hà Nội</t>
  </si>
  <si>
    <t xml:space="preserve">(Ban hành theo QĐ số 15/2006/QĐ-BTC ngày
</t>
  </si>
  <si>
    <t xml:space="preserve"> 20/03/2006 của Bộ trưởng BTC)</t>
  </si>
  <si>
    <t>BÁO CÁO LƯU CHUYỂN TIỀN TỆ HỢP NHẤT</t>
  </si>
  <si>
    <t>(Theo phương pháp trực tiếp) (*)</t>
  </si>
  <si>
    <t>Năm nay</t>
  </si>
  <si>
    <t>Năm trước</t>
  </si>
  <si>
    <t>1</t>
  </si>
  <si>
    <t>2</t>
  </si>
  <si>
    <t>3</t>
  </si>
  <si>
    <t>I. LƯU CHUYỂN TIỀN TỪ HOẠT ĐỘNG SẢN XUẤT KINH DOANH</t>
  </si>
  <si>
    <t>1. Tiền thu từ bán hàng, cung cấp dịch vụ và doanh thu khác.</t>
  </si>
  <si>
    <t>2. Tiền chi trả cho người cung cấp hàng hóa và dịch vụ.</t>
  </si>
  <si>
    <t>3. Tiền chi trả cho người lao động.</t>
  </si>
  <si>
    <t>4. Tiền chi trả lãi vay.</t>
  </si>
  <si>
    <t>5. Tiền chi nộp thuế thu nhập doanh nghiệp.</t>
  </si>
  <si>
    <t>6. Tiền thu khác từ họat động kinh doanh.</t>
  </si>
  <si>
    <t>7. Tiền chi khác cho hoạt động kinh doanh.</t>
  </si>
  <si>
    <t>Lưu chuyển tiền thuần từ họat động sản xuất kinh doanh.</t>
  </si>
  <si>
    <t>II. LƯU CHUYỂN TIỀN TỪ HỌAT ĐỘNG ĐẦU TƯ.</t>
  </si>
  <si>
    <t>1. Tiền chi mua sắm, xây dựng TCSĐ và các tài sản dài hạn khác.</t>
  </si>
  <si>
    <t>2. Tiền thu hồi từ thanh lý, nhượng bán TSCĐ và tài sản dài hạn khác.</t>
  </si>
  <si>
    <t>3. Tiền chi cho vay, mua công cụ nợ của đơn vị khác.</t>
  </si>
  <si>
    <t>4. Tiền thu hồi cho vay, bán lại các công cụ nợ của đơn vị khác.</t>
  </si>
  <si>
    <t>5. Tiền chi đầu tư góp vốn vào đơn vị khác.</t>
  </si>
  <si>
    <t>6. Tiền thu đầu tư góp vốn vào đơn vị khác.</t>
  </si>
  <si>
    <t>26</t>
  </si>
  <si>
    <t>7. Tiền thu lãi cho vay, cổ tức và lợi nhuận được chia.</t>
  </si>
  <si>
    <t>27</t>
  </si>
  <si>
    <t>Lưu chuyển tiền thuần từ họat động đầu tư.</t>
  </si>
  <si>
    <t>III. LƯU CHUYỂN TIỀN THUẦN TỪ HOẠT ĐỘNG TÀI CHÍNH</t>
  </si>
  <si>
    <t>1. Tiền thu từ phát hành cổ phiếu, nhận vốn góp của chủ sở hữu.</t>
  </si>
  <si>
    <t>2. Tiền chi trả vốn góp cho các chủ sở hữu, mua lại cổ phiếu của doanh nghiệp đã phát hành.</t>
  </si>
  <si>
    <t>3. Tiền vay ngắn hạn dài hạn nhận được.</t>
  </si>
  <si>
    <t>33</t>
  </si>
  <si>
    <t>4. Tiền chi trả nợ gốc vay.</t>
  </si>
  <si>
    <t>34</t>
  </si>
  <si>
    <t>5. Tiền chi trả nợ thuê tài chính.</t>
  </si>
  <si>
    <t>35</t>
  </si>
  <si>
    <t>6. Cổ tức, lợi nhuận đã trả cho chủ sở hữu.</t>
  </si>
  <si>
    <t>36</t>
  </si>
  <si>
    <t>Lưu chuyển tiền thuần trong kỳ (20+30+40)</t>
  </si>
  <si>
    <t>Những ảnh hưởng của thay đổi tỷ giá hối đoái đổi ngoại tệ</t>
  </si>
  <si>
    <t>Tiền và tương đương tiền cuối kỳ (50+60+61)</t>
  </si>
  <si>
    <t xml:space="preserve">                     Người lập biểu                          </t>
  </si>
  <si>
    <t>Tổng giám đốc</t>
  </si>
  <si>
    <t>Ngân hàng TMCP Quân đội - Chi nhánh Hoàng Quốc Việt</t>
  </si>
  <si>
    <t>Công ty CP Licogi 13 - Quản lý và Kinh doanh Bất động sản</t>
  </si>
  <si>
    <t xml:space="preserve">BẢN THUYẾT MINH BÁO CÁO TÀI CHÍNH HỢP NHẤT </t>
  </si>
  <si>
    <t>NĂM NAY</t>
  </si>
  <si>
    <t>NĂM TRƯỚC</t>
  </si>
  <si>
    <t>Ký quỹ phục hồi môi trường</t>
  </si>
  <si>
    <t>Công ty CP Licogi 13 - Vật liệu xây dựng</t>
  </si>
  <si>
    <t>CMC</t>
  </si>
  <si>
    <t>Công ty CP Licogi 13 - Quản lý và KD bất động sản</t>
  </si>
  <si>
    <t>Ngân hàng TMCP Quân đội - CN Thăng Long</t>
  </si>
  <si>
    <t>Ngân hàng Sài gòn Thương Tín - Chi nhánh Thăng Long- PGD Trần Duy Hưng</t>
  </si>
  <si>
    <t xml:space="preserve">Ngân hàng TMCP Nhà Hà Nội </t>
  </si>
  <si>
    <t>Ngân hàng TMCP Nhà Hà Nội</t>
  </si>
  <si>
    <t>Công ty CP Licogi 13 - Quản lý và Kinh doanh bất động sản</t>
  </si>
  <si>
    <t>Sửa chữa lớn tài sản cố định</t>
  </si>
  <si>
    <t>Thuế khác</t>
  </si>
  <si>
    <t xml:space="preserve">Bảo hiểm xã hội </t>
  </si>
  <si>
    <t>Doanh thu cung cấp dịch vụ</t>
  </si>
  <si>
    <t>Công ty Minh Ánh - Đặt cọc vỏ bình oxy</t>
  </si>
  <si>
    <t>Giá vốn cung cấp dịch vụ</t>
  </si>
  <si>
    <t>Phương tiện    
vận tải</t>
  </si>
  <si>
    <t>Máy móc
thiết bị</t>
  </si>
  <si>
    <t>Thiết bị 
dụng cụ quản lý</t>
  </si>
  <si>
    <t xml:space="preserve">BÁO CÁO TÀI CHÍNH HỢP NHẤT </t>
  </si>
  <si>
    <t xml:space="preserve">BẢNG CÂN ĐỐI KẾ TOÁN HỢP NHẤT </t>
  </si>
  <si>
    <t xml:space="preserve">BÁO CÁO KẾT QUẢ HOẠT ĐỘNG KINH DOANH HỢP NHẤT </t>
  </si>
  <si>
    <t>Thặng dư
vốn cổ phần</t>
  </si>
  <si>
    <t>Lợi nhuận    
 chưa phân phối</t>
  </si>
  <si>
    <t>Số dư ngày 01/01/2010</t>
  </si>
  <si>
    <t>Tăng vốn trong năm trước</t>
  </si>
  <si>
    <t>Giảm do nộp về Sở TC</t>
  </si>
  <si>
    <t xml:space="preserve">Trích các quỹ </t>
  </si>
  <si>
    <t>13.2</t>
  </si>
  <si>
    <t>14.</t>
  </si>
  <si>
    <t>VI.14</t>
  </si>
  <si>
    <t>Tòa nhà Licogi 13, đường Khuất Duy Tiến - P.Nhân Chính - Q.Thanh Xuân - Hà Nội</t>
  </si>
  <si>
    <t>Tel: 04 35 534 369             Fax: 04 38 544 107</t>
  </si>
  <si>
    <t>Tòa nhà Licogi 13 - Khuất Duy Tiến - Nhân Chính - Thanh Xuân - Hà Nội</t>
  </si>
  <si>
    <t xml:space="preserve"> </t>
  </si>
  <si>
    <t>Tăng trong năm nay</t>
  </si>
  <si>
    <t>3. Cổ phiếu quỹ</t>
  </si>
  <si>
    <t>Tel: 043 5 534 369           Fax: 042 8 544 107</t>
  </si>
  <si>
    <t>Thông tin bổ sung cho các khoản mục trình bày trong Báo cáo kết quả hoạt động kinh doanh hợp nhất giữa niên độ</t>
  </si>
  <si>
    <t>- Số dư ngày 01/01/2011</t>
  </si>
  <si>
    <t>Ký cược ký quỹ ngắn hạn</t>
  </si>
  <si>
    <r>
      <t>TỔNG CỘNG NGUỒN VỐN</t>
    </r>
    <r>
      <rPr>
        <b/>
        <sz val="11"/>
        <rFont val="Times New Roman"/>
        <family val="1"/>
      </rPr>
      <t xml:space="preserve"> (440=300+400+439)</t>
    </r>
  </si>
  <si>
    <t>Vốn Nhà nước</t>
  </si>
  <si>
    <t>20.</t>
  </si>
  <si>
    <t>Chi phí khấu hao tài sản cố định</t>
  </si>
  <si>
    <t>Chi phí dịch vụ mua ngoài</t>
  </si>
  <si>
    <t>Chi phí khác bằng tiền</t>
  </si>
  <si>
    <t>Người mua trả tiền trước</t>
  </si>
  <si>
    <t>Hàng tồn kho</t>
  </si>
  <si>
    <t>Thành phẩm tồn kho</t>
  </si>
  <si>
    <t>Vay và nợ ngắn hạn</t>
  </si>
  <si>
    <t>Vay và nợ dài hạn</t>
  </si>
  <si>
    <t>Vay dài hạn</t>
  </si>
  <si>
    <t>Nợ dài hạn</t>
  </si>
  <si>
    <t>- Tạo ra từ nội bộ doanh nghiệp</t>
  </si>
  <si>
    <t>Vốn chủ sở hữu</t>
  </si>
  <si>
    <t>Tạm ứng</t>
  </si>
  <si>
    <t>Tiền mặt tại quỹ</t>
  </si>
  <si>
    <t>Bảng đối chiếu biến động của vốn chủ sở hữu</t>
  </si>
  <si>
    <t>Giảm vốn trong năm nay</t>
  </si>
  <si>
    <t>- Tăng do hợp nhất kinh doanh</t>
  </si>
  <si>
    <t xml:space="preserve">      Đơn vị tính: VND</t>
  </si>
  <si>
    <t>6. Doanh thu hoạt động tài chính</t>
  </si>
  <si>
    <t>7. Chi phí tài chính</t>
  </si>
  <si>
    <t xml:space="preserve">    Trong đó: Chi phí lãi vay </t>
  </si>
  <si>
    <t>8. Chi phí bán hàng</t>
  </si>
  <si>
    <t>9. Chi phí quản lý doanh nghiệp</t>
  </si>
  <si>
    <t>12. Chi phí khác</t>
  </si>
  <si>
    <t>16. Chi phí thuế TNDN hiện hành</t>
  </si>
  <si>
    <t>17. Chi phí thuế TNDN hoãn lại</t>
  </si>
  <si>
    <t>- Trích lập quỹ đầu tư phát triển</t>
  </si>
  <si>
    <t>- Trích lập quỹ dự phòng tài chính</t>
  </si>
  <si>
    <t>- Trích lập quỹ dự khỏc</t>
  </si>
  <si>
    <t>- Trích lập quỹ khen thưởng phúc lợi</t>
  </si>
  <si>
    <t>Tiền và tương đương tiền đầu kỳ</t>
  </si>
  <si>
    <t>Đơn vị tính: VND</t>
  </si>
  <si>
    <t>Lưu chuyển tiền thuần từ hoạt động tài chính</t>
  </si>
  <si>
    <t>- Mua trong năm</t>
  </si>
  <si>
    <t>- Khấu hao trong năm</t>
  </si>
  <si>
    <t>(tiếp theo)</t>
  </si>
  <si>
    <t>Khoản mục</t>
  </si>
  <si>
    <t>- Chuyển sang BĐS đầu tư</t>
  </si>
  <si>
    <t>- Đầu tư XDCB hoàn thành</t>
  </si>
  <si>
    <t>- Số dư ngày 31/12/2007</t>
  </si>
  <si>
    <t>Tài sản          cố định khác</t>
  </si>
  <si>
    <t>Giàn giáo coppha</t>
  </si>
  <si>
    <t>- Tăng khác</t>
  </si>
  <si>
    <t>- Giảm khác</t>
  </si>
  <si>
    <t>Giá trị hao mòn luỹ kế</t>
  </si>
  <si>
    <t xml:space="preserve">Giá trị còn lại </t>
  </si>
  <si>
    <t>- Thanh lý, nhượng bán</t>
  </si>
  <si>
    <t>Tăng giảm tài sản cố định hữu hình</t>
  </si>
  <si>
    <t>Nguyên giá TSCĐ hữu hình</t>
  </si>
  <si>
    <t>1. Tiền</t>
  </si>
  <si>
    <t>Tổng cộng</t>
  </si>
  <si>
    <t>3. Phải thu nội bộ ngắn hạn</t>
  </si>
  <si>
    <t>7. Phải trả nội bộ</t>
  </si>
  <si>
    <t>A. Nợ phải trả (300 = 310 + 330)</t>
  </si>
  <si>
    <t>I. Nợ ngắn hạn</t>
  </si>
  <si>
    <t>I. Vốn chủ sở hữu</t>
  </si>
  <si>
    <t>8. Phải trả theo tiến độ hợp đồng</t>
  </si>
  <si>
    <t>Nguyễn Thị Thơm</t>
  </si>
  <si>
    <t>2. Thuế GTGT được khấu trừ</t>
  </si>
  <si>
    <t>III. Bất động sản đầu tư</t>
  </si>
  <si>
    <t>VI. Lợi thế thương mại</t>
  </si>
  <si>
    <t>3. Người mua trả tiền trước</t>
  </si>
  <si>
    <t>5. Phải trả người lao động</t>
  </si>
  <si>
    <t>2. Thặng dư vốn cổ phần</t>
  </si>
  <si>
    <t>Người lập biểu</t>
  </si>
  <si>
    <t>1. Đầu tư ngắn hạn</t>
  </si>
  <si>
    <t>A. Tài sản ngắn hạn</t>
  </si>
  <si>
    <t>IV. Hàng tồn kho</t>
  </si>
  <si>
    <t>1. Hàng tồn kho</t>
  </si>
  <si>
    <t xml:space="preserve">B. Tài sản dài hạn </t>
  </si>
  <si>
    <t>3. Phải thu dài hạn nội bộ</t>
  </si>
  <si>
    <t xml:space="preserve">II. Tài sản cố định </t>
  </si>
  <si>
    <t>1. Vay và nợ ngắn hạn</t>
  </si>
  <si>
    <t xml:space="preserve">II. Nợ dài hạn </t>
  </si>
  <si>
    <t>2. Phải trả dài hạn nội bộ</t>
  </si>
  <si>
    <t>4. Vay và nợ dài hạn</t>
  </si>
  <si>
    <t>5. Thuế thu nhập hoãn lại phải trả</t>
  </si>
  <si>
    <t>I. Tiền và các khoản tương đương tiền</t>
  </si>
  <si>
    <t>2. Các khoản tương đương tiền</t>
  </si>
  <si>
    <t>III. Các khoản phải thu ngắn hạn</t>
  </si>
  <si>
    <t>1. Phải thu của khách hàng</t>
  </si>
  <si>
    <t xml:space="preserve">2. Trả trước cho người bán </t>
  </si>
  <si>
    <t>V. Tài sản ngắn hạn khác</t>
  </si>
  <si>
    <t>3. Thuế và các khoản phải thu Nhà nước</t>
  </si>
  <si>
    <t>I. Các khoản phải thu dài hạn</t>
  </si>
  <si>
    <t>1. Phải thu dài hạn của khách hàng</t>
  </si>
  <si>
    <t>2. Vốn kinh doanh ở các đơn vị trực thuộc</t>
  </si>
  <si>
    <t>4. Phải thu dài hạn khác</t>
  </si>
  <si>
    <t>V. Tài sản dài hạn khác</t>
  </si>
  <si>
    <t>3. Tài sản dài hạn khác</t>
  </si>
  <si>
    <t>2. Phải trả người bán</t>
  </si>
  <si>
    <t>4. Thuế và các khoản phải nộp Nhà nước</t>
  </si>
  <si>
    <t>9. Các khoản phải trả phải nộp ngắn hạn khác</t>
  </si>
  <si>
    <t>1. Phải trả dài hạn người bán</t>
  </si>
  <si>
    <t>3. Phải trả dài hạn khác</t>
  </si>
  <si>
    <t>3. Vốn khác của chủ sở hữu</t>
  </si>
  <si>
    <t>Kế toán trưởng</t>
  </si>
  <si>
    <t xml:space="preserve">- Nguyên giá </t>
  </si>
  <si>
    <t>4. Chênh lệch đánh giá lại tài sản</t>
  </si>
  <si>
    <t>5. Chênh lệch tỷ giá hối đoái</t>
  </si>
  <si>
    <t>2. Dự phòng giảm giá chứng khoán đầu tư ngắn hạn</t>
  </si>
  <si>
    <t>2. Dự phòng giảm giá hàng tồn kho</t>
  </si>
  <si>
    <t xml:space="preserve">- Giá trị hao mòn luỹ kế </t>
  </si>
  <si>
    <t>10. Dự phòng phải trả ngắn hạn</t>
  </si>
  <si>
    <t>6. Dự phòng trợ cấp mất việc làm</t>
  </si>
  <si>
    <t>7. Dự phòng phải trả dài hạn</t>
  </si>
  <si>
    <t>5. Dự phòng phải thu dài hạn khó đòi</t>
  </si>
  <si>
    <t>1. Đầu tư vào Công ty con</t>
  </si>
  <si>
    <t>2. Đầu tư vào Công ty liên kết, liên doanh</t>
  </si>
  <si>
    <t>1. Quỹ khen thưởng, phúc lợi</t>
  </si>
  <si>
    <t>1. TSCĐ hữu hình</t>
  </si>
  <si>
    <t>3. TSCĐ vô hình</t>
  </si>
  <si>
    <t>Bùi Đình Sơn</t>
  </si>
  <si>
    <t>Đơn vị tính : VND</t>
  </si>
  <si>
    <t>II. Các khoản đầu tư tài chính ngắn hạn</t>
  </si>
  <si>
    <t>1. Chi phí trả trước ngắn hạn</t>
  </si>
  <si>
    <t>2. TSCĐ thuê tài chính</t>
  </si>
  <si>
    <t>4. Chi phí xây dựng cơ bản dở dang</t>
  </si>
  <si>
    <t>IV. Các khoản đầu tư tài chính dài hạn</t>
  </si>
  <si>
    <t>1. Chi phí trả trước dài hạn</t>
  </si>
  <si>
    <t>6. Chi phí phải trả</t>
  </si>
  <si>
    <t>II. Nguồn kinh phí và quỹ khác</t>
  </si>
  <si>
    <t>2. Nguồn kinh phí</t>
  </si>
  <si>
    <t>3. Nguồn kinh phí đã hình thành TSCĐ</t>
  </si>
  <si>
    <t>C. Lợi ích của cổ đông thiểu số</t>
  </si>
  <si>
    <t>10. Lợi nhuận thuần từ hoạt động kinh doanh</t>
  </si>
  <si>
    <t>22. Lãi kỳ trước chuyển sang</t>
  </si>
  <si>
    <t>1. Doanh thu bán hàng và cung cấp dịch vụ</t>
  </si>
  <si>
    <t xml:space="preserve">2. Các khoản giảm trừ doanh thu </t>
  </si>
  <si>
    <t xml:space="preserve">4. Giá vốn hàng bán </t>
  </si>
  <si>
    <t>5. Lợi nhuận gộp bán hàng và cung cấp dịch vụ</t>
  </si>
  <si>
    <t>11. Thu nhập khác</t>
  </si>
  <si>
    <t>13. Lợi nhuận khác ( 40 = 31 - 32)</t>
  </si>
  <si>
    <t>15. Tổng lợi nhuận kế toán trước thuế 
( 50=30+40+45)</t>
  </si>
  <si>
    <t>23. Phân phối lợi nhuận</t>
  </si>
  <si>
    <t>18. Lợi nhuận chưa phân phối</t>
  </si>
  <si>
    <t>21. Lãi cơ bản trên cổ phiếu</t>
  </si>
  <si>
    <t>14. Lãi hoặc lỗ trong công ty liên doanh, liên kết</t>
  </si>
  <si>
    <t>TM</t>
  </si>
  <si>
    <t>70</t>
  </si>
  <si>
    <t>10.</t>
  </si>
  <si>
    <t>02</t>
  </si>
  <si>
    <t>04</t>
  </si>
  <si>
    <t>13.</t>
  </si>
  <si>
    <t>13.1</t>
  </si>
  <si>
    <t>15.</t>
  </si>
  <si>
    <t>18. Lợi nhuận sau thuế thu nhập doanh nghiệp</t>
  </si>
  <si>
    <t>1. Vốn đầu tư của chủ sở hữu</t>
  </si>
  <si>
    <t xml:space="preserve">    (200 = 210 + 220 + 240 + 250 + 260 + 269)</t>
  </si>
  <si>
    <t>25</t>
  </si>
  <si>
    <t>1.</t>
  </si>
  <si>
    <t>2.</t>
  </si>
  <si>
    <t>5.</t>
  </si>
  <si>
    <t>6.</t>
  </si>
  <si>
    <t>7.</t>
  </si>
  <si>
    <t>11.</t>
  </si>
  <si>
    <t>12.</t>
  </si>
  <si>
    <t>16.</t>
  </si>
  <si>
    <t>V.01</t>
  </si>
  <si>
    <t xml:space="preserve">    (100 = 110 + 120 + 130 + 140 + 150)</t>
  </si>
  <si>
    <t xml:space="preserve">    (20 = 10 - 11)</t>
  </si>
  <si>
    <t>52</t>
  </si>
  <si>
    <t>V.</t>
  </si>
  <si>
    <t>3.</t>
  </si>
  <si>
    <t>8.</t>
  </si>
  <si>
    <t>9.</t>
  </si>
  <si>
    <t>VI.</t>
  </si>
  <si>
    <t>17.</t>
  </si>
  <si>
    <t>VND</t>
  </si>
  <si>
    <t>4.</t>
  </si>
  <si>
    <t>01</t>
  </si>
  <si>
    <t>03</t>
  </si>
  <si>
    <t>05</t>
  </si>
  <si>
    <t>06</t>
  </si>
  <si>
    <t>07</t>
  </si>
  <si>
    <t>10</t>
  </si>
  <si>
    <t>11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</si>
  <si>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</si>
  <si>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</si>
  <si>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</si>
  <si>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</si>
  <si>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</si>
  <si>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</si>
  <si>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</si>
  <si>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</si>
  <si>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</si>
  <si>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</si>
  <si>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51</t>
  </si>
  <si>
    <t>60</t>
  </si>
  <si>
    <t xml:space="preserve">    </t>
  </si>
  <si>
    <t>45</t>
  </si>
  <si>
    <t>61</t>
  </si>
  <si>
    <t>62</t>
  </si>
  <si>
    <t>TÀI SẢN</t>
  </si>
  <si>
    <t>MÃ SỐ</t>
  </si>
  <si>
    <t>THUYẾT MINH</t>
  </si>
  <si>
    <t>NGUỒN VỐN</t>
  </si>
  <si>
    <t>CHỈ TIÊU</t>
  </si>
  <si>
    <t xml:space="preserve">Văn phòng Công ty </t>
  </si>
  <si>
    <t>Tổng Công ty Xây dựng và Phát triển hạ tầng</t>
  </si>
  <si>
    <t>Ngân hàng Nông nghiệp và Phát triển Nông thôn Hà Nội</t>
  </si>
  <si>
    <t>Công ty CP Thủy điện VRG Ngọc Linh</t>
  </si>
  <si>
    <t>Những thông tin khác</t>
  </si>
  <si>
    <t>Công ty CP Licogi 13</t>
  </si>
  <si>
    <t>Đầu tư vào Công ty liên kết</t>
  </si>
  <si>
    <t>Thông tin so sánh</t>
  </si>
  <si>
    <t>Tăng, giảm tài sản cố định vô hình</t>
  </si>
  <si>
    <t>Nguyên giá TSCĐ vô hình</t>
  </si>
  <si>
    <t>Chi phí sản xuất kinh doanh dở dang</t>
  </si>
  <si>
    <t>Tăng, giảm tài sản cố định thuê tài chính</t>
  </si>
  <si>
    <t>- Thuê tài chính trong năm</t>
  </si>
  <si>
    <t>- Mua lại TSCĐ thuê tài chính</t>
  </si>
  <si>
    <t>- Trả lại TSCĐ thuê tài chính</t>
  </si>
  <si>
    <t>Chi phí xây dựng cơ bản dở dang</t>
  </si>
  <si>
    <t>Chi phí trả trước dài hạn</t>
  </si>
  <si>
    <t>Chi phí chờ phân bổ</t>
  </si>
  <si>
    <t>Công ty cho thuê tài chính Ngân hàng NN và PTNT Việt Nam</t>
  </si>
  <si>
    <t>Doanh thu hoạt động tài chính</t>
  </si>
  <si>
    <t>Chi phí tài chính</t>
  </si>
  <si>
    <t>Chi phí lãi vay</t>
  </si>
  <si>
    <t>Chi phí quản lý doanh nghiệp</t>
  </si>
  <si>
    <t>Chi phí khác</t>
  </si>
  <si>
    <t>CÔNG TY CỔ PHẦN LICOGI 13</t>
  </si>
  <si>
    <t>Lãi trong năm trước</t>
  </si>
  <si>
    <t>Lãi trong năm nay</t>
  </si>
  <si>
    <t>Các khoản phải thu khác</t>
  </si>
  <si>
    <t>Hàng hoá</t>
  </si>
  <si>
    <t>Phần mềm 
kế toán</t>
  </si>
  <si>
    <t>Các đối tượng khác</t>
  </si>
  <si>
    <t>Chi nhánh Kinh doanh dịch vụ</t>
  </si>
  <si>
    <t>Thuế và các khoản phải nộp Nhà nước</t>
  </si>
  <si>
    <t>Các khoản phải trả, phải nộp ngắn hạn khác</t>
  </si>
  <si>
    <t>Tăng khác</t>
  </si>
  <si>
    <t>Giảm khác</t>
  </si>
  <si>
    <t>Doanh thu thuần bán hàng và cung cấp dịch vụ</t>
  </si>
  <si>
    <t>Giá vốn hàng bán</t>
  </si>
  <si>
    <t>Phải thu của khách hàng</t>
  </si>
  <si>
    <t>Trả trước cho người bán</t>
  </si>
  <si>
    <t>Tài sản ngắn hạn khác</t>
  </si>
  <si>
    <t>Phải trả người bán</t>
  </si>
  <si>
    <t>Thu nhập khác</t>
  </si>
  <si>
    <t>Tiền gửi ngân hàng</t>
  </si>
  <si>
    <t>Chi nhánh Sản xuất Vật liệu Xây dựng</t>
  </si>
  <si>
    <t>Thuế thu nhập cá nhân</t>
  </si>
  <si>
    <t>Ngân hàng Thương mại Cổ phần Kỹ thương Việt Nam</t>
  </si>
  <si>
    <t>Ngân hàng Thương mại Cổ phần Quân đội</t>
  </si>
  <si>
    <t>Vay, nợ dài hạn ngân hàng Techcombank</t>
  </si>
  <si>
    <t>Nguyên vật liệu tồn kho</t>
  </si>
  <si>
    <t>Nguyên giá</t>
  </si>
  <si>
    <t>Thuế tài nguyên</t>
  </si>
  <si>
    <t>Chi nhánh Nền móng</t>
  </si>
  <si>
    <t>Máy móc 
thiết bị</t>
  </si>
  <si>
    <t>Vốn góp của các đối tượng khác</t>
  </si>
  <si>
    <t>Văn phòng Công ty</t>
  </si>
  <si>
    <t>Công ty Licogi 13 - Nền móng xây dựng</t>
  </si>
  <si>
    <t>Mẫu số B09a - DNHN</t>
  </si>
  <si>
    <t>Công ty CP Licogi 13 - Nền móng xây dựng</t>
  </si>
  <si>
    <t>Công cụ, dụng cụ</t>
  </si>
  <si>
    <t>Phương tiện 
vận tải</t>
  </si>
  <si>
    <t>Vốn đầu tư của chủ sở hữu</t>
  </si>
  <si>
    <t>Giảm vốn trong năm trước</t>
  </si>
  <si>
    <t>Chi tiết vốn đầu tư của chủ sở hữu</t>
  </si>
  <si>
    <t>(tiếp theo )</t>
  </si>
  <si>
    <t>Tỷ lệ góp vốn</t>
  </si>
  <si>
    <t>18.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</si>
  <si>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</si>
  <si>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</si>
  <si>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</si>
  <si>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</si>
  <si>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</si>
  <si>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20. Lợi nhuận sau thuế của cổ đông của công ty mẹ</t>
  </si>
  <si>
    <t>Ngân hàng Đầu tư và Phát triển Thanh Xuân</t>
  </si>
  <si>
    <t>Sở giao dịch - Ngân hàng NN &amp; PTNT</t>
  </si>
  <si>
    <t>4. Tài sản ngắn hạn khác</t>
  </si>
  <si>
    <t>Phân phối lợi nhuận</t>
  </si>
  <si>
    <t>29%</t>
  </si>
  <si>
    <t>Công ty CP VLXD và phụ gia Licogi 13 - IMAG</t>
  </si>
  <si>
    <t>26%</t>
  </si>
  <si>
    <t>- Tăng do chuyển từ TSCĐ thuê tài chính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</si>
  <si>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</si>
  <si>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</si>
  <si>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</si>
  <si>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</si>
  <si>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</si>
  <si>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</si>
  <si>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</si>
  <si>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</si>
  <si>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</si>
  <si>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</si>
  <si>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</si>
  <si>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</si>
  <si>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VI.15</t>
  </si>
  <si>
    <t>VI.16</t>
  </si>
  <si>
    <t>VI.17</t>
  </si>
  <si>
    <t>B. Vốn chủ sở hữu (400 = 410 + 430)</t>
  </si>
  <si>
    <t>Tổng Giám đốc</t>
  </si>
  <si>
    <t>Nhà cửa 
vật kiến trúc</t>
  </si>
  <si>
    <t>Phải thu dài hạn khách hàng</t>
  </si>
  <si>
    <t>19. Lợi nhuận sau thuế của cổ đông thiểu số</t>
  </si>
  <si>
    <t>( 62 = 60 - 61 )</t>
  </si>
  <si>
    <t>Bảo hiểm xã hội</t>
  </si>
  <si>
    <t>Bảo hiểm thất nghiệp</t>
  </si>
  <si>
    <t>Công ty Xây dựng số 19</t>
  </si>
  <si>
    <t>Kinh phí Công đoàn</t>
  </si>
  <si>
    <t>Phải trả khác</t>
  </si>
  <si>
    <t>Kinh phí công đoàn</t>
  </si>
  <si>
    <t>Bảo hiểm xã hội, bảo hiểm y tế</t>
  </si>
  <si>
    <t>Doanh thu hoạt động xây lắp</t>
  </si>
  <si>
    <t>Doanh thu cho thuê văn phòng, cho thuê máy</t>
  </si>
  <si>
    <t>Doanh thu khác</t>
  </si>
  <si>
    <t>Doanh thu bán hàng hóa, thành phẩm</t>
  </si>
  <si>
    <t>Giá vốn hoạt động xây lắp</t>
  </si>
  <si>
    <t>Giá vốn hoạt động cho thuê văn phòng, cho thuê máy</t>
  </si>
  <si>
    <t>Giá vốn bán hàng hóa, thành phẩm</t>
  </si>
  <si>
    <t>Giá vốn của hoạt động khác</t>
  </si>
  <si>
    <t>Doanh thu tài chính khác</t>
  </si>
  <si>
    <t>EC</t>
  </si>
  <si>
    <t>11. Quỹ khen thưởng phúc lợi</t>
  </si>
  <si>
    <t>8. Doanh thu chưa thực hiện</t>
  </si>
  <si>
    <t>Ngân hàng Thương mại Cổ phần Nhà Hà Nội - Chi nhánh Cầu Giấy</t>
  </si>
  <si>
    <t>Công ty CP Licogi 13 - Xây dựng và Kỹ thuật công trình</t>
  </si>
  <si>
    <t>Công ty CP Licogi 13 - Cơ giới hạ tầng</t>
  </si>
  <si>
    <t>Tiền và các khoản tương đương tiền</t>
  </si>
  <si>
    <t>Tiền</t>
  </si>
  <si>
    <t>Các khoản tương đương tiền</t>
  </si>
  <si>
    <t>Phải thu khác</t>
  </si>
  <si>
    <t>Báo hiểm thất nghiệp</t>
  </si>
  <si>
    <t>Phải trả phải nộp khác</t>
  </si>
  <si>
    <t>Từ 01/01/2010 
đến 30/06/2010</t>
  </si>
  <si>
    <t>Cổ tức nhận được</t>
  </si>
  <si>
    <t>Lãi cho thuê thiết bị</t>
  </si>
  <si>
    <t>Lãi cho vay</t>
  </si>
  <si>
    <t>Tài sản cố định hữu hình khác</t>
  </si>
  <si>
    <t xml:space="preserve">- Giảm khác </t>
  </si>
  <si>
    <t>Mẫu số B 01a - DNHN</t>
  </si>
  <si>
    <t>Mẫu số B 02a - DNHN</t>
  </si>
  <si>
    <t>Mẫu số B 09a - DNHN</t>
  </si>
  <si>
    <t>VI.18</t>
  </si>
  <si>
    <t>- Chia cổ tức và giảm khác</t>
  </si>
  <si>
    <t>Chi phí sản xuất kinh doanh theo yếu tố</t>
  </si>
  <si>
    <t>Chi phí nguyên, vật liệu</t>
  </si>
  <si>
    <t>Chi phí nhân công</t>
  </si>
  <si>
    <t>Lãi cơ bản trên cổ phiếu</t>
  </si>
  <si>
    <t>Lợi nhuận kế toán sau thuế thu nhập doanh nghiệp</t>
  </si>
  <si>
    <t>Các khoản điều chỉnh tăng hoặc giảm lợi nhuận kế toán để xác định lợi nhuận hoặc lỗ phân bổ cho cổ đông sở hữu cổ phiếu phổ thông</t>
  </si>
  <si>
    <t>Các khoản điều chỉnh tăng</t>
  </si>
  <si>
    <t>Các khoản điều chỉnh giảm</t>
  </si>
  <si>
    <t>Lợi nhuận hoặc lỗ phân bổ cho cổ đông sở hữu cổ phiếu phổ thông</t>
  </si>
  <si>
    <t>Cổ phiếu phổ thông đang lưu hành bình quân trong kỳ</t>
  </si>
  <si>
    <t>VII.</t>
  </si>
  <si>
    <t>VIII.01</t>
  </si>
  <si>
    <t>VIII.02</t>
  </si>
  <si>
    <t>VIII.03</t>
  </si>
  <si>
    <t>VIII.04</t>
  </si>
  <si>
    <t>VIII.05</t>
  </si>
  <si>
    <t>VIII.06</t>
  </si>
  <si>
    <t>VIII.07</t>
  </si>
  <si>
    <t>VIII.08</t>
  </si>
  <si>
    <t>VIII.09</t>
  </si>
  <si>
    <t>VIII.10</t>
  </si>
  <si>
    <t>Công ty Licogi 13 - Xây dựng và Kỹ thuật công trình</t>
  </si>
  <si>
    <t>Công ty Licogi 13 - Cơ giới hạ tầng</t>
  </si>
  <si>
    <t>Ngân hàng Thương mại Cổ phần Kỹ thương Việt Nam - Techcombank</t>
  </si>
  <si>
    <t>Ngân hàng Đầu tư và Phát triển Việt Nam- Chi nhánh Đông Đô</t>
  </si>
  <si>
    <t>Ngân hàng TMCP Quân Đội - CN Hoàng Quốc Việt</t>
  </si>
  <si>
    <t>Ngân hàng TMCP Quân Đội - Chi nhánh Hoàng Quốc Việt</t>
  </si>
  <si>
    <t>Ngân hàng Đầu tư và Phát triển Việt Nam -  Chi nhánh Thanh Xuân</t>
  </si>
  <si>
    <t>Tiền chênh lệch quỹ nhà Thành phố</t>
  </si>
  <si>
    <t>Mua sắm tài sản cố định</t>
  </si>
  <si>
    <t>Các công trình xây dựng cơ bản dở dang</t>
  </si>
  <si>
    <t>Công trình khu nhà tập thể Licogi 13</t>
  </si>
  <si>
    <t>Khu nhà ở quanh chợ</t>
  </si>
  <si>
    <t>Dự án khu nhà ở phía Đông Rạch Thủ Lựu</t>
  </si>
  <si>
    <t>Dự án Thanh Hóa</t>
  </si>
  <si>
    <t>Dự án khu Công nghiệp Hòa Xá Nam Định</t>
  </si>
  <si>
    <t>Công trình dự án Sơn Tây</t>
  </si>
  <si>
    <t>Công trình khu đô thị Thịnh Liệt</t>
  </si>
  <si>
    <t>Dự án Mỏ Sét - Kỳ Sơn, Hòa Bình</t>
  </si>
  <si>
    <t>Dự án Bà Rịa Vũng Tàu</t>
  </si>
  <si>
    <t>Thuế giá trị gia tăng hàng bán nội địa</t>
  </si>
  <si>
    <t>Thuế thu nhập doanh nghiệp</t>
  </si>
  <si>
    <t>Công ty cho thuê tài chính Ngân hàng TMCP Công thương VN</t>
  </si>
  <si>
    <t>Cổ phiếu quỹ</t>
  </si>
  <si>
    <t>Trích các quỹ</t>
  </si>
  <si>
    <t>Số dư ngày 31/12/2010</t>
  </si>
  <si>
    <t>Đối tượng khác</t>
  </si>
  <si>
    <t>Công ty TNHH Thức ăn chăn nuôi Licogi 13 Viger</t>
  </si>
  <si>
    <t>Doanh thu chuyển nhượng bất động sản</t>
  </si>
  <si>
    <t>Giá vốn chuyển nhượng bất động sản</t>
  </si>
  <si>
    <t>Ký quỹ bảo lãnh thực hiện hợp đồng</t>
  </si>
  <si>
    <t>Ban quản lý học viện kỹ thuật quân sự</t>
  </si>
  <si>
    <t>Công ty Cầu 7 Thăng Long</t>
  </si>
  <si>
    <t>Công ty TNHH Anh Sơn</t>
  </si>
  <si>
    <t>Lãi chênh lệch tỷ giá</t>
  </si>
  <si>
    <t>- Số dư ngày 31/12/2011</t>
  </si>
  <si>
    <t xml:space="preserve">4. Các khoản phải thu khác </t>
  </si>
  <si>
    <t xml:space="preserve">5. Dự phòng các khoản phải thu khó đòi </t>
  </si>
  <si>
    <t>Lã Quang Huy</t>
  </si>
  <si>
    <t>Người lập biểu                                  Kế toán trưởng                             Tổng Giám Đốc</t>
  </si>
  <si>
    <t>Số dư ngày 31/12/2011</t>
  </si>
  <si>
    <t>imc</t>
  </si>
  <si>
    <t>cmc</t>
  </si>
  <si>
    <t>fc</t>
  </si>
  <si>
    <t>real</t>
  </si>
  <si>
    <t>nhà cửa</t>
  </si>
  <si>
    <t>Máy móc</t>
  </si>
  <si>
    <t>Vạn tải</t>
  </si>
  <si>
    <t>Khác</t>
  </si>
  <si>
    <t>Thiết bị</t>
  </si>
  <si>
    <t>Nhà cửa</t>
  </si>
  <si>
    <t>01/01/2012</t>
  </si>
  <si>
    <t>31/03/2012</t>
  </si>
  <si>
    <t>KỲ NÀY</t>
  </si>
  <si>
    <t>LUỸ KẾ</t>
  </si>
  <si>
    <t>QUÍ 1/2012</t>
  </si>
  <si>
    <t>Số dư ngày 31/03/2012</t>
  </si>
  <si>
    <t>Qúi 1 năm 2012</t>
  </si>
  <si>
    <t>Văn phòng công ty</t>
  </si>
  <si>
    <t>Tiền gửi tiết kiệm Ngân hàng Đầu tư va phát triển Việt Nam</t>
  </si>
  <si>
    <t>Tiền gửi tiết kiệm Ngân hàng công thương Việt Nam</t>
  </si>
  <si>
    <t>Quí 1/2011</t>
  </si>
  <si>
    <t>Quí 1/2012</t>
  </si>
  <si>
    <t>Quí  1/2011</t>
  </si>
  <si>
    <t>Quí  1/2012</t>
  </si>
  <si>
    <r>
      <t>TỔNG CỘNG TÀI SẢN</t>
    </r>
    <r>
      <rPr>
        <b/>
        <sz val="11"/>
        <rFont val="Times New Roman"/>
        <family val="1"/>
      </rPr>
      <t xml:space="preserve"> (270 =100+200)</t>
    </r>
  </si>
  <si>
    <t>Quý 1 năm 2012</t>
  </si>
  <si>
    <t>Tại ngày 31 tháng 03 năm 2012</t>
  </si>
  <si>
    <t>(60 = 50 - 51 - 52)</t>
  </si>
  <si>
    <t>[30 = 20 + (21 - 22) - (24 + 25)]</t>
  </si>
  <si>
    <t>3. Doanh thu thuần bán hàng và cung cấp dịch vụ 
(10 = 01 - 02)</t>
  </si>
  <si>
    <t>Phạm Văn Thăng</t>
  </si>
  <si>
    <t xml:space="preserve">                     Hà Nội, ngày 20 tháng  05 năm 2012</t>
  </si>
  <si>
    <t>- Số dư ngày 31/03/2012</t>
  </si>
  <si>
    <t>- Số dư ngày 01/01/2012</t>
  </si>
  <si>
    <t>- Tại ngày 01/01/2012</t>
  </si>
  <si>
    <t>- Tại ngày 31/03/2012</t>
  </si>
  <si>
    <t>- Tăng do chuyển từ TSCĐ TTC</t>
  </si>
  <si>
    <t>Cộng các cong ty con</t>
  </si>
  <si>
    <t>Là số liệu được lấy từ Báo cáo tài chính hợp nhất cho kỳ hoạt động từ ngày 01/01/2011 đến ngày 31/03/2011</t>
  </si>
  <si>
    <t>Hà Nội, ngày 20 tháng 05 năm 2012</t>
  </si>
  <si>
    <t xml:space="preserve">Giảm khác </t>
  </si>
  <si>
    <t>Hà Nội, ngày 15 tháng 5  năm 2012</t>
  </si>
  <si>
    <t xml:space="preserve">Hà Nội, ngày 15 tháng 5 năm 2012 </t>
  </si>
  <si>
    <t xml:space="preserve">     Lã Quang Huy                                Nguyễn Thị Thơm                            Phạm Văn Thăng</t>
  </si>
  <si>
    <t xml:space="preserve">        Lã Quang Huy                                       Nguyễn Thị Thơm                                  Phạm Văn Thăng</t>
  </si>
  <si>
    <t>Người lập biểu                                        Kế toán trưởng                                      Tổng giám đốc</t>
  </si>
  <si>
    <t>Quí 1 năm 2012</t>
  </si>
  <si>
    <t>Thông tin bổ sung cho các khoản mục trình bày trong Bảng cân đối kế toán hợp nhất Quí 1/2012</t>
  </si>
  <si>
    <t>Quý 1/2012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</si>
</sst>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_-* #,##0_-;\-* #,##0_-;_-* &quot;-&quot;_-;_-@_-"/>
    <numFmt numFmtId="173" formatCode="_-* #,##0.00_-;\-* #,##0.00_-;_-* &quot;-&quot;??_-;_-@_-"/>
    <numFmt numFmtId="174" formatCode="_(* #,##0_);_(* \(#,##0\);_(* &quot;-&quot;??_);_(@_)"/>
    <numFmt numFmtId="175" formatCode="mm/&quot;d&quot;&quot;d&quot;/yy"/>
    <numFmt numFmtId="176" formatCode="dd/mm/yyyy"/>
    <numFmt numFmtId="177" formatCode="0.0000000"/>
    <numFmt numFmtId="178" formatCode="0.00000000"/>
    <numFmt numFmtId="179" formatCode="&quot;\&quot;#,##0;[Red]&quot;\&quot;\-#,##0"/>
    <numFmt numFmtId="180" formatCode="&quot;\&quot;#,##0.00;[Red]&quot;\&quot;\-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0_)"/>
    <numFmt numFmtId="184" formatCode="#.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#,##0\ &quot;DM&quot;;\-#,##0\ &quot;DM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#,##0_đ"/>
    <numFmt numFmtId="193" formatCode="_(* #,##0.000_);_(* \(#,##0.000\);_(* &quot;-&quot;??_);_(@_)"/>
    <numFmt numFmtId="194" formatCode="m/d"/>
    <numFmt numFmtId="195" formatCode="&quot;ß&quot;#,##0;\-&quot;&quot;&quot;ß&quot;&quot;&quot;#,##0"/>
    <numFmt numFmtId="196" formatCode="\t0.00%"/>
    <numFmt numFmtId="197" formatCode="\t#\ ??/??"/>
    <numFmt numFmtId="198" formatCode="#,##0;\(#,##0\)"/>
    <numFmt numFmtId="199" formatCode="&quot;£&quot;#,##0;[Red]\-&quot;£&quot;#,##0"/>
    <numFmt numFmtId="200" formatCode="_(* #,##0.00000000_);_(* \(#,##0.00000000\);_(* &quot;-&quot;??_);_(@_)"/>
    <numFmt numFmtId="201" formatCode="_(* #,##0.0_);_(* \(#,##0.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_);_(* \(#,##0.0000\);_(* &quot;-&quot;????_);_(@_)"/>
    <numFmt numFmtId="205" formatCode="#,##0.0_đ"/>
    <numFmt numFmtId="206" formatCode="#,##0.00_đ"/>
    <numFmt numFmtId="207" formatCode="_(* #,##0.00000_);_(* \(#,##0.00000\);_(* &quot;-&quot;?????_);_(@_)"/>
    <numFmt numFmtId="208" formatCode="_(* #,##0.000000_);_(* \(#,##0.000000\);_(* &quot;-&quot;??_);_(@_)"/>
    <numFmt numFmtId="209" formatCode="_-* #,##0.00\ _₫_-;\-* #,##0.00\ _₫_-;_-* &quot;-&quot;??\ _₫_-;_-@_-"/>
    <numFmt numFmtId="210" formatCode="_-* #,##0\ _₫_-;\-* #,##0\ _₫_-;_-* &quot;-&quot;??\ _₫_-;_-@_-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00000000"/>
    <numFmt numFmtId="217" formatCode="0.0000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_(* #,##0.0000000_);_(* \(#,##0.0000000\);_(* &quot;-&quot;??_);_(@_)"/>
    <numFmt numFmtId="223" formatCode="_(* #,##0.00000000_);_(* \(#,##0.00000000\);_(* &quot;-&quot;????????_);_(@_)"/>
  </numFmts>
  <fonts count="89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¹UAAA¼"/>
      <family val="3"/>
    </font>
    <font>
      <b/>
      <sz val="12"/>
      <name val=".VnBook-AntiquaH"/>
      <family val="2"/>
    </font>
    <font>
      <sz val="12"/>
      <name val="Arial"/>
      <family val="2"/>
    </font>
    <font>
      <b/>
      <i/>
      <sz val="16"/>
      <name val="Helv"/>
      <family val="0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.VnTime"/>
      <family val="2"/>
    </font>
    <font>
      <sz val="12"/>
      <name val="????"/>
      <family val="0"/>
    </font>
    <font>
      <sz val="14"/>
      <name val="??"/>
      <family val="3"/>
    </font>
    <font>
      <sz val="11"/>
      <name val="??"/>
      <family val="3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b/>
      <sz val="10"/>
      <name val="Arial"/>
      <family val="2"/>
    </font>
    <font>
      <sz val="11"/>
      <name val=".VnTime"/>
      <family val="2"/>
    </font>
    <font>
      <sz val="11"/>
      <name val="–¾’©"/>
      <family val="1"/>
    </font>
    <font>
      <sz val="13"/>
      <name val=".VnTim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1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4"/>
      <name val=".VnTime"/>
      <family val="2"/>
    </font>
    <font>
      <sz val="7"/>
      <name val="Small Fonts"/>
      <family val="2"/>
    </font>
    <font>
      <sz val="14"/>
      <name val=".VnArial Narrow"/>
      <family val="2"/>
    </font>
    <font>
      <i/>
      <sz val="10"/>
      <name val="MS Sans Serif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11"/>
      <name val="Times New Roman"/>
      <family val="1"/>
    </font>
    <font>
      <sz val="12"/>
      <color indexed="13"/>
      <name val="Times New Roman"/>
      <family val="1"/>
    </font>
    <font>
      <sz val="12"/>
      <color indexed="17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Microsoft Sans Serif"/>
      <family val="2"/>
    </font>
    <font>
      <i/>
      <u val="single"/>
      <sz val="11"/>
      <name val="Times New Roman"/>
      <family val="1"/>
    </font>
    <font>
      <b/>
      <sz val="8"/>
      <name val=".VnTime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9" borderId="0" applyNumberFormat="0" applyBorder="0" applyAlignment="0" applyProtection="0"/>
    <xf numFmtId="0" fontId="65" fillId="12" borderId="0" applyNumberFormat="0" applyBorder="0" applyAlignment="0" applyProtection="0"/>
    <xf numFmtId="174" fontId="35" fillId="0" borderId="1" applyNumberFormat="0" applyFont="0" applyBorder="0" applyAlignment="0">
      <protection/>
    </xf>
    <xf numFmtId="0" fontId="66" fillId="13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20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7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8" fillId="2" borderId="2" applyNumberFormat="0" applyAlignment="0" applyProtection="0"/>
    <xf numFmtId="0" fontId="6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48" fillId="0" borderId="0">
      <alignment/>
      <protection/>
    </xf>
    <xf numFmtId="3" fontId="1" fillId="0" borderId="0" applyFont="0" applyFill="0" applyBorder="0" applyAlignment="0" applyProtection="0"/>
    <xf numFmtId="40" fontId="1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96" fontId="1" fillId="0" borderId="0">
      <alignment/>
      <protection/>
    </xf>
    <xf numFmtId="0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7" fontId="1" fillId="0" borderId="0">
      <alignment/>
      <protection/>
    </xf>
    <xf numFmtId="3" fontId="0" fillId="0" borderId="0" applyFont="0" applyBorder="0" applyAlignment="0">
      <protection/>
    </xf>
    <xf numFmtId="0" fontId="70" fillId="0" borderId="0" applyNumberFormat="0" applyFill="0" applyBorder="0" applyAlignment="0" applyProtection="0"/>
    <xf numFmtId="3" fontId="0" fillId="0" borderId="0" applyFont="0" applyBorder="0" applyAlignment="0">
      <protection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1" fillId="5" borderId="0" applyNumberFormat="0" applyBorder="0" applyAlignment="0" applyProtection="0"/>
    <xf numFmtId="38" fontId="22" fillId="2" borderId="0" applyNumberFormat="0" applyBorder="0" applyAlignment="0" applyProtection="0"/>
    <xf numFmtId="0" fontId="11" fillId="0" borderId="0" applyNumberFormat="0" applyFont="0" applyBorder="0" applyAlignment="0">
      <protection/>
    </xf>
    <xf numFmtId="0" fontId="3" fillId="0" borderId="4" applyNumberFormat="0" applyAlignment="0" applyProtection="0"/>
    <xf numFmtId="0" fontId="3" fillId="0" borderId="5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184" fontId="21" fillId="0" borderId="0">
      <alignment/>
      <protection locked="0"/>
    </xf>
    <xf numFmtId="184" fontId="21" fillId="0" borderId="0">
      <alignment/>
      <protection locked="0"/>
    </xf>
    <xf numFmtId="0" fontId="4" fillId="0" borderId="0" applyNumberFormat="0" applyFill="0" applyBorder="0" applyAlignment="0" applyProtection="0"/>
    <xf numFmtId="0" fontId="73" fillId="8" borderId="2" applyNumberFormat="0" applyAlignment="0" applyProtection="0"/>
    <xf numFmtId="10" fontId="22" fillId="22" borderId="7" applyNumberFormat="0" applyBorder="0" applyAlignment="0" applyProtection="0"/>
    <xf numFmtId="38" fontId="22" fillId="0" borderId="0">
      <alignment/>
      <protection/>
    </xf>
    <xf numFmtId="0" fontId="22" fillId="2" borderId="0">
      <alignment/>
      <protection/>
    </xf>
    <xf numFmtId="0" fontId="74" fillId="0" borderId="8" applyNumberFormat="0" applyFill="0" applyAlignment="0" applyProtection="0"/>
    <xf numFmtId="172" fontId="37" fillId="0" borderId="9">
      <alignment/>
      <protection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2" fillId="0" borderId="0" applyNumberFormat="0" applyFont="0" applyFill="0" applyAlignment="0">
      <protection/>
    </xf>
    <xf numFmtId="0" fontId="75" fillId="23" borderId="0" applyNumberFormat="0" applyBorder="0" applyAlignment="0" applyProtection="0"/>
    <xf numFmtId="0" fontId="48" fillId="0" borderId="0">
      <alignment/>
      <protection/>
    </xf>
    <xf numFmtId="38" fontId="1" fillId="0" borderId="0" applyNumberFormat="0" applyFont="0" applyFill="0" applyProtection="0">
      <alignment/>
    </xf>
    <xf numFmtId="37" fontId="61" fillId="0" borderId="0">
      <alignment/>
      <protection/>
    </xf>
    <xf numFmtId="183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10" applyNumberFormat="0" applyFont="0" applyAlignment="0" applyProtection="0"/>
    <xf numFmtId="17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76" fillId="2" borderId="11" applyNumberFormat="0" applyAlignment="0" applyProtection="0"/>
    <xf numFmtId="174" fontId="62" fillId="0" borderId="12" applyFont="0" applyBorder="0" applyAlignment="0"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3">
      <alignment horizontal="center"/>
      <protection/>
    </xf>
    <xf numFmtId="3" fontId="23" fillId="0" borderId="0" applyFont="0" applyFill="0" applyBorder="0" applyAlignment="0" applyProtection="0"/>
    <xf numFmtId="0" fontId="23" fillId="24" borderId="0" applyNumberFormat="0" applyFont="0" applyBorder="0" applyAlignment="0" applyProtection="0"/>
    <xf numFmtId="0" fontId="1" fillId="25" borderId="0">
      <alignment/>
      <protection/>
    </xf>
    <xf numFmtId="0" fontId="25" fillId="0" borderId="0" applyNumberFormat="0" applyFill="0" applyBorder="0" applyAlignment="0" applyProtection="0"/>
    <xf numFmtId="190" fontId="39" fillId="0" borderId="14">
      <alignment horizontal="right" vertical="center"/>
      <protection/>
    </xf>
    <xf numFmtId="199" fontId="60" fillId="0" borderId="14">
      <alignment horizontal="right" vertical="center"/>
      <protection/>
    </xf>
    <xf numFmtId="191" fontId="39" fillId="0" borderId="14">
      <alignment horizontal="center"/>
      <protection/>
    </xf>
    <xf numFmtId="0" fontId="77" fillId="0" borderId="0" applyNumberFormat="0" applyFill="0" applyBorder="0" applyAlignment="0" applyProtection="0"/>
    <xf numFmtId="0" fontId="1" fillId="0" borderId="15" applyNumberFormat="0" applyFont="0" applyFill="0" applyAlignment="0" applyProtection="0"/>
    <xf numFmtId="38" fontId="1" fillId="0" borderId="5" applyNumberFormat="0" applyFont="0" applyFill="0" applyAlignment="0" applyProtection="0"/>
    <xf numFmtId="38" fontId="1" fillId="0" borderId="16" applyNumberFormat="0" applyFont="0" applyFill="0" applyAlignment="0" applyProtection="0"/>
    <xf numFmtId="38" fontId="1" fillId="0" borderId="17" applyNumberFormat="0" applyFont="0" applyFill="0" applyAlignment="0" applyProtection="0"/>
    <xf numFmtId="40" fontId="1" fillId="0" borderId="0">
      <alignment/>
      <protection/>
    </xf>
    <xf numFmtId="188" fontId="39" fillId="0" borderId="0">
      <alignment/>
      <protection/>
    </xf>
    <xf numFmtId="189" fontId="39" fillId="0" borderId="7">
      <alignment/>
      <protection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0" fillId="0" borderId="18" applyFont="0" applyBorder="0" applyAlignment="0"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6" fontId="15" fillId="0" borderId="0" applyFont="0" applyFill="0" applyBorder="0" applyAlignment="0" applyProtection="0"/>
    <xf numFmtId="182" fontId="14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174" fontId="41" fillId="0" borderId="0" xfId="62" applyNumberFormat="1" applyFont="1" applyFill="1" applyAlignment="1">
      <alignment/>
    </xf>
    <xf numFmtId="0" fontId="42" fillId="0" borderId="0" xfId="0" applyFont="1" applyAlignment="1">
      <alignment/>
    </xf>
    <xf numFmtId="0" fontId="17" fillId="0" borderId="0" xfId="0" applyFont="1" applyAlignment="1">
      <alignment/>
    </xf>
    <xf numFmtId="0" fontId="41" fillId="0" borderId="0" xfId="0" applyFont="1" applyAlignment="1">
      <alignment/>
    </xf>
    <xf numFmtId="174" fontId="17" fillId="0" borderId="0" xfId="0" applyNumberFormat="1" applyFont="1" applyAlignment="1">
      <alignment/>
    </xf>
    <xf numFmtId="0" fontId="43" fillId="0" borderId="0" xfId="0" applyFont="1" applyAlignment="1">
      <alignment/>
    </xf>
    <xf numFmtId="0" fontId="17" fillId="0" borderId="0" xfId="0" applyFont="1" applyFill="1" applyAlignment="1">
      <alignment/>
    </xf>
    <xf numFmtId="0" fontId="41" fillId="0" borderId="1" xfId="0" applyFont="1" applyBorder="1" applyAlignment="1">
      <alignment/>
    </xf>
    <xf numFmtId="174" fontId="41" fillId="0" borderId="0" xfId="0" applyNumberFormat="1" applyFont="1" applyAlignment="1">
      <alignment/>
    </xf>
    <xf numFmtId="0" fontId="41" fillId="0" borderId="0" xfId="0" applyFont="1" applyBorder="1" applyAlignment="1">
      <alignment horizontal="right"/>
    </xf>
    <xf numFmtId="0" fontId="48" fillId="0" borderId="0" xfId="0" applyFont="1" applyAlignment="1">
      <alignment horizontal="left"/>
    </xf>
    <xf numFmtId="0" fontId="46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174" fontId="43" fillId="0" borderId="0" xfId="62" applyNumberFormat="1" applyFont="1" applyBorder="1" applyAlignment="1">
      <alignment horizontal="right" vertical="top"/>
    </xf>
    <xf numFmtId="43" fontId="41" fillId="0" borderId="0" xfId="0" applyNumberFormat="1" applyFont="1" applyAlignment="1">
      <alignment/>
    </xf>
    <xf numFmtId="0" fontId="4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174" fontId="41" fillId="0" borderId="0" xfId="64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74" fontId="41" fillId="0" borderId="0" xfId="62" applyNumberFormat="1" applyFont="1" applyFill="1" applyAlignment="1">
      <alignment/>
    </xf>
    <xf numFmtId="174" fontId="41" fillId="0" borderId="0" xfId="62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74" fontId="41" fillId="0" borderId="0" xfId="62" applyNumberFormat="1" applyFont="1" applyFill="1" applyBorder="1" applyAlignment="1">
      <alignment/>
    </xf>
    <xf numFmtId="0" fontId="44" fillId="0" borderId="0" xfId="109" applyFont="1" applyFill="1" applyBorder="1" applyAlignment="1">
      <alignment horizontal="left"/>
      <protection/>
    </xf>
    <xf numFmtId="0" fontId="41" fillId="0" borderId="0" xfId="109" applyFont="1" applyFill="1" applyBorder="1">
      <alignment/>
      <protection/>
    </xf>
    <xf numFmtId="0" fontId="44" fillId="0" borderId="0" xfId="109" applyFont="1" applyFill="1" applyBorder="1">
      <alignment/>
      <protection/>
    </xf>
    <xf numFmtId="0" fontId="44" fillId="0" borderId="0" xfId="109" applyFont="1" applyFill="1" applyBorder="1" applyAlignment="1">
      <alignment horizontal="right"/>
      <protection/>
    </xf>
    <xf numFmtId="0" fontId="48" fillId="0" borderId="0" xfId="109" applyFont="1" applyFill="1" applyAlignment="1">
      <alignment horizontal="left"/>
      <protection/>
    </xf>
    <xf numFmtId="0" fontId="48" fillId="0" borderId="0" xfId="109" applyFont="1" applyFill="1" applyBorder="1" applyAlignment="1">
      <alignment/>
      <protection/>
    </xf>
    <xf numFmtId="0" fontId="49" fillId="0" borderId="0" xfId="109" applyFont="1" applyFill="1" applyBorder="1" applyAlignment="1">
      <alignment horizontal="right"/>
      <protection/>
    </xf>
    <xf numFmtId="174" fontId="49" fillId="0" borderId="0" xfId="64" applyNumberFormat="1" applyFont="1" applyFill="1" applyBorder="1" applyAlignment="1">
      <alignment/>
    </xf>
    <xf numFmtId="0" fontId="48" fillId="0" borderId="1" xfId="109" applyFont="1" applyFill="1" applyBorder="1" applyAlignment="1">
      <alignment horizontal="left"/>
      <protection/>
    </xf>
    <xf numFmtId="174" fontId="41" fillId="0" borderId="1" xfId="64" applyNumberFormat="1" applyFont="1" applyFill="1" applyBorder="1" applyAlignment="1">
      <alignment/>
    </xf>
    <xf numFmtId="0" fontId="41" fillId="0" borderId="1" xfId="109" applyFont="1" applyFill="1" applyBorder="1">
      <alignment/>
      <protection/>
    </xf>
    <xf numFmtId="0" fontId="49" fillId="0" borderId="1" xfId="109" applyFont="1" applyFill="1" applyBorder="1" applyAlignment="1">
      <alignment horizontal="right"/>
      <protection/>
    </xf>
    <xf numFmtId="0" fontId="44" fillId="0" borderId="0" xfId="109" applyFont="1" applyFill="1" applyBorder="1" applyAlignment="1">
      <alignment horizontal="center"/>
      <protection/>
    </xf>
    <xf numFmtId="0" fontId="43" fillId="0" borderId="0" xfId="109" applyFont="1" applyFill="1" applyBorder="1">
      <alignment/>
      <protection/>
    </xf>
    <xf numFmtId="0" fontId="43" fillId="0" borderId="0" xfId="109" applyFont="1" applyFill="1" applyBorder="1" applyAlignment="1">
      <alignment horizontal="center"/>
      <protection/>
    </xf>
    <xf numFmtId="0" fontId="41" fillId="0" borderId="0" xfId="109" applyFont="1" applyFill="1" applyBorder="1" quotePrefix="1">
      <alignment/>
      <protection/>
    </xf>
    <xf numFmtId="174" fontId="43" fillId="0" borderId="0" xfId="64" applyNumberFormat="1" applyFont="1" applyFill="1" applyBorder="1" applyAlignment="1">
      <alignment/>
    </xf>
    <xf numFmtId="0" fontId="17" fillId="0" borderId="0" xfId="109" applyFont="1" applyFill="1">
      <alignment/>
      <protection/>
    </xf>
    <xf numFmtId="0" fontId="48" fillId="0" borderId="0" xfId="109" applyFont="1" applyFill="1" applyAlignment="1">
      <alignment horizontal="center"/>
      <protection/>
    </xf>
    <xf numFmtId="174" fontId="41" fillId="0" borderId="0" xfId="64" applyNumberFormat="1" applyFont="1" applyBorder="1" applyAlignment="1">
      <alignment/>
    </xf>
    <xf numFmtId="174" fontId="41" fillId="0" borderId="0" xfId="64" applyNumberFormat="1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174" fontId="49" fillId="0" borderId="0" xfId="64" applyNumberFormat="1" applyFont="1" applyBorder="1" applyAlignment="1">
      <alignment/>
    </xf>
    <xf numFmtId="0" fontId="43" fillId="0" borderId="0" xfId="0" applyFont="1" applyBorder="1" applyAlignment="1">
      <alignment/>
    </xf>
    <xf numFmtId="174" fontId="51" fillId="0" borderId="0" xfId="0" applyNumberFormat="1" applyFont="1" applyFill="1" applyBorder="1" applyAlignment="1">
      <alignment vertical="top"/>
    </xf>
    <xf numFmtId="0" fontId="43" fillId="0" borderId="1" xfId="0" applyFont="1" applyFill="1" applyBorder="1" applyAlignment="1">
      <alignment horizontal="center" vertical="top" wrapText="1"/>
    </xf>
    <xf numFmtId="174" fontId="43" fillId="0" borderId="1" xfId="64" applyNumberFormat="1" applyFont="1" applyFill="1" applyBorder="1" applyAlignment="1">
      <alignment horizontal="center" vertical="center" wrapText="1"/>
    </xf>
    <xf numFmtId="174" fontId="43" fillId="0" borderId="1" xfId="64" applyNumberFormat="1" applyFont="1" applyFill="1" applyBorder="1" applyAlignment="1">
      <alignment horizontal="center" vertical="top" wrapText="1"/>
    </xf>
    <xf numFmtId="174" fontId="43" fillId="0" borderId="0" xfId="64" applyNumberFormat="1" applyFont="1" applyFill="1" applyBorder="1" applyAlignment="1">
      <alignment horizontal="left" vertical="top"/>
    </xf>
    <xf numFmtId="43" fontId="51" fillId="0" borderId="0" xfId="64" applyFont="1" applyBorder="1" applyAlignment="1">
      <alignment horizontal="center"/>
    </xf>
    <xf numFmtId="43" fontId="51" fillId="0" borderId="0" xfId="64" applyFont="1" applyBorder="1" applyAlignment="1">
      <alignment/>
    </xf>
    <xf numFmtId="174" fontId="41" fillId="0" borderId="0" xfId="0" applyNumberFormat="1" applyFont="1" applyFill="1" applyBorder="1" applyAlignment="1">
      <alignment vertical="top"/>
    </xf>
    <xf numFmtId="43" fontId="41" fillId="0" borderId="0" xfId="64" applyFont="1" applyBorder="1" applyAlignment="1">
      <alignment/>
    </xf>
    <xf numFmtId="174" fontId="40" fillId="0" borderId="0" xfId="64" applyNumberFormat="1" applyFont="1" applyBorder="1" applyAlignment="1">
      <alignment/>
    </xf>
    <xf numFmtId="43" fontId="40" fillId="0" borderId="0" xfId="0" applyNumberFormat="1" applyFont="1" applyBorder="1" applyAlignment="1">
      <alignment/>
    </xf>
    <xf numFmtId="43" fontId="41" fillId="0" borderId="0" xfId="64" applyFont="1" applyBorder="1" applyAlignment="1">
      <alignment horizontal="center"/>
    </xf>
    <xf numFmtId="174" fontId="43" fillId="0" borderId="0" xfId="64" applyNumberFormat="1" applyFont="1" applyFill="1" applyBorder="1" applyAlignment="1">
      <alignment vertical="top"/>
    </xf>
    <xf numFmtId="43" fontId="41" fillId="0" borderId="0" xfId="64" applyFont="1" applyAlignment="1">
      <alignment/>
    </xf>
    <xf numFmtId="174" fontId="41" fillId="0" borderId="0" xfId="64" applyNumberFormat="1" applyFont="1" applyFill="1" applyAlignment="1">
      <alignment vertical="top"/>
    </xf>
    <xf numFmtId="43" fontId="17" fillId="0" borderId="0" xfId="64" applyFont="1" applyAlignment="1">
      <alignment/>
    </xf>
    <xf numFmtId="174" fontId="17" fillId="0" borderId="0" xfId="64" applyNumberFormat="1" applyFont="1" applyAlignment="1">
      <alignment/>
    </xf>
    <xf numFmtId="174" fontId="40" fillId="0" borderId="0" xfId="62" applyNumberFormat="1" applyFont="1" applyFill="1" applyAlignment="1">
      <alignment/>
    </xf>
    <xf numFmtId="0" fontId="59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2" fillId="0" borderId="0" xfId="0" applyFont="1" applyFill="1" applyAlignment="1">
      <alignment/>
    </xf>
    <xf numFmtId="174" fontId="49" fillId="0" borderId="0" xfId="0" applyNumberFormat="1" applyFont="1" applyAlignment="1">
      <alignment horizontal="right" vertical="top"/>
    </xf>
    <xf numFmtId="0" fontId="44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41" fillId="0" borderId="0" xfId="0" applyFont="1" applyAlignment="1">
      <alignment vertical="top"/>
    </xf>
    <xf numFmtId="174" fontId="42" fillId="0" borderId="0" xfId="0" applyNumberFormat="1" applyFont="1" applyAlignment="1">
      <alignment horizontal="center" vertical="top"/>
    </xf>
    <xf numFmtId="174" fontId="41" fillId="0" borderId="0" xfId="0" applyNumberFormat="1" applyFont="1" applyAlignment="1">
      <alignment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174" fontId="43" fillId="0" borderId="0" xfId="62" applyNumberFormat="1" applyFont="1" applyAlignment="1">
      <alignment vertical="top"/>
    </xf>
    <xf numFmtId="174" fontId="43" fillId="0" borderId="0" xfId="62" applyNumberFormat="1" applyFont="1" applyAlignment="1">
      <alignment horizontal="right" vertical="top"/>
    </xf>
    <xf numFmtId="174" fontId="43" fillId="0" borderId="0" xfId="62" applyNumberFormat="1" applyFont="1" applyAlignment="1">
      <alignment horizontal="center" vertical="top"/>
    </xf>
    <xf numFmtId="0" fontId="41" fillId="0" borderId="0" xfId="0" applyFont="1" applyAlignment="1" quotePrefix="1">
      <alignment vertical="top"/>
    </xf>
    <xf numFmtId="0" fontId="40" fillId="0" borderId="0" xfId="0" applyFont="1" applyAlignment="1">
      <alignment vertical="top"/>
    </xf>
    <xf numFmtId="0" fontId="42" fillId="0" borderId="0" xfId="0" applyFont="1" applyAlignment="1">
      <alignment vertical="top"/>
    </xf>
    <xf numFmtId="174" fontId="17" fillId="0" borderId="0" xfId="0" applyNumberFormat="1" applyFont="1" applyAlignment="1">
      <alignment vertical="top"/>
    </xf>
    <xf numFmtId="0" fontId="41" fillId="0" borderId="0" xfId="0" applyFont="1" applyAlignment="1">
      <alignment horizontal="left" vertical="top"/>
    </xf>
    <xf numFmtId="0" fontId="55" fillId="0" borderId="0" xfId="0" applyFont="1" applyFill="1" applyAlignment="1">
      <alignment vertical="top"/>
    </xf>
    <xf numFmtId="174" fontId="53" fillId="0" borderId="0" xfId="62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174" fontId="41" fillId="0" borderId="0" xfId="0" applyNumberFormat="1" applyFont="1" applyAlignment="1">
      <alignment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174" fontId="41" fillId="0" borderId="0" xfId="62" applyNumberFormat="1" applyFont="1" applyBorder="1" applyAlignment="1">
      <alignment horizontal="right" vertical="top"/>
    </xf>
    <xf numFmtId="174" fontId="46" fillId="0" borderId="0" xfId="62" applyNumberFormat="1" applyFont="1" applyBorder="1" applyAlignment="1">
      <alignment horizontal="right" vertical="top"/>
    </xf>
    <xf numFmtId="174" fontId="40" fillId="0" borderId="0" xfId="62" applyNumberFormat="1" applyFont="1" applyBorder="1" applyAlignment="1">
      <alignment horizontal="right" vertical="top"/>
    </xf>
    <xf numFmtId="49" fontId="41" fillId="0" borderId="0" xfId="0" applyNumberFormat="1" applyFont="1" applyAlignment="1">
      <alignment horizontal="center" vertical="top"/>
    </xf>
    <xf numFmtId="49" fontId="43" fillId="0" borderId="0" xfId="0" applyNumberFormat="1" applyFont="1" applyAlignment="1">
      <alignment horizontal="center" vertical="top"/>
    </xf>
    <xf numFmtId="174" fontId="43" fillId="0" borderId="0" xfId="62" applyNumberFormat="1" applyFont="1" applyAlignment="1">
      <alignment/>
    </xf>
    <xf numFmtId="0" fontId="79" fillId="0" borderId="0" xfId="0" applyFont="1" applyAlignment="1">
      <alignment horizontal="right" vertical="top"/>
    </xf>
    <xf numFmtId="174" fontId="52" fillId="0" borderId="0" xfId="62" applyNumberFormat="1" applyFont="1" applyBorder="1" applyAlignment="1">
      <alignment horizontal="right" vertical="top"/>
    </xf>
    <xf numFmtId="174" fontId="58" fillId="0" borderId="0" xfId="62" applyNumberFormat="1" applyFont="1" applyBorder="1" applyAlignment="1">
      <alignment horizontal="right" vertical="top"/>
    </xf>
    <xf numFmtId="174" fontId="52" fillId="0" borderId="0" xfId="62" applyNumberFormat="1" applyFont="1" applyBorder="1" applyAlignment="1">
      <alignment horizontal="right" vertical="top"/>
    </xf>
    <xf numFmtId="174" fontId="56" fillId="0" borderId="0" xfId="62" applyNumberFormat="1" applyFont="1" applyBorder="1" applyAlignment="1">
      <alignment horizontal="right" vertical="top"/>
    </xf>
    <xf numFmtId="174" fontId="58" fillId="0" borderId="0" xfId="0" applyNumberFormat="1" applyFont="1" applyAlignment="1">
      <alignment vertical="top"/>
    </xf>
    <xf numFmtId="0" fontId="52" fillId="0" borderId="0" xfId="0" applyFont="1" applyAlignment="1">
      <alignment/>
    </xf>
    <xf numFmtId="174" fontId="17" fillId="0" borderId="0" xfId="62" applyNumberFormat="1" applyFont="1" applyAlignment="1">
      <alignment/>
    </xf>
    <xf numFmtId="0" fontId="43" fillId="0" borderId="0" xfId="110" applyFont="1" applyAlignment="1">
      <alignment horizontal="center"/>
      <protection/>
    </xf>
    <xf numFmtId="174" fontId="41" fillId="0" borderId="1" xfId="62" applyNumberFormat="1" applyFont="1" applyFill="1" applyBorder="1" applyAlignment="1">
      <alignment/>
    </xf>
    <xf numFmtId="174" fontId="43" fillId="0" borderId="1" xfId="62" applyNumberFormat="1" applyFont="1" applyFill="1" applyBorder="1" applyAlignment="1">
      <alignment horizontal="center" vertical="center" wrapText="1"/>
    </xf>
    <xf numFmtId="174" fontId="17" fillId="0" borderId="0" xfId="62" applyNumberFormat="1" applyFont="1" applyFill="1" applyAlignment="1">
      <alignment/>
    </xf>
    <xf numFmtId="0" fontId="41" fillId="0" borderId="0" xfId="110" applyFont="1">
      <alignment/>
      <protection/>
    </xf>
    <xf numFmtId="0" fontId="41" fillId="0" borderId="0" xfId="110" applyFont="1" applyAlignment="1">
      <alignment horizontal="center"/>
      <protection/>
    </xf>
    <xf numFmtId="0" fontId="46" fillId="0" borderId="0" xfId="110" applyFont="1" applyAlignment="1">
      <alignment vertical="top" wrapText="1" readingOrder="1"/>
      <protection/>
    </xf>
    <xf numFmtId="3" fontId="43" fillId="0" borderId="12" xfId="110" applyNumberFormat="1" applyFont="1" applyBorder="1">
      <alignment/>
      <protection/>
    </xf>
    <xf numFmtId="0" fontId="0" fillId="0" borderId="0" xfId="110">
      <alignment/>
      <protection/>
    </xf>
    <xf numFmtId="174" fontId="40" fillId="0" borderId="0" xfId="62" applyNumberFormat="1" applyFont="1" applyFill="1" applyAlignment="1">
      <alignment/>
    </xf>
    <xf numFmtId="174" fontId="43" fillId="0" borderId="0" xfId="0" applyNumberFormat="1" applyFont="1" applyAlignment="1">
      <alignment horizontal="center" vertical="top" wrapText="1"/>
    </xf>
    <xf numFmtId="174" fontId="57" fillId="0" borderId="0" xfId="0" applyNumberFormat="1" applyFont="1" applyAlignment="1">
      <alignment horizontal="right" vertical="top" wrapText="1"/>
    </xf>
    <xf numFmtId="174" fontId="43" fillId="0" borderId="0" xfId="0" applyNumberFormat="1" applyFont="1" applyAlignment="1">
      <alignment vertical="top"/>
    </xf>
    <xf numFmtId="3" fontId="43" fillId="0" borderId="19" xfId="110" applyNumberFormat="1" applyFont="1" applyBorder="1">
      <alignment/>
      <protection/>
    </xf>
    <xf numFmtId="0" fontId="17" fillId="0" borderId="0" xfId="0" applyFont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74" fontId="43" fillId="0" borderId="12" xfId="62" applyNumberFormat="1" applyFont="1" applyBorder="1" applyAlignment="1">
      <alignment horizontal="right" vertical="center"/>
    </xf>
    <xf numFmtId="174" fontId="58" fillId="0" borderId="12" xfId="62" applyNumberFormat="1" applyFont="1" applyBorder="1" applyAlignment="1">
      <alignment horizontal="right" vertical="center"/>
    </xf>
    <xf numFmtId="0" fontId="43" fillId="0" borderId="7" xfId="109" applyFont="1" applyFill="1" applyBorder="1" applyAlignment="1">
      <alignment horizontal="center" vertical="center" wrapText="1"/>
      <protection/>
    </xf>
    <xf numFmtId="0" fontId="43" fillId="0" borderId="7" xfId="109" applyFont="1" applyFill="1" applyBorder="1" applyAlignment="1">
      <alignment horizontal="center" vertical="justify" wrapText="1"/>
      <protection/>
    </xf>
    <xf numFmtId="0" fontId="43" fillId="0" borderId="7" xfId="109" applyFont="1" applyFill="1" applyBorder="1">
      <alignment/>
      <protection/>
    </xf>
    <xf numFmtId="174" fontId="41" fillId="0" borderId="7" xfId="64" applyNumberFormat="1" applyFont="1" applyFill="1" applyBorder="1" applyAlignment="1">
      <alignment/>
    </xf>
    <xf numFmtId="0" fontId="41" fillId="0" borderId="7" xfId="109" applyFont="1" applyFill="1" applyBorder="1" quotePrefix="1">
      <alignment/>
      <protection/>
    </xf>
    <xf numFmtId="174" fontId="51" fillId="0" borderId="7" xfId="64" applyNumberFormat="1" applyFont="1" applyFill="1" applyBorder="1" applyAlignment="1">
      <alignment/>
    </xf>
    <xf numFmtId="0" fontId="57" fillId="0" borderId="0" xfId="109" applyFont="1" applyFill="1" applyBorder="1" applyAlignment="1">
      <alignment horizontal="center" vertical="center"/>
      <protection/>
    </xf>
    <xf numFmtId="0" fontId="43" fillId="0" borderId="7" xfId="109" applyFont="1" applyFill="1" applyBorder="1" applyAlignment="1">
      <alignment vertical="center"/>
      <protection/>
    </xf>
    <xf numFmtId="0" fontId="41" fillId="0" borderId="7" xfId="109" applyFont="1" applyFill="1" applyBorder="1" applyAlignment="1">
      <alignment vertical="center"/>
      <protection/>
    </xf>
    <xf numFmtId="174" fontId="41" fillId="0" borderId="7" xfId="64" applyNumberFormat="1" applyFont="1" applyFill="1" applyBorder="1" applyAlignment="1">
      <alignment vertical="center"/>
    </xf>
    <xf numFmtId="174" fontId="41" fillId="0" borderId="0" xfId="62" applyNumberFormat="1" applyFont="1" applyFill="1" applyAlignment="1">
      <alignment vertical="center"/>
    </xf>
    <xf numFmtId="174" fontId="41" fillId="0" borderId="0" xfId="62" applyNumberFormat="1" applyFont="1" applyFill="1" applyBorder="1" applyAlignment="1">
      <alignment vertical="center"/>
    </xf>
    <xf numFmtId="0" fontId="40" fillId="0" borderId="0" xfId="109" applyFont="1" applyFill="1" applyBorder="1" applyAlignment="1">
      <alignment vertical="center"/>
      <protection/>
    </xf>
    <xf numFmtId="0" fontId="41" fillId="0" borderId="9" xfId="109" applyFont="1" applyFill="1" applyBorder="1" applyAlignment="1" quotePrefix="1">
      <alignment vertical="center"/>
      <protection/>
    </xf>
    <xf numFmtId="174" fontId="41" fillId="0" borderId="9" xfId="64" applyNumberFormat="1" applyFont="1" applyFill="1" applyBorder="1" applyAlignment="1">
      <alignment vertical="center"/>
    </xf>
    <xf numFmtId="174" fontId="43" fillId="0" borderId="9" xfId="64" applyNumberFormat="1" applyFont="1" applyFill="1" applyBorder="1" applyAlignment="1">
      <alignment vertical="center"/>
    </xf>
    <xf numFmtId="174" fontId="40" fillId="0" borderId="0" xfId="62" applyNumberFormat="1" applyFont="1" applyFill="1" applyBorder="1" applyAlignment="1">
      <alignment vertical="center"/>
    </xf>
    <xf numFmtId="0" fontId="41" fillId="0" borderId="12" xfId="109" applyFont="1" applyFill="1" applyBorder="1" applyAlignment="1" quotePrefix="1">
      <alignment vertical="center"/>
      <protection/>
    </xf>
    <xf numFmtId="174" fontId="41" fillId="0" borderId="12" xfId="64" applyNumberFormat="1" applyFont="1" applyFill="1" applyBorder="1" applyAlignment="1">
      <alignment vertical="center"/>
    </xf>
    <xf numFmtId="174" fontId="43" fillId="0" borderId="12" xfId="64" applyNumberFormat="1" applyFont="1" applyFill="1" applyBorder="1" applyAlignment="1">
      <alignment vertical="center"/>
    </xf>
    <xf numFmtId="0" fontId="48" fillId="0" borderId="0" xfId="109" applyFont="1" applyFill="1" applyBorder="1" applyAlignment="1">
      <alignment horizontal="center" vertical="center"/>
      <protection/>
    </xf>
    <xf numFmtId="0" fontId="41" fillId="0" borderId="19" xfId="109" applyFont="1" applyFill="1" applyBorder="1" applyAlignment="1" quotePrefix="1">
      <alignment vertical="center"/>
      <protection/>
    </xf>
    <xf numFmtId="174" fontId="41" fillId="0" borderId="19" xfId="64" applyNumberFormat="1" applyFont="1" applyFill="1" applyBorder="1" applyAlignment="1">
      <alignment vertical="center"/>
    </xf>
    <xf numFmtId="174" fontId="43" fillId="0" borderId="19" xfId="64" applyNumberFormat="1" applyFont="1" applyFill="1" applyBorder="1" applyAlignment="1">
      <alignment vertical="center"/>
    </xf>
    <xf numFmtId="0" fontId="41" fillId="0" borderId="0" xfId="109" applyFont="1" applyFill="1" applyBorder="1" applyAlignment="1">
      <alignment vertical="center"/>
      <protection/>
    </xf>
    <xf numFmtId="0" fontId="41" fillId="0" borderId="7" xfId="109" applyFont="1" applyFill="1" applyBorder="1" applyAlignment="1" quotePrefix="1">
      <alignment vertical="center"/>
      <protection/>
    </xf>
    <xf numFmtId="174" fontId="43" fillId="0" borderId="7" xfId="64" applyNumberFormat="1" applyFont="1" applyFill="1" applyBorder="1" applyAlignment="1">
      <alignment vertical="center"/>
    </xf>
    <xf numFmtId="0" fontId="17" fillId="0" borderId="0" xfId="109" applyFont="1" applyFill="1" applyAlignment="1">
      <alignment vertical="center"/>
      <protection/>
    </xf>
    <xf numFmtId="0" fontId="43" fillId="0" borderId="7" xfId="109" applyFont="1" applyFill="1" applyBorder="1" applyAlignment="1">
      <alignment horizontal="left" vertical="center"/>
      <protection/>
    </xf>
    <xf numFmtId="174" fontId="41" fillId="0" borderId="7" xfId="62" applyNumberFormat="1" applyFont="1" applyFill="1" applyBorder="1" applyAlignment="1">
      <alignment vertical="center"/>
    </xf>
    <xf numFmtId="174" fontId="51" fillId="0" borderId="7" xfId="62" applyNumberFormat="1" applyFont="1" applyFill="1" applyBorder="1" applyAlignment="1">
      <alignment vertical="center"/>
    </xf>
    <xf numFmtId="174" fontId="43" fillId="0" borderId="7" xfId="62" applyNumberFormat="1" applyFont="1" applyFill="1" applyBorder="1" applyAlignment="1">
      <alignment vertical="center"/>
    </xf>
    <xf numFmtId="174" fontId="17" fillId="0" borderId="0" xfId="62" applyNumberFormat="1" applyFont="1" applyFill="1" applyAlignment="1">
      <alignment vertical="center"/>
    </xf>
    <xf numFmtId="0" fontId="42" fillId="0" borderId="0" xfId="109" applyFont="1" applyFill="1" applyAlignment="1">
      <alignment vertical="center"/>
      <protection/>
    </xf>
    <xf numFmtId="0" fontId="43" fillId="0" borderId="7" xfId="109" applyFont="1" applyFill="1" applyBorder="1" applyAlignment="1" quotePrefix="1">
      <alignment vertical="center"/>
      <protection/>
    </xf>
    <xf numFmtId="174" fontId="42" fillId="0" borderId="0" xfId="62" applyNumberFormat="1" applyFont="1" applyFill="1" applyAlignment="1">
      <alignment vertical="center"/>
    </xf>
    <xf numFmtId="0" fontId="0" fillId="0" borderId="0" xfId="0" applyFont="1" applyAlignment="1">
      <alignment/>
    </xf>
    <xf numFmtId="0" fontId="41" fillId="0" borderId="0" xfId="110" applyFont="1" applyAlignment="1">
      <alignment vertical="top" wrapText="1" readingOrder="1"/>
      <protection/>
    </xf>
    <xf numFmtId="49" fontId="43" fillId="0" borderId="7" xfId="110" applyNumberFormat="1" applyFont="1" applyBorder="1" applyAlignment="1">
      <alignment horizontal="center" vertical="center" wrapText="1"/>
      <protection/>
    </xf>
    <xf numFmtId="0" fontId="43" fillId="0" borderId="7" xfId="110" applyFont="1" applyBorder="1" applyAlignment="1">
      <alignment horizontal="center" vertical="center" wrapText="1"/>
      <protection/>
    </xf>
    <xf numFmtId="49" fontId="43" fillId="0" borderId="9" xfId="110" applyNumberFormat="1" applyFont="1" applyBorder="1" applyAlignment="1">
      <alignment vertical="center"/>
      <protection/>
    </xf>
    <xf numFmtId="0" fontId="43" fillId="0" borderId="9" xfId="110" applyFont="1" applyBorder="1" applyAlignment="1">
      <alignment horizontal="center"/>
      <protection/>
    </xf>
    <xf numFmtId="3" fontId="43" fillId="0" borderId="9" xfId="110" applyNumberFormat="1" applyFont="1" applyBorder="1">
      <alignment/>
      <protection/>
    </xf>
    <xf numFmtId="49" fontId="41" fillId="0" borderId="12" xfId="110" applyNumberFormat="1" applyFont="1" applyBorder="1" applyAlignment="1">
      <alignment vertical="center"/>
      <protection/>
    </xf>
    <xf numFmtId="49" fontId="41" fillId="0" borderId="12" xfId="110" applyNumberFormat="1" applyFont="1" applyBorder="1" applyAlignment="1">
      <alignment horizontal="center"/>
      <protection/>
    </xf>
    <xf numFmtId="0" fontId="41" fillId="0" borderId="12" xfId="110" applyFont="1" applyBorder="1" applyAlignment="1">
      <alignment horizontal="center"/>
      <protection/>
    </xf>
    <xf numFmtId="3" fontId="41" fillId="0" borderId="12" xfId="110" applyNumberFormat="1" applyFont="1" applyBorder="1">
      <alignment/>
      <protection/>
    </xf>
    <xf numFmtId="49" fontId="43" fillId="0" borderId="12" xfId="110" applyNumberFormat="1" applyFont="1" applyBorder="1" applyAlignment="1">
      <alignment vertical="center"/>
      <protection/>
    </xf>
    <xf numFmtId="49" fontId="43" fillId="0" borderId="12" xfId="110" applyNumberFormat="1" applyFont="1" applyBorder="1" applyAlignment="1">
      <alignment horizontal="center"/>
      <protection/>
    </xf>
    <xf numFmtId="0" fontId="43" fillId="0" borderId="12" xfId="110" applyFont="1" applyBorder="1" applyAlignment="1">
      <alignment horizontal="center"/>
      <protection/>
    </xf>
    <xf numFmtId="3" fontId="81" fillId="0" borderId="12" xfId="110" applyNumberFormat="1" applyFont="1" applyBorder="1">
      <alignment/>
      <protection/>
    </xf>
    <xf numFmtId="3" fontId="43" fillId="0" borderId="20" xfId="110" applyNumberFormat="1" applyFont="1" applyFill="1" applyBorder="1">
      <alignment/>
      <protection/>
    </xf>
    <xf numFmtId="49" fontId="43" fillId="0" borderId="19" xfId="110" applyNumberFormat="1" applyFont="1" applyBorder="1" applyAlignment="1">
      <alignment vertical="center"/>
      <protection/>
    </xf>
    <xf numFmtId="49" fontId="43" fillId="0" borderId="19" xfId="110" applyNumberFormat="1" applyFont="1" applyBorder="1" applyAlignment="1">
      <alignment horizontal="center"/>
      <protection/>
    </xf>
    <xf numFmtId="0" fontId="43" fillId="0" borderId="19" xfId="110" applyFont="1" applyBorder="1" applyAlignment="1">
      <alignment horizontal="center"/>
      <protection/>
    </xf>
    <xf numFmtId="3" fontId="81" fillId="0" borderId="19" xfId="110" applyNumberFormat="1" applyFont="1" applyBorder="1">
      <alignment/>
      <protection/>
    </xf>
    <xf numFmtId="49" fontId="43" fillId="0" borderId="7" xfId="110" applyNumberFormat="1" applyFont="1" applyBorder="1" applyAlignment="1">
      <alignment vertical="center"/>
      <protection/>
    </xf>
    <xf numFmtId="49" fontId="43" fillId="0" borderId="7" xfId="110" applyNumberFormat="1" applyFont="1" applyBorder="1" applyAlignment="1">
      <alignment horizontal="center"/>
      <protection/>
    </xf>
    <xf numFmtId="0" fontId="43" fillId="0" borderId="7" xfId="110" applyFont="1" applyBorder="1" applyAlignment="1">
      <alignment horizontal="center"/>
      <protection/>
    </xf>
    <xf numFmtId="3" fontId="81" fillId="0" borderId="7" xfId="110" applyNumberFormat="1" applyFont="1" applyBorder="1">
      <alignment/>
      <protection/>
    </xf>
    <xf numFmtId="3" fontId="43" fillId="0" borderId="7" xfId="110" applyNumberFormat="1" applyFont="1" applyBorder="1">
      <alignment/>
      <protection/>
    </xf>
    <xf numFmtId="0" fontId="0" fillId="0" borderId="0" xfId="110" applyFont="1">
      <alignment/>
      <protection/>
    </xf>
    <xf numFmtId="174" fontId="41" fillId="26" borderId="0" xfId="62" applyNumberFormat="1" applyFont="1" applyFill="1" applyAlignment="1">
      <alignment vertical="center"/>
    </xf>
    <xf numFmtId="174" fontId="17" fillId="0" borderId="0" xfId="62" applyNumberFormat="1" applyFont="1" applyFill="1" applyAlignment="1">
      <alignment horizontal="center"/>
    </xf>
    <xf numFmtId="0" fontId="17" fillId="0" borderId="0" xfId="109" applyFont="1" applyFill="1" applyAlignment="1">
      <alignment horizontal="center"/>
      <protection/>
    </xf>
    <xf numFmtId="174" fontId="17" fillId="0" borderId="0" xfId="109" applyNumberFormat="1" applyFont="1" applyFill="1">
      <alignment/>
      <protection/>
    </xf>
    <xf numFmtId="174" fontId="82" fillId="0" borderId="0" xfId="62" applyNumberFormat="1" applyFont="1" applyFill="1" applyAlignment="1">
      <alignment horizontal="center"/>
    </xf>
    <xf numFmtId="174" fontId="82" fillId="18" borderId="0" xfId="62" applyNumberFormat="1" applyFont="1" applyFill="1" applyAlignment="1">
      <alignment/>
    </xf>
    <xf numFmtId="174" fontId="82" fillId="0" borderId="0" xfId="62" applyNumberFormat="1" applyFont="1" applyFill="1" applyAlignment="1">
      <alignment/>
    </xf>
    <xf numFmtId="0" fontId="82" fillId="0" borderId="0" xfId="109" applyFont="1" applyFill="1">
      <alignment/>
      <protection/>
    </xf>
    <xf numFmtId="0" fontId="82" fillId="0" borderId="0" xfId="109" applyFont="1" applyFill="1" applyAlignment="1">
      <alignment horizontal="center"/>
      <protection/>
    </xf>
    <xf numFmtId="174" fontId="43" fillId="0" borderId="0" xfId="62" applyNumberFormat="1" applyFont="1" applyAlignment="1">
      <alignment horizontal="center" vertical="top" wrapText="1"/>
    </xf>
    <xf numFmtId="0" fontId="43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74" fontId="41" fillId="0" borderId="0" xfId="64" applyNumberFormat="1" applyFont="1" applyBorder="1" applyAlignment="1">
      <alignment horizontal="right"/>
    </xf>
    <xf numFmtId="0" fontId="4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174" fontId="42" fillId="0" borderId="0" xfId="0" applyNumberFormat="1" applyFont="1" applyAlignment="1">
      <alignment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26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74" fontId="49" fillId="0" borderId="1" xfId="0" applyNumberFormat="1" applyFont="1" applyBorder="1" applyAlignment="1">
      <alignment horizontal="right" vertical="top"/>
    </xf>
    <xf numFmtId="0" fontId="4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4" fontId="44" fillId="0" borderId="0" xfId="0" applyNumberFormat="1" applyFont="1" applyAlignment="1">
      <alignment horizontal="right" vertical="center"/>
    </xf>
    <xf numFmtId="0" fontId="45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74" fontId="49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74" fontId="17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174" fontId="41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174" fontId="43" fillId="0" borderId="9" xfId="62" applyNumberFormat="1" applyFont="1" applyBorder="1" applyAlignment="1">
      <alignment horizontal="right" vertical="center"/>
    </xf>
    <xf numFmtId="0" fontId="43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0" borderId="12" xfId="62" applyNumberFormat="1" applyFont="1" applyBorder="1" applyAlignment="1">
      <alignment horizontal="center" vertical="center"/>
    </xf>
    <xf numFmtId="174" fontId="80" fillId="0" borderId="12" xfId="62" applyNumberFormat="1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74" fontId="41" fillId="0" borderId="12" xfId="62" applyNumberFormat="1" applyFont="1" applyBorder="1" applyAlignment="1">
      <alignment horizontal="right" vertical="center"/>
    </xf>
    <xf numFmtId="0" fontId="41" fillId="0" borderId="12" xfId="62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16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 quotePrefix="1">
      <alignment vertical="center"/>
    </xf>
    <xf numFmtId="0" fontId="41" fillId="0" borderId="12" xfId="0" applyFont="1" applyBorder="1" applyAlignment="1" quotePrefix="1">
      <alignment horizontal="center" vertical="center"/>
    </xf>
    <xf numFmtId="0" fontId="40" fillId="0" borderId="12" xfId="0" applyFont="1" applyBorder="1" applyAlignment="1">
      <alignment vertical="center"/>
    </xf>
    <xf numFmtId="0" fontId="51" fillId="0" borderId="12" xfId="0" applyNumberFormat="1" applyFont="1" applyBorder="1" applyAlignment="1">
      <alignment horizontal="center" vertical="center"/>
    </xf>
    <xf numFmtId="174" fontId="40" fillId="0" borderId="12" xfId="62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3" fillId="0" borderId="12" xfId="62" applyNumberFormat="1" applyFont="1" applyBorder="1" applyAlignment="1" quotePrefix="1">
      <alignment horizontal="center" vertical="center"/>
    </xf>
    <xf numFmtId="174" fontId="43" fillId="0" borderId="12" xfId="62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2" xfId="62" applyNumberFormat="1" applyFont="1" applyBorder="1" applyAlignment="1" quotePrefix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/>
    </xf>
    <xf numFmtId="174" fontId="41" fillId="0" borderId="19" xfId="62" applyNumberFormat="1" applyFont="1" applyBorder="1" applyAlignment="1">
      <alignment horizontal="right" vertical="center"/>
    </xf>
    <xf numFmtId="174" fontId="43" fillId="0" borderId="19" xfId="62" applyNumberFormat="1" applyFont="1" applyBorder="1" applyAlignment="1">
      <alignment horizontal="right" vertical="center"/>
    </xf>
    <xf numFmtId="41" fontId="42" fillId="0" borderId="0" xfId="0" applyNumberFormat="1" applyFont="1" applyAlignment="1">
      <alignment vertical="center"/>
    </xf>
    <xf numFmtId="0" fontId="44" fillId="0" borderId="7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 vertical="center"/>
    </xf>
    <xf numFmtId="174" fontId="43" fillId="0" borderId="7" xfId="62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74" fontId="41" fillId="0" borderId="23" xfId="0" applyNumberFormat="1" applyFont="1" applyBorder="1" applyAlignment="1">
      <alignment horizontal="center" vertical="center"/>
    </xf>
    <xf numFmtId="174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74" fontId="44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174" fontId="17" fillId="0" borderId="1" xfId="0" applyNumberFormat="1" applyFont="1" applyBorder="1" applyAlignment="1">
      <alignment vertical="center"/>
    </xf>
    <xf numFmtId="174" fontId="41" fillId="0" borderId="0" xfId="0" applyNumberFormat="1" applyFont="1" applyBorder="1" applyAlignment="1">
      <alignment horizontal="center" vertical="center"/>
    </xf>
    <xf numFmtId="174" fontId="41" fillId="0" borderId="1" xfId="0" applyNumberFormat="1" applyFont="1" applyBorder="1" applyAlignment="1">
      <alignment vertical="center"/>
    </xf>
    <xf numFmtId="0" fontId="40" fillId="0" borderId="1" xfId="0" applyFont="1" applyBorder="1" applyAlignment="1">
      <alignment horizontal="right" vertical="center"/>
    </xf>
    <xf numFmtId="0" fontId="41" fillId="0" borderId="9" xfId="0" applyNumberFormat="1" applyFont="1" applyBorder="1" applyAlignment="1">
      <alignment horizontal="center" vertical="center"/>
    </xf>
    <xf numFmtId="174" fontId="43" fillId="0" borderId="9" xfId="62" applyNumberFormat="1" applyFont="1" applyBorder="1" applyAlignment="1">
      <alignment vertical="center"/>
    </xf>
    <xf numFmtId="0" fontId="41" fillId="0" borderId="12" xfId="0" applyNumberFormat="1" applyFont="1" applyBorder="1" applyAlignment="1" quotePrefix="1">
      <alignment horizontal="center" vertical="center"/>
    </xf>
    <xf numFmtId="174" fontId="41" fillId="0" borderId="12" xfId="62" applyNumberFormat="1" applyFont="1" applyFill="1" applyBorder="1" applyAlignment="1">
      <alignment vertical="center"/>
    </xf>
    <xf numFmtId="174" fontId="41" fillId="0" borderId="12" xfId="62" applyNumberFormat="1" applyFont="1" applyBorder="1" applyAlignment="1">
      <alignment vertical="center"/>
    </xf>
    <xf numFmtId="0" fontId="41" fillId="0" borderId="12" xfId="0" applyFont="1" applyBorder="1" applyAlignment="1">
      <alignment horizontal="left" vertical="center"/>
    </xf>
    <xf numFmtId="174" fontId="17" fillId="0" borderId="0" xfId="0" applyNumberFormat="1" applyFont="1" applyAlignment="1">
      <alignment vertical="center"/>
    </xf>
    <xf numFmtId="0" fontId="41" fillId="0" borderId="19" xfId="0" applyNumberFormat="1" applyFont="1" applyBorder="1" applyAlignment="1">
      <alignment horizontal="center" vertical="center"/>
    </xf>
    <xf numFmtId="174" fontId="43" fillId="0" borderId="19" xfId="62" applyNumberFormat="1" applyFont="1" applyBorder="1" applyAlignment="1">
      <alignment vertical="center"/>
    </xf>
    <xf numFmtId="0" fontId="44" fillId="0" borderId="7" xfId="0" applyFont="1" applyBorder="1" applyAlignment="1">
      <alignment horizontal="left" vertical="center"/>
    </xf>
    <xf numFmtId="0" fontId="41" fillId="0" borderId="7" xfId="0" applyNumberFormat="1" applyFont="1" applyBorder="1" applyAlignment="1">
      <alignment horizontal="center" vertical="center"/>
    </xf>
    <xf numFmtId="174" fontId="43" fillId="0" borderId="7" xfId="62" applyNumberFormat="1" applyFont="1" applyBorder="1" applyAlignment="1">
      <alignment vertical="center"/>
    </xf>
    <xf numFmtId="0" fontId="45" fillId="0" borderId="1" xfId="0" applyFont="1" applyBorder="1" applyAlignment="1" quotePrefix="1">
      <alignment vertical="top" wrapText="1"/>
    </xf>
    <xf numFmtId="0" fontId="46" fillId="0" borderId="1" xfId="0" applyFont="1" applyBorder="1" applyAlignment="1" quotePrefix="1">
      <alignment vertical="top" wrapText="1"/>
    </xf>
    <xf numFmtId="0" fontId="47" fillId="0" borderId="1" xfId="0" applyFont="1" applyBorder="1" applyAlignment="1">
      <alignment vertical="top"/>
    </xf>
    <xf numFmtId="0" fontId="58" fillId="0" borderId="1" xfId="0" applyFont="1" applyFill="1" applyBorder="1" applyAlignment="1">
      <alignment horizontal="right" vertical="top"/>
    </xf>
    <xf numFmtId="0" fontId="43" fillId="0" borderId="9" xfId="0" applyFont="1" applyBorder="1" applyAlignment="1">
      <alignment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/>
    </xf>
    <xf numFmtId="174" fontId="58" fillId="0" borderId="9" xfId="62" applyNumberFormat="1" applyFont="1" applyBorder="1" applyAlignment="1">
      <alignment horizontal="right" vertical="center"/>
    </xf>
    <xf numFmtId="0" fontId="41" fillId="0" borderId="12" xfId="0" applyFont="1" applyBorder="1" applyAlignment="1">
      <alignment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/>
    </xf>
    <xf numFmtId="174" fontId="52" fillId="0" borderId="12" xfId="62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/>
    </xf>
    <xf numFmtId="174" fontId="58" fillId="0" borderId="12" xfId="62" applyNumberFormat="1" applyFont="1" applyBorder="1" applyAlignment="1">
      <alignment vertical="center"/>
    </xf>
    <xf numFmtId="49" fontId="43" fillId="0" borderId="19" xfId="0" applyNumberFormat="1" applyFont="1" applyBorder="1" applyAlignment="1">
      <alignment horizontal="center" vertical="center"/>
    </xf>
    <xf numFmtId="174" fontId="43" fillId="0" borderId="19" xfId="62" applyNumberFormat="1" applyFont="1" applyFill="1" applyBorder="1" applyAlignment="1">
      <alignment vertical="center"/>
    </xf>
    <xf numFmtId="174" fontId="58" fillId="0" borderId="19" xfId="62" applyNumberFormat="1" applyFont="1" applyBorder="1" applyAlignment="1">
      <alignment vertical="center"/>
    </xf>
    <xf numFmtId="174" fontId="52" fillId="0" borderId="0" xfId="0" applyNumberFormat="1" applyFont="1" applyFill="1" applyAlignment="1">
      <alignment vertical="center"/>
    </xf>
    <xf numFmtId="174" fontId="52" fillId="0" borderId="12" xfId="0" applyNumberFormat="1" applyFont="1" applyFill="1" applyBorder="1" applyAlignment="1">
      <alignment vertical="center"/>
    </xf>
    <xf numFmtId="174" fontId="58" fillId="0" borderId="7" xfId="62" applyNumberFormat="1" applyFont="1" applyFill="1" applyBorder="1" applyAlignment="1">
      <alignment vertical="center"/>
    </xf>
    <xf numFmtId="174" fontId="58" fillId="0" borderId="24" xfId="62" applyNumberFormat="1" applyFont="1" applyFill="1" applyBorder="1" applyAlignment="1">
      <alignment vertical="center"/>
    </xf>
    <xf numFmtId="174" fontId="52" fillId="0" borderId="12" xfId="62" applyNumberFormat="1" applyFont="1" applyFill="1" applyBorder="1" applyAlignment="1">
      <alignment vertical="center"/>
    </xf>
    <xf numFmtId="174" fontId="58" fillId="0" borderId="7" xfId="0" applyNumberFormat="1" applyFont="1" applyFill="1" applyBorder="1" applyAlignment="1">
      <alignment vertical="center"/>
    </xf>
    <xf numFmtId="174" fontId="58" fillId="0" borderId="7" xfId="62" applyNumberFormat="1" applyFont="1" applyFill="1" applyBorder="1" applyAlignment="1">
      <alignment horizontal="right" vertical="center"/>
    </xf>
    <xf numFmtId="0" fontId="52" fillId="26" borderId="0" xfId="0" applyFont="1" applyFill="1" applyAlignment="1">
      <alignment vertical="center"/>
    </xf>
    <xf numFmtId="174" fontId="52" fillId="26" borderId="0" xfId="0" applyNumberFormat="1" applyFont="1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/>
    </xf>
    <xf numFmtId="0" fontId="51" fillId="0" borderId="26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174" fontId="51" fillId="0" borderId="12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174" fontId="41" fillId="0" borderId="12" xfId="0" applyNumberFormat="1" applyFont="1" applyFill="1" applyBorder="1" applyAlignment="1">
      <alignment vertical="center"/>
    </xf>
    <xf numFmtId="174" fontId="43" fillId="0" borderId="7" xfId="0" applyNumberFormat="1" applyFont="1" applyFill="1" applyBorder="1" applyAlignment="1">
      <alignment vertical="center"/>
    </xf>
    <xf numFmtId="174" fontId="41" fillId="0" borderId="0" xfId="0" applyNumberFormat="1" applyFont="1" applyFill="1" applyAlignment="1">
      <alignment vertical="center"/>
    </xf>
    <xf numFmtId="174" fontId="58" fillId="0" borderId="0" xfId="0" applyNumberFormat="1" applyFont="1" applyFill="1" applyAlignment="1">
      <alignment vertical="center"/>
    </xf>
    <xf numFmtId="174" fontId="52" fillId="0" borderId="0" xfId="0" applyNumberFormat="1" applyFont="1" applyFill="1" applyAlignment="1">
      <alignment vertical="center"/>
    </xf>
    <xf numFmtId="174" fontId="43" fillId="0" borderId="7" xfId="64" applyNumberFormat="1" applyFont="1" applyFill="1" applyBorder="1" applyAlignment="1">
      <alignment horizontal="right" vertical="center" wrapText="1"/>
    </xf>
    <xf numFmtId="14" fontId="43" fillId="0" borderId="7" xfId="0" applyNumberFormat="1" applyFont="1" applyFill="1" applyBorder="1" applyAlignment="1">
      <alignment horizontal="right" vertical="center"/>
    </xf>
    <xf numFmtId="174" fontId="43" fillId="0" borderId="7" xfId="62" applyNumberFormat="1" applyFont="1" applyFill="1" applyBorder="1" applyAlignment="1">
      <alignment horizontal="right" vertical="center"/>
    </xf>
    <xf numFmtId="0" fontId="43" fillId="0" borderId="7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vertical="center"/>
    </xf>
    <xf numFmtId="174" fontId="43" fillId="0" borderId="0" xfId="62" applyNumberFormat="1" applyFont="1" applyFill="1" applyBorder="1" applyAlignment="1">
      <alignment horizontal="right" vertical="center"/>
    </xf>
    <xf numFmtId="174" fontId="41" fillId="0" borderId="7" xfId="62" applyNumberFormat="1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4" fontId="58" fillId="0" borderId="12" xfId="0" applyNumberFormat="1" applyFont="1" applyFill="1" applyBorder="1" applyAlignment="1">
      <alignment vertical="center"/>
    </xf>
    <xf numFmtId="174" fontId="43" fillId="0" borderId="0" xfId="0" applyNumberFormat="1" applyFont="1" applyFill="1" applyBorder="1" applyAlignment="1">
      <alignment vertical="center"/>
    </xf>
    <xf numFmtId="174" fontId="43" fillId="0" borderId="0" xfId="62" applyNumberFormat="1" applyFont="1" applyFill="1" applyBorder="1" applyAlignment="1">
      <alignment vertical="center"/>
    </xf>
    <xf numFmtId="0" fontId="43" fillId="0" borderId="0" xfId="0" applyFont="1" applyFill="1" applyAlignment="1" quotePrefix="1">
      <alignment horizontal="center" vertical="center"/>
    </xf>
    <xf numFmtId="0" fontId="40" fillId="0" borderId="0" xfId="0" applyFont="1" applyFill="1" applyAlignment="1">
      <alignment horizontal="right" vertical="center"/>
    </xf>
    <xf numFmtId="174" fontId="41" fillId="0" borderId="0" xfId="0" applyNumberFormat="1" applyFont="1" applyFill="1" applyBorder="1" applyAlignment="1">
      <alignment vertical="center"/>
    </xf>
    <xf numFmtId="174" fontId="41" fillId="26" borderId="0" xfId="0" applyNumberFormat="1" applyFont="1" applyFill="1" applyAlignment="1">
      <alignment vertical="center"/>
    </xf>
    <xf numFmtId="174" fontId="58" fillId="0" borderId="12" xfId="62" applyNumberFormat="1" applyFont="1" applyFill="1" applyBorder="1" applyAlignment="1">
      <alignment vertical="center"/>
    </xf>
    <xf numFmtId="174" fontId="41" fillId="0" borderId="0" xfId="62" applyNumberFormat="1" applyFont="1" applyFill="1" applyBorder="1" applyAlignment="1">
      <alignment horizontal="right" vertical="center"/>
    </xf>
    <xf numFmtId="174" fontId="43" fillId="0" borderId="0" xfId="0" applyNumberFormat="1" applyFont="1" applyFill="1" applyAlignment="1">
      <alignment vertical="center"/>
    </xf>
    <xf numFmtId="174" fontId="43" fillId="0" borderId="17" xfId="64" applyNumberFormat="1" applyFont="1" applyFill="1" applyBorder="1" applyAlignment="1">
      <alignment vertical="center"/>
    </xf>
    <xf numFmtId="174" fontId="41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Continuous" vertical="center"/>
    </xf>
    <xf numFmtId="174" fontId="41" fillId="0" borderId="0" xfId="62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174" fontId="43" fillId="0" borderId="0" xfId="62" applyNumberFormat="1" applyFont="1" applyFill="1" applyAlignment="1">
      <alignment horizontal="centerContinuous" vertical="center"/>
    </xf>
    <xf numFmtId="174" fontId="51" fillId="0" borderId="9" xfId="62" applyNumberFormat="1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center" vertical="center"/>
    </xf>
    <xf numFmtId="174" fontId="40" fillId="0" borderId="12" xfId="0" applyNumberFormat="1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center" vertical="center"/>
    </xf>
    <xf numFmtId="174" fontId="51" fillId="0" borderId="12" xfId="62" applyNumberFormat="1" applyFont="1" applyFill="1" applyBorder="1" applyAlignment="1">
      <alignment horizontal="right" vertical="center"/>
    </xf>
    <xf numFmtId="174" fontId="41" fillId="0" borderId="12" xfId="0" applyNumberFormat="1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center" vertical="center"/>
    </xf>
    <xf numFmtId="174" fontId="40" fillId="0" borderId="19" xfId="0" applyNumberFormat="1" applyFont="1" applyFill="1" applyBorder="1" applyAlignment="1">
      <alignment horizontal="right" vertical="center"/>
    </xf>
    <xf numFmtId="0" fontId="51" fillId="0" borderId="28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26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40" fillId="0" borderId="30" xfId="0" applyFont="1" applyFill="1" applyBorder="1" applyAlignment="1">
      <alignment vertical="center"/>
    </xf>
    <xf numFmtId="0" fontId="40" fillId="0" borderId="31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174" fontId="51" fillId="0" borderId="9" xfId="0" applyNumberFormat="1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174" fontId="41" fillId="0" borderId="19" xfId="0" applyNumberFormat="1" applyFont="1" applyFill="1" applyBorder="1" applyAlignment="1">
      <alignment vertical="center"/>
    </xf>
    <xf numFmtId="0" fontId="51" fillId="0" borderId="32" xfId="0" applyFont="1" applyFill="1" applyBorder="1" applyAlignment="1">
      <alignment vertical="center"/>
    </xf>
    <xf numFmtId="0" fontId="51" fillId="0" borderId="33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174" fontId="43" fillId="0" borderId="9" xfId="0" applyNumberFormat="1" applyFont="1" applyFill="1" applyBorder="1" applyAlignment="1">
      <alignment vertical="center"/>
    </xf>
    <xf numFmtId="174" fontId="43" fillId="0" borderId="9" xfId="62" applyNumberFormat="1" applyFont="1" applyFill="1" applyBorder="1" applyAlignment="1">
      <alignment vertical="center"/>
    </xf>
    <xf numFmtId="174" fontId="43" fillId="0" borderId="12" xfId="0" applyNumberFormat="1" applyFont="1" applyFill="1" applyBorder="1" applyAlignment="1">
      <alignment vertical="center"/>
    </xf>
    <xf numFmtId="174" fontId="43" fillId="0" borderId="12" xfId="62" applyNumberFormat="1" applyFont="1" applyFill="1" applyBorder="1" applyAlignment="1">
      <alignment vertical="center"/>
    </xf>
    <xf numFmtId="174" fontId="43" fillId="0" borderId="19" xfId="0" applyNumberFormat="1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174" fontId="43" fillId="0" borderId="33" xfId="0" applyNumberFormat="1" applyFont="1" applyFill="1" applyBorder="1" applyAlignment="1">
      <alignment vertical="center"/>
    </xf>
    <xf numFmtId="0" fontId="41" fillId="0" borderId="25" xfId="0" applyFont="1" applyFill="1" applyBorder="1" applyAlignment="1" quotePrefix="1">
      <alignment vertical="center"/>
    </xf>
    <xf numFmtId="174" fontId="41" fillId="0" borderId="20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174" fontId="43" fillId="0" borderId="20" xfId="0" applyNumberFormat="1" applyFont="1" applyFill="1" applyBorder="1" applyAlignment="1">
      <alignment vertical="center"/>
    </xf>
    <xf numFmtId="0" fontId="43" fillId="0" borderId="25" xfId="0" applyFont="1" applyFill="1" applyBorder="1" applyAlignment="1" quotePrefix="1">
      <alignment vertical="center"/>
    </xf>
    <xf numFmtId="0" fontId="43" fillId="0" borderId="29" xfId="0" applyFont="1" applyFill="1" applyBorder="1" applyAlignment="1" quotePrefix="1">
      <alignment vertical="center"/>
    </xf>
    <xf numFmtId="174" fontId="43" fillId="0" borderId="31" xfId="0" applyNumberFormat="1" applyFont="1" applyFill="1" applyBorder="1" applyAlignment="1">
      <alignment vertical="center"/>
    </xf>
    <xf numFmtId="174" fontId="43" fillId="0" borderId="32" xfId="0" applyNumberFormat="1" applyFont="1" applyFill="1" applyBorder="1" applyAlignment="1">
      <alignment vertical="center"/>
    </xf>
    <xf numFmtId="174" fontId="41" fillId="0" borderId="26" xfId="0" applyNumberFormat="1" applyFont="1" applyFill="1" applyBorder="1" applyAlignment="1">
      <alignment vertical="center"/>
    </xf>
    <xf numFmtId="174" fontId="41" fillId="0" borderId="20" xfId="62" applyNumberFormat="1" applyFont="1" applyFill="1" applyBorder="1" applyAlignment="1">
      <alignment vertical="center"/>
    </xf>
    <xf numFmtId="174" fontId="43" fillId="0" borderId="26" xfId="0" applyNumberFormat="1" applyFont="1" applyFill="1" applyBorder="1" applyAlignment="1">
      <alignment vertical="center"/>
    </xf>
    <xf numFmtId="174" fontId="43" fillId="0" borderId="30" xfId="0" applyNumberFormat="1" applyFont="1" applyFill="1" applyBorder="1" applyAlignment="1">
      <alignment vertical="center"/>
    </xf>
    <xf numFmtId="174" fontId="41" fillId="0" borderId="0" xfId="62" applyNumberFormat="1" applyFont="1" applyFill="1" applyBorder="1" applyAlignment="1">
      <alignment vertical="top"/>
    </xf>
    <xf numFmtId="174" fontId="42" fillId="0" borderId="0" xfId="62" applyNumberFormat="1" applyFont="1" applyAlignment="1">
      <alignment/>
    </xf>
    <xf numFmtId="0" fontId="17" fillId="26" borderId="0" xfId="0" applyFont="1" applyFill="1" applyAlignment="1">
      <alignment/>
    </xf>
    <xf numFmtId="174" fontId="41" fillId="26" borderId="0" xfId="62" applyNumberFormat="1" applyFont="1" applyFill="1" applyAlignment="1">
      <alignment horizontal="right"/>
    </xf>
    <xf numFmtId="0" fontId="83" fillId="26" borderId="0" xfId="0" applyFont="1" applyFill="1" applyAlignment="1">
      <alignment/>
    </xf>
    <xf numFmtId="3" fontId="41" fillId="0" borderId="7" xfId="111" applyNumberFormat="1" applyFont="1" applyFill="1" applyBorder="1" applyAlignment="1">
      <alignment vertical="center"/>
      <protection/>
    </xf>
    <xf numFmtId="3" fontId="41" fillId="0" borderId="12" xfId="0" applyNumberFormat="1" applyFont="1" applyBorder="1" applyAlignment="1">
      <alignment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200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74" fontId="84" fillId="0" borderId="0" xfId="64" applyNumberFormat="1" applyFont="1" applyBorder="1" applyAlignment="1">
      <alignment/>
    </xf>
    <xf numFmtId="174" fontId="85" fillId="0" borderId="0" xfId="64" applyNumberFormat="1" applyFont="1" applyBorder="1" applyAlignment="1">
      <alignment/>
    </xf>
    <xf numFmtId="174" fontId="85" fillId="0" borderId="0" xfId="64" applyNumberFormat="1" applyFont="1" applyFill="1" applyBorder="1" applyAlignment="1">
      <alignment vertical="top"/>
    </xf>
    <xf numFmtId="0" fontId="85" fillId="0" borderId="0" xfId="0" applyFont="1" applyAlignment="1">
      <alignment/>
    </xf>
    <xf numFmtId="41" fontId="85" fillId="0" borderId="0" xfId="0" applyNumberFormat="1" applyFont="1" applyAlignment="1">
      <alignment/>
    </xf>
    <xf numFmtId="174" fontId="85" fillId="0" borderId="0" xfId="62" applyNumberFormat="1" applyFont="1" applyAlignment="1">
      <alignment/>
    </xf>
    <xf numFmtId="174" fontId="85" fillId="0" borderId="0" xfId="62" applyNumberFormat="1" applyFont="1" applyFill="1" applyAlignment="1">
      <alignment horizontal="right"/>
    </xf>
    <xf numFmtId="0" fontId="85" fillId="0" borderId="0" xfId="0" applyFont="1" applyAlignment="1">
      <alignment horizontal="center"/>
    </xf>
    <xf numFmtId="3" fontId="86" fillId="0" borderId="0" xfId="112" applyNumberFormat="1" applyFont="1">
      <alignment/>
      <protection/>
    </xf>
    <xf numFmtId="174" fontId="84" fillId="0" borderId="0" xfId="0" applyNumberFormat="1" applyFont="1" applyFill="1" applyAlignment="1">
      <alignment/>
    </xf>
    <xf numFmtId="174" fontId="84" fillId="0" borderId="0" xfId="62" applyNumberFormat="1" applyFont="1" applyFill="1" applyAlignment="1">
      <alignment/>
    </xf>
    <xf numFmtId="176" fontId="43" fillId="0" borderId="7" xfId="0" applyNumberFormat="1" applyFont="1" applyFill="1" applyBorder="1" applyAlignment="1" quotePrefix="1">
      <alignment horizontal="right" vertical="center"/>
    </xf>
    <xf numFmtId="174" fontId="43" fillId="0" borderId="7" xfId="62" applyNumberFormat="1" applyFont="1" applyFill="1" applyBorder="1" applyAlignment="1" quotePrefix="1">
      <alignment horizontal="right"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174" fontId="41" fillId="0" borderId="12" xfId="62" applyNumberFormat="1" applyFont="1" applyFill="1" applyBorder="1" applyAlignment="1">
      <alignment horizontal="right" vertical="center"/>
    </xf>
    <xf numFmtId="174" fontId="41" fillId="0" borderId="12" xfId="64" applyNumberFormat="1" applyFont="1" applyFill="1" applyBorder="1" applyAlignment="1">
      <alignment horizontal="right" vertical="center"/>
    </xf>
    <xf numFmtId="174" fontId="51" fillId="0" borderId="12" xfId="62" applyNumberFormat="1" applyFont="1" applyFill="1" applyBorder="1" applyAlignment="1">
      <alignment vertical="center"/>
    </xf>
    <xf numFmtId="174" fontId="40" fillId="0" borderId="12" xfId="0" applyNumberFormat="1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174" fontId="40" fillId="0" borderId="12" xfId="62" applyNumberFormat="1" applyFont="1" applyFill="1" applyBorder="1" applyAlignment="1">
      <alignment horizontal="right" vertical="center"/>
    </xf>
    <xf numFmtId="174" fontId="40" fillId="0" borderId="12" xfId="62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174" fontId="41" fillId="0" borderId="7" xfId="0" applyNumberFormat="1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51" fillId="0" borderId="7" xfId="0" applyFont="1" applyFill="1" applyBorder="1" applyAlignment="1">
      <alignment horizontal="center" vertical="center"/>
    </xf>
    <xf numFmtId="174" fontId="40" fillId="0" borderId="7" xfId="62" applyNumberFormat="1" applyFont="1" applyFill="1" applyBorder="1" applyAlignment="1">
      <alignment horizontal="right" vertical="center"/>
    </xf>
    <xf numFmtId="174" fontId="40" fillId="0" borderId="7" xfId="62" applyNumberFormat="1" applyFont="1" applyFill="1" applyBorder="1" applyAlignment="1">
      <alignment horizontal="center" vertical="center" wrapText="1"/>
    </xf>
    <xf numFmtId="174" fontId="40" fillId="0" borderId="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vertical="center"/>
    </xf>
    <xf numFmtId="0" fontId="40" fillId="0" borderId="36" xfId="0" applyFont="1" applyFill="1" applyBorder="1" applyAlignment="1">
      <alignment vertical="center"/>
    </xf>
    <xf numFmtId="174" fontId="40" fillId="0" borderId="9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174" fontId="40" fillId="0" borderId="12" xfId="62" applyNumberFormat="1" applyFont="1" applyFill="1" applyBorder="1" applyAlignment="1">
      <alignment vertical="center"/>
    </xf>
    <xf numFmtId="174" fontId="40" fillId="0" borderId="19" xfId="0" applyNumberFormat="1" applyFont="1" applyFill="1" applyBorder="1" applyAlignment="1">
      <alignment vertical="center"/>
    </xf>
    <xf numFmtId="174" fontId="41" fillId="0" borderId="1" xfId="0" applyNumberFormat="1" applyFont="1" applyFill="1" applyBorder="1" applyAlignment="1">
      <alignment vertical="center"/>
    </xf>
    <xf numFmtId="0" fontId="43" fillId="0" borderId="9" xfId="0" applyFont="1" applyFill="1" applyBorder="1" applyAlignment="1" quotePrefix="1">
      <alignment horizontal="center" vertical="center"/>
    </xf>
    <xf numFmtId="0" fontId="43" fillId="0" borderId="32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12" xfId="0" applyFont="1" applyFill="1" applyBorder="1" applyAlignment="1" quotePrefix="1">
      <alignment horizontal="center" vertical="center"/>
    </xf>
    <xf numFmtId="0" fontId="41" fillId="0" borderId="12" xfId="0" applyFont="1" applyFill="1" applyBorder="1" applyAlignment="1" quotePrefix="1">
      <alignment horizontal="center" vertical="center"/>
    </xf>
    <xf numFmtId="0" fontId="43" fillId="0" borderId="30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 wrapText="1"/>
    </xf>
    <xf numFmtId="0" fontId="41" fillId="0" borderId="30" xfId="0" applyFont="1" applyFill="1" applyBorder="1" applyAlignment="1">
      <alignment vertical="center" wrapText="1"/>
    </xf>
    <xf numFmtId="174" fontId="41" fillId="0" borderId="19" xfId="62" applyNumberFormat="1" applyFont="1" applyFill="1" applyBorder="1" applyAlignment="1">
      <alignment horizontal="right" vertical="center"/>
    </xf>
    <xf numFmtId="174" fontId="41" fillId="0" borderId="19" xfId="62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  <xf numFmtId="3" fontId="41" fillId="0" borderId="12" xfId="111" applyNumberFormat="1" applyFont="1" applyFill="1" applyBorder="1" applyAlignment="1">
      <alignment vertical="center"/>
      <protection/>
    </xf>
    <xf numFmtId="0" fontId="41" fillId="0" borderId="26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vertical="center"/>
    </xf>
    <xf numFmtId="0" fontId="41" fillId="0" borderId="30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174" fontId="41" fillId="0" borderId="32" xfId="62" applyNumberFormat="1" applyFont="1" applyFill="1" applyBorder="1" applyAlignment="1">
      <alignment vertical="center"/>
    </xf>
    <xf numFmtId="174" fontId="41" fillId="0" borderId="33" xfId="62" applyNumberFormat="1" applyFont="1" applyFill="1" applyBorder="1" applyAlignment="1">
      <alignment vertical="center"/>
    </xf>
    <xf numFmtId="174" fontId="41" fillId="0" borderId="9" xfId="62" applyNumberFormat="1" applyFont="1" applyFill="1" applyBorder="1" applyAlignment="1">
      <alignment vertical="center"/>
    </xf>
    <xf numFmtId="174" fontId="41" fillId="0" borderId="26" xfId="62" applyNumberFormat="1" applyFont="1" applyFill="1" applyBorder="1" applyAlignment="1">
      <alignment vertical="center"/>
    </xf>
    <xf numFmtId="174" fontId="41" fillId="0" borderId="30" xfId="62" applyNumberFormat="1" applyFont="1" applyFill="1" applyBorder="1" applyAlignment="1">
      <alignment vertical="center"/>
    </xf>
    <xf numFmtId="174" fontId="41" fillId="0" borderId="31" xfId="62" applyNumberFormat="1" applyFont="1" applyFill="1" applyBorder="1" applyAlignment="1">
      <alignment vertical="center"/>
    </xf>
    <xf numFmtId="174" fontId="41" fillId="0" borderId="19" xfId="62" applyNumberFormat="1" applyFont="1" applyFill="1" applyBorder="1" applyAlignment="1">
      <alignment vertical="center"/>
    </xf>
    <xf numFmtId="174" fontId="51" fillId="0" borderId="7" xfId="62" applyNumberFormat="1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87" fillId="0" borderId="30" xfId="0" applyFont="1" applyFill="1" applyBorder="1" applyAlignment="1">
      <alignment vertical="center"/>
    </xf>
    <xf numFmtId="0" fontId="87" fillId="0" borderId="31" xfId="0" applyFont="1" applyFill="1" applyBorder="1" applyAlignment="1">
      <alignment vertical="center"/>
    </xf>
    <xf numFmtId="174" fontId="40" fillId="0" borderId="19" xfId="62" applyNumberFormat="1" applyFont="1" applyFill="1" applyBorder="1" applyAlignment="1">
      <alignment vertical="center"/>
    </xf>
    <xf numFmtId="0" fontId="43" fillId="0" borderId="37" xfId="0" applyFont="1" applyFill="1" applyBorder="1" applyAlignment="1">
      <alignment horizontal="center" vertical="center"/>
    </xf>
    <xf numFmtId="174" fontId="41" fillId="0" borderId="37" xfId="64" applyNumberFormat="1" applyFont="1" applyFill="1" applyBorder="1" applyAlignment="1">
      <alignment vertical="center"/>
    </xf>
    <xf numFmtId="174" fontId="41" fillId="0" borderId="37" xfId="6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41" fillId="27" borderId="0" xfId="0" applyFont="1" applyFill="1" applyAlignment="1">
      <alignment vertical="center"/>
    </xf>
    <xf numFmtId="0" fontId="43" fillId="0" borderId="7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left" vertical="center"/>
    </xf>
    <xf numFmtId="174" fontId="41" fillId="0" borderId="31" xfId="0" applyNumberFormat="1" applyFont="1" applyFill="1" applyBorder="1" applyAlignment="1">
      <alignment vertical="center"/>
    </xf>
    <xf numFmtId="174" fontId="43" fillId="0" borderId="7" xfId="64" applyNumberFormat="1" applyFont="1" applyFill="1" applyBorder="1" applyAlignment="1">
      <alignment horizontal="right" vertical="center"/>
    </xf>
    <xf numFmtId="174" fontId="43" fillId="27" borderId="0" xfId="64" applyNumberFormat="1" applyFont="1" applyFill="1" applyBorder="1" applyAlignment="1">
      <alignment horizontal="right" vertical="center" wrapText="1"/>
    </xf>
    <xf numFmtId="174" fontId="41" fillId="0" borderId="32" xfId="0" applyNumberFormat="1" applyFont="1" applyFill="1" applyBorder="1" applyAlignment="1">
      <alignment vertical="center"/>
    </xf>
    <xf numFmtId="174" fontId="41" fillId="0" borderId="9" xfId="62" applyNumberFormat="1" applyFont="1" applyFill="1" applyBorder="1" applyAlignment="1">
      <alignment horizontal="right" vertical="center"/>
    </xf>
    <xf numFmtId="174" fontId="41" fillId="27" borderId="0" xfId="0" applyNumberFormat="1" applyFont="1" applyFill="1" applyAlignment="1">
      <alignment vertical="center"/>
    </xf>
    <xf numFmtId="174" fontId="43" fillId="0" borderId="12" xfId="62" applyNumberFormat="1" applyFont="1" applyFill="1" applyBorder="1" applyAlignment="1">
      <alignment horizontal="justify" vertical="center" wrapText="1"/>
    </xf>
    <xf numFmtId="0" fontId="40" fillId="0" borderId="25" xfId="0" applyFont="1" applyFill="1" applyBorder="1" applyAlignment="1">
      <alignment horizontal="left" vertical="center"/>
    </xf>
    <xf numFmtId="174" fontId="41" fillId="0" borderId="30" xfId="0" applyNumberFormat="1" applyFont="1" applyFill="1" applyBorder="1" applyAlignment="1">
      <alignment vertical="center"/>
    </xf>
    <xf numFmtId="174" fontId="40" fillId="0" borderId="9" xfId="62" applyNumberFormat="1" applyFont="1" applyFill="1" applyBorder="1" applyAlignment="1">
      <alignment horizontal="right" vertical="center"/>
    </xf>
    <xf numFmtId="174" fontId="40" fillId="0" borderId="19" xfId="62" applyNumberFormat="1" applyFont="1" applyFill="1" applyBorder="1" applyAlignment="1">
      <alignment horizontal="right" vertical="center"/>
    </xf>
    <xf numFmtId="0" fontId="41" fillId="0" borderId="9" xfId="0" applyFont="1" applyFill="1" applyBorder="1" applyAlignment="1">
      <alignment vertical="center"/>
    </xf>
    <xf numFmtId="9" fontId="41" fillId="0" borderId="9" xfId="0" applyNumberFormat="1" applyFont="1" applyFill="1" applyBorder="1" applyAlignment="1" quotePrefix="1">
      <alignment horizontal="center" vertical="center"/>
    </xf>
    <xf numFmtId="174" fontId="41" fillId="0" borderId="9" xfId="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9" fontId="41" fillId="0" borderId="19" xfId="0" applyNumberFormat="1" applyFont="1" applyFill="1" applyBorder="1" applyAlignment="1" quotePrefix="1">
      <alignment horizontal="center" vertical="center"/>
    </xf>
    <xf numFmtId="174" fontId="40" fillId="0" borderId="9" xfId="0" applyNumberFormat="1" applyFont="1" applyFill="1" applyBorder="1" applyAlignment="1">
      <alignment horizontal="right" vertical="center"/>
    </xf>
    <xf numFmtId="174" fontId="58" fillId="0" borderId="19" xfId="62" applyNumberFormat="1" applyFont="1" applyFill="1" applyBorder="1" applyAlignment="1">
      <alignment vertical="center"/>
    </xf>
    <xf numFmtId="174" fontId="58" fillId="0" borderId="19" xfId="64" applyNumberFormat="1" applyFont="1" applyFill="1" applyBorder="1" applyAlignment="1">
      <alignment vertical="center"/>
    </xf>
    <xf numFmtId="174" fontId="58" fillId="0" borderId="12" xfId="64" applyNumberFormat="1" applyFont="1" applyFill="1" applyBorder="1" applyAlignment="1">
      <alignment vertical="center"/>
    </xf>
    <xf numFmtId="174" fontId="58" fillId="0" borderId="19" xfId="0" applyNumberFormat="1" applyFont="1" applyFill="1" applyBorder="1" applyAlignment="1">
      <alignment vertical="center"/>
    </xf>
    <xf numFmtId="3" fontId="0" fillId="0" borderId="0" xfId="0" applyNumberFormat="1" applyAlignment="1">
      <alignment wrapText="1"/>
    </xf>
    <xf numFmtId="174" fontId="40" fillId="0" borderId="0" xfId="62" applyNumberFormat="1" applyFont="1" applyFill="1" applyAlignment="1">
      <alignment vertical="center"/>
    </xf>
    <xf numFmtId="174" fontId="0" fillId="0" borderId="0" xfId="62" applyNumberFormat="1" applyAlignment="1">
      <alignment wrapText="1"/>
    </xf>
    <xf numFmtId="174" fontId="43" fillId="0" borderId="0" xfId="0" applyNumberFormat="1" applyFont="1" applyBorder="1" applyAlignment="1" quotePrefix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174" fontId="49" fillId="0" borderId="1" xfId="0" applyNumberFormat="1" applyFont="1" applyBorder="1" applyAlignment="1">
      <alignment horizontal="right" vertical="center"/>
    </xf>
    <xf numFmtId="174" fontId="42" fillId="0" borderId="0" xfId="0" applyNumberFormat="1" applyFont="1" applyAlignment="1">
      <alignment horizontal="center" vertical="center"/>
    </xf>
    <xf numFmtId="174" fontId="43" fillId="0" borderId="24" xfId="0" applyNumberFormat="1" applyFont="1" applyBorder="1" applyAlignment="1" quotePrefix="1">
      <alignment horizontal="center" vertical="center"/>
    </xf>
    <xf numFmtId="174" fontId="43" fillId="0" borderId="21" xfId="0" applyNumberFormat="1" applyFont="1" applyBorder="1" applyAlignment="1" quotePrefix="1">
      <alignment horizontal="center" vertical="center"/>
    </xf>
    <xf numFmtId="175" fontId="43" fillId="0" borderId="24" xfId="0" applyNumberFormat="1" applyFont="1" applyBorder="1" applyAlignment="1" quotePrefix="1">
      <alignment horizontal="center" vertical="center"/>
    </xf>
    <xf numFmtId="175" fontId="43" fillId="0" borderId="21" xfId="0" applyNumberFormat="1" applyFont="1" applyBorder="1" applyAlignment="1" quotePrefix="1">
      <alignment horizontal="center" vertical="center"/>
    </xf>
    <xf numFmtId="14" fontId="43" fillId="0" borderId="7" xfId="0" applyNumberFormat="1" applyFont="1" applyBorder="1" applyAlignment="1" quotePrefix="1">
      <alignment horizontal="center" vertical="center"/>
    </xf>
    <xf numFmtId="174" fontId="43" fillId="0" borderId="0" xfId="0" applyNumberFormat="1" applyFont="1" applyAlignment="1" quotePrefix="1">
      <alignment horizontal="center" vertical="center"/>
    </xf>
    <xf numFmtId="174" fontId="42" fillId="0" borderId="0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174" fontId="49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top" wrapText="1"/>
    </xf>
    <xf numFmtId="174" fontId="51" fillId="0" borderId="0" xfId="0" applyNumberFormat="1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174" fontId="43" fillId="0" borderId="7" xfId="0" applyNumberFormat="1" applyFont="1" applyBorder="1" applyAlignment="1" quotePrefix="1">
      <alignment horizontal="center" vertical="center"/>
    </xf>
    <xf numFmtId="174" fontId="40" fillId="0" borderId="0" xfId="62" applyNumberFormat="1" applyFont="1" applyAlignment="1">
      <alignment horizontal="right" vertical="center"/>
    </xf>
    <xf numFmtId="174" fontId="43" fillId="0" borderId="0" xfId="0" applyNumberFormat="1" applyFont="1" applyAlignment="1">
      <alignment horizontal="center" vertical="top"/>
    </xf>
    <xf numFmtId="0" fontId="4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174" fontId="43" fillId="0" borderId="0" xfId="62" applyNumberFormat="1" applyFont="1" applyAlignment="1">
      <alignment horizontal="left" vertical="top"/>
    </xf>
    <xf numFmtId="0" fontId="42" fillId="0" borderId="0" xfId="0" applyFont="1" applyAlignment="1">
      <alignment horizontal="center" vertical="top"/>
    </xf>
    <xf numFmtId="0" fontId="41" fillId="0" borderId="0" xfId="0" applyFont="1" applyBorder="1" applyAlignment="1">
      <alignment horizontal="right" vertical="top" wrapText="1"/>
    </xf>
    <xf numFmtId="174" fontId="49" fillId="0" borderId="0" xfId="0" applyNumberFormat="1" applyFont="1" applyAlignment="1">
      <alignment horizontal="right" vertical="top" wrapText="1"/>
    </xf>
    <xf numFmtId="174" fontId="49" fillId="0" borderId="0" xfId="0" applyNumberFormat="1" applyFont="1" applyAlignment="1">
      <alignment horizontal="right" vertical="top"/>
    </xf>
    <xf numFmtId="174" fontId="49" fillId="0" borderId="1" xfId="0" applyNumberFormat="1" applyFont="1" applyBorder="1" applyAlignment="1">
      <alignment horizontal="right" vertical="top" wrapText="1"/>
    </xf>
    <xf numFmtId="174" fontId="49" fillId="0" borderId="1" xfId="0" applyNumberFormat="1" applyFont="1" applyBorder="1" applyAlignment="1">
      <alignment horizontal="right" vertical="top"/>
    </xf>
    <xf numFmtId="0" fontId="58" fillId="0" borderId="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174" fontId="43" fillId="0" borderId="0" xfId="62" applyNumberFormat="1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/>
    </xf>
    <xf numFmtId="174" fontId="40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right" vertical="top"/>
    </xf>
    <xf numFmtId="41" fontId="43" fillId="0" borderId="7" xfId="110" applyNumberFormat="1" applyFont="1" applyBorder="1" applyAlignment="1">
      <alignment horizontal="center" vertical="center" wrapText="1"/>
      <protection/>
    </xf>
    <xf numFmtId="0" fontId="51" fillId="0" borderId="0" xfId="110" applyFont="1" applyAlignment="1">
      <alignment horizontal="center"/>
      <protection/>
    </xf>
    <xf numFmtId="0" fontId="43" fillId="0" borderId="0" xfId="110" applyFont="1" applyAlignment="1">
      <alignment horizontal="center"/>
      <protection/>
    </xf>
    <xf numFmtId="49" fontId="43" fillId="0" borderId="7" xfId="110" applyNumberFormat="1" applyFont="1" applyBorder="1" applyAlignment="1">
      <alignment horizontal="center" vertical="center" wrapText="1"/>
      <protection/>
    </xf>
    <xf numFmtId="0" fontId="50" fillId="0" borderId="0" xfId="110" applyFont="1" applyBorder="1" applyAlignment="1">
      <alignment horizontal="center" vertical="center" wrapText="1" readingOrder="1"/>
      <protection/>
    </xf>
    <xf numFmtId="0" fontId="54" fillId="0" borderId="0" xfId="110" applyFont="1" applyBorder="1" applyAlignment="1">
      <alignment horizontal="center" vertical="top" wrapText="1" readingOrder="1"/>
      <protection/>
    </xf>
    <xf numFmtId="0" fontId="50" fillId="0" borderId="0" xfId="110" applyFont="1" applyAlignment="1">
      <alignment horizontal="center" vertical="top" wrapText="1" readingOrder="1"/>
      <protection/>
    </xf>
    <xf numFmtId="0" fontId="46" fillId="0" borderId="0" xfId="110" applyFont="1" applyAlignment="1">
      <alignment horizontal="center" vertical="top" wrapText="1" readingOrder="1"/>
      <protection/>
    </xf>
    <xf numFmtId="0" fontId="50" fillId="0" borderId="0" xfId="110" applyFont="1" applyAlignment="1">
      <alignment horizontal="center" vertical="top" wrapText="1"/>
      <protection/>
    </xf>
    <xf numFmtId="0" fontId="48" fillId="0" borderId="0" xfId="109" applyFont="1" applyFill="1" applyBorder="1" applyAlignment="1">
      <alignment horizontal="center"/>
      <protection/>
    </xf>
    <xf numFmtId="0" fontId="48" fillId="0" borderId="0" xfId="109" applyFont="1" applyFill="1" applyAlignment="1">
      <alignment horizontal="center"/>
      <protection/>
    </xf>
    <xf numFmtId="0" fontId="44" fillId="0" borderId="0" xfId="109" applyFont="1" applyFill="1" applyBorder="1" applyAlignment="1">
      <alignment horizontal="left"/>
      <protection/>
    </xf>
    <xf numFmtId="0" fontId="42" fillId="0" borderId="0" xfId="109" applyFont="1" applyFill="1" applyBorder="1" applyAlignment="1">
      <alignment horizontal="center"/>
      <protection/>
    </xf>
    <xf numFmtId="0" fontId="43" fillId="0" borderId="0" xfId="109" applyFont="1" applyFill="1" applyBorder="1" applyAlignment="1">
      <alignment horizontal="center"/>
      <protection/>
    </xf>
    <xf numFmtId="0" fontId="40" fillId="0" borderId="0" xfId="109" applyFont="1" applyFill="1" applyBorder="1" applyAlignment="1">
      <alignment horizontal="center"/>
      <protection/>
    </xf>
    <xf numFmtId="0" fontId="43" fillId="0" borderId="17" xfId="109" applyFont="1" applyFill="1" applyBorder="1" applyAlignment="1">
      <alignment horizontal="right"/>
      <protection/>
    </xf>
    <xf numFmtId="0" fontId="5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174" fontId="43" fillId="0" borderId="0" xfId="64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41" fontId="43" fillId="0" borderId="7" xfId="62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justify" vertical="center" wrapText="1"/>
    </xf>
    <xf numFmtId="0" fontId="40" fillId="0" borderId="25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43" fillId="0" borderId="24" xfId="0" applyFont="1" applyFill="1" applyBorder="1" applyAlignment="1" quotePrefix="1">
      <alignment horizontal="center" vertical="center"/>
    </xf>
    <xf numFmtId="0" fontId="43" fillId="0" borderId="21" xfId="0" applyFont="1" applyFill="1" applyBorder="1" applyAlignment="1" quotePrefix="1">
      <alignment horizontal="center" vertical="center"/>
    </xf>
    <xf numFmtId="0" fontId="43" fillId="0" borderId="38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left" vertical="center"/>
    </xf>
    <xf numFmtId="0" fontId="43" fillId="0" borderId="40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174" fontId="43" fillId="0" borderId="24" xfId="62" applyNumberFormat="1" applyFont="1" applyFill="1" applyBorder="1" applyAlignment="1">
      <alignment horizontal="center" vertical="center" wrapText="1"/>
    </xf>
    <xf numFmtId="174" fontId="43" fillId="0" borderId="21" xfId="62" applyNumberFormat="1" applyFont="1" applyFill="1" applyBorder="1" applyAlignment="1">
      <alignment horizontal="center" vertical="center" wrapText="1"/>
    </xf>
    <xf numFmtId="174" fontId="43" fillId="0" borderId="0" xfId="62" applyNumberFormat="1" applyFont="1" applyFill="1" applyAlignment="1">
      <alignment horizontal="right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174" fontId="40" fillId="0" borderId="0" xfId="0" applyNumberFormat="1" applyFont="1" applyFill="1" applyAlignment="1">
      <alignment horizontal="right" vertical="center"/>
    </xf>
    <xf numFmtId="174" fontId="40" fillId="0" borderId="1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3" fillId="0" borderId="3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</cellXfs>
  <cellStyles count="153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_1202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5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eE­ [0]_INQUIRY ¿µ¾÷AßAø " xfId="52"/>
    <cellStyle name="AeE­_INQUIRY ¿µ¾÷AßAø " xfId="53"/>
    <cellStyle name="AÞ¸¶ [0]_INQUIRY ¿?¾÷AßAø " xfId="54"/>
    <cellStyle name="AÞ¸¶_INQUIRY ¿?¾÷AßAø " xfId="55"/>
    <cellStyle name="Bad" xfId="56"/>
    <cellStyle name="Bình Thường_ban sao của SCT 152 - T8" xfId="57"/>
    <cellStyle name="C?AØ_¿?¾÷CoE² " xfId="58"/>
    <cellStyle name="C￥AØ_¿μ¾÷CoE² " xfId="59"/>
    <cellStyle name="Calculation" xfId="60"/>
    <cellStyle name="Check Cell" xfId="61"/>
    <cellStyle name="Comma" xfId="62"/>
    <cellStyle name="Comma [0]" xfId="63"/>
    <cellStyle name="Comma 2" xfId="64"/>
    <cellStyle name="comma zerodec" xfId="65"/>
    <cellStyle name="Comma0" xfId="66"/>
    <cellStyle name="CommaBracket" xfId="67"/>
    <cellStyle name="Courier" xfId="68"/>
    <cellStyle name="Currency" xfId="69"/>
    <cellStyle name="Currency [0]" xfId="70"/>
    <cellStyle name="Currency0" xfId="71"/>
    <cellStyle name="Currency1" xfId="72"/>
    <cellStyle name="Date" xfId="73"/>
    <cellStyle name="Dấu phẩy_lo3 moi" xfId="74"/>
    <cellStyle name="Dezimal [0]_Compiling Utility Macros" xfId="75"/>
    <cellStyle name="Dezimal_Compiling Utility Macros" xfId="76"/>
    <cellStyle name="Dollar (zero dec)" xfId="77"/>
    <cellStyle name="e" xfId="78"/>
    <cellStyle name="Explanatory Text" xfId="79"/>
    <cellStyle name="f" xfId="80"/>
    <cellStyle name="Fixed" xfId="81"/>
    <cellStyle name="Followed Hyperlink" xfId="82"/>
    <cellStyle name="Good" xfId="83"/>
    <cellStyle name="Grey" xfId="84"/>
    <cellStyle name="ha" xfId="85"/>
    <cellStyle name="Header1" xfId="86"/>
    <cellStyle name="Header2" xfId="87"/>
    <cellStyle name="Heading 1" xfId="88"/>
    <cellStyle name="Heading 2" xfId="89"/>
    <cellStyle name="Heading 3" xfId="90"/>
    <cellStyle name="Heading 4" xfId="91"/>
    <cellStyle name="Heading1" xfId="92"/>
    <cellStyle name="Heading2" xfId="93"/>
    <cellStyle name="Hyperlink" xfId="94"/>
    <cellStyle name="Input" xfId="95"/>
    <cellStyle name="Input [yellow]" xfId="96"/>
    <cellStyle name="Integer" xfId="97"/>
    <cellStyle name="Lines" xfId="98"/>
    <cellStyle name="Linked Cell" xfId="99"/>
    <cellStyle name="moi" xfId="100"/>
    <cellStyle name="Monétaire [0]_TARIFFS DB" xfId="101"/>
    <cellStyle name="Monétaire_TARIFFS DB" xfId="102"/>
    <cellStyle name="n" xfId="103"/>
    <cellStyle name="Neutral" xfId="104"/>
    <cellStyle name="New Times Roman" xfId="105"/>
    <cellStyle name="No borders" xfId="106"/>
    <cellStyle name="no dec" xfId="107"/>
    <cellStyle name="Normal - Style1" xfId="108"/>
    <cellStyle name="Normal 2" xfId="109"/>
    <cellStyle name="Normal_Sheet1" xfId="110"/>
    <cellStyle name="Normal_Thuyet minh" xfId="111"/>
    <cellStyle name="Normal_Von" xfId="112"/>
    <cellStyle name="Note" xfId="113"/>
    <cellStyle name="Œ…‹æØ‚è [0.00]_laroux" xfId="114"/>
    <cellStyle name="Œ…‹æØ‚è_laroux" xfId="115"/>
    <cellStyle name="Output" xfId="116"/>
    <cellStyle name="p" xfId="117"/>
    <cellStyle name="Percent" xfId="118"/>
    <cellStyle name="Percent [2]" xfId="119"/>
    <cellStyle name="PSChar" xfId="120"/>
    <cellStyle name="PSDate" xfId="121"/>
    <cellStyle name="PSDec" xfId="122"/>
    <cellStyle name="PSHeading" xfId="123"/>
    <cellStyle name="PSInt" xfId="124"/>
    <cellStyle name="PSSpacer" xfId="125"/>
    <cellStyle name="Standard_Anpassen der Amortisation" xfId="126"/>
    <cellStyle name="Style 1" xfId="127"/>
    <cellStyle name="T" xfId="128"/>
    <cellStyle name="T_Book1" xfId="129"/>
    <cellStyle name="th" xfId="130"/>
    <cellStyle name="Title" xfId="131"/>
    <cellStyle name="Total" xfId="132"/>
    <cellStyle name="Total   Grand" xfId="133"/>
    <cellStyle name="Total   Grand Double" xfId="134"/>
    <cellStyle name="Total   Sub" xfId="135"/>
    <cellStyle name="Two d.p." xfId="136"/>
    <cellStyle name="viet" xfId="137"/>
    <cellStyle name="viet2" xfId="138"/>
    <cellStyle name="Währung [0]_Compiling Utility Macros" xfId="139"/>
    <cellStyle name="Währung_Compiling Utility Macros" xfId="140"/>
    <cellStyle name="Warning Text" xfId="141"/>
    <cellStyle name="y" xfId="142"/>
    <cellStyle name=" [0.00]_ Att. 1- Cover" xfId="143"/>
    <cellStyle name="_ Att. 1- Cover" xfId="144"/>
    <cellStyle name="?_ Att. 1- Cover" xfId="145"/>
    <cellStyle name="똿뗦먛귟 [0.00]_PRODUCT DETAIL Q1" xfId="146"/>
    <cellStyle name="똿뗦먛귟_PRODUCT DETAIL Q1" xfId="147"/>
    <cellStyle name="믅됞 [0.00]_PRODUCT DETAIL Q1" xfId="148"/>
    <cellStyle name="믅됞_PRODUCT DETAIL Q1" xfId="149"/>
    <cellStyle name="백분율_95" xfId="150"/>
    <cellStyle name="뷭?_BOOKSHIP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一般_00Q3902REV.1" xfId="157"/>
    <cellStyle name="千分位[0]_00Q3902REV.1" xfId="158"/>
    <cellStyle name="千分位_00Q3902REV.1" xfId="159"/>
    <cellStyle name="貨幣 [0]_00Q3902REV.1" xfId="160"/>
    <cellStyle name="貨幣[0]_BRE" xfId="161"/>
    <cellStyle name="貨幣_00Q3902REV.1" xfId="162"/>
  </cellStyles>
  <dxfs count="2"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Vinaghost\Desktop\5%20-%20BCTC%20hop%20nhat%20q3%202011%20m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NC"/>
      <sheetName val="VL"/>
      <sheetName val="THDT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Gia da dam"/>
      <sheetName val="Gia VLXD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NMQII-100"/>
      <sheetName val="NMQII"/>
      <sheetName val="MTQII"/>
      <sheetName val="CTYQII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2001"/>
      <sheetName val="T.H 01"/>
      <sheetName val="2000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20000000"/>
      <sheetName val="30000000"/>
      <sheetName val="THQT"/>
      <sheetName val="CT HT"/>
      <sheetName val="B tinh"/>
      <sheetName val="XD"/>
      <sheetName val="TH VT A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VLC"/>
      <sheetName val="VLP"/>
      <sheetName val="DTthicong"/>
      <sheetName val="Chiettinh"/>
      <sheetName val="Nhancongin"/>
      <sheetName val="vat tu giacong"/>
      <sheetName val="MayTC"/>
      <sheetName val="Thop"/>
      <sheetName val="tham  khao"/>
      <sheetName val="40000000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Chart1"/>
      <sheetName val="50000000"/>
      <sheetName val="60000000"/>
      <sheetName val="70000000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phu luc "/>
      <sheetName val="PT VT "/>
      <sheetName val="c. lech v t"/>
      <sheetName val="Q.Tc.xanh  "/>
      <sheetName val="Tang giam KL 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ien ung"/>
      <sheetName val="PHONG"/>
      <sheetName val="phi luong3"/>
      <sheetName val="XL4Test5"/>
      <sheetName val="Chi tiet"/>
      <sheetName val="TONG HOP 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ct9604"/>
      <sheetName val="CHIPHI"/>
      <sheetName val="NANGSUAT"/>
      <sheetName val="TH8T"/>
      <sheetName val="VT10"/>
      <sheetName val="VT11"/>
      <sheetName val="VT11 (2)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GTXL(TT03)"/>
      <sheetName val="May"/>
      <sheetName val="Luong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Gia VL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sent to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#REF"/>
      <sheetName val="q2"/>
      <sheetName val="q3"/>
      <sheetName val="q4"/>
      <sheetName val="BKBL"/>
      <sheetName val="DG"/>
      <sheetName val="SLX"/>
      <sheetName val="SLN"/>
      <sheetName val="SLT"/>
      <sheetName val="BKLCVT"/>
      <sheetName val="HH"/>
      <sheetName val="TK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P6-4nhip(L=170,5e)(OK)"/>
      <sheetName val="CPTK"/>
      <sheetName val="DMTK"/>
      <sheetName val="DGiaCTiet"/>
      <sheetName val="DTCT"/>
      <sheetName val="THKP (2)"/>
      <sheetName val="N1111"/>
      <sheetName val="C1111"/>
      <sheetName val="1121"/>
      <sheetName val="daura"/>
      <sheetName val="dauvao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Sheet3 (2)"/>
      <sheetName val="Sheat1"/>
      <sheetName val="HC)13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ket ca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CAN DOI"/>
      <sheetName val="PTPT"/>
      <sheetName val="TK 141"/>
      <sheetName val="NO CTy"/>
      <sheetName val="Phantich"/>
      <sheetName val="Toan_DA"/>
      <sheetName val="2004"/>
      <sheetName val="2005"/>
      <sheetName val="Q1-02"/>
      <sheetName val="Q2-02"/>
      <sheetName val="Q3-02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 LCTT"/>
      <sheetName val="LICDTS"/>
      <sheetName val="BS"/>
      <sheetName val="PLI"/>
      <sheetName val="CF"/>
      <sheetName val="TSCDHH"/>
      <sheetName val="Von"/>
      <sheetName val="Thuyet minh"/>
    </sheetNames>
    <sheetDataSet>
      <sheetData sheetId="2">
        <row r="2">
          <cell r="A2" t="str">
            <v>Tòa nhà Licogi 13 - Khuất Duy Tiến - Nhân Chính - Thanh Xuân - Hà Nội</v>
          </cell>
        </row>
      </sheetData>
      <sheetData sheetId="4">
        <row r="3">
          <cell r="A3" t="str">
            <v>Tel: 043 5 534 369                          Fax: 043 8 544 107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125" zoomScaleSheetLayoutView="125" zoomScalePageLayoutView="0" workbookViewId="0" topLeftCell="A1">
      <pane xSplit="1" ySplit="9" topLeftCell="D10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25" sqref="A125:IV126"/>
    </sheetView>
  </sheetViews>
  <sheetFormatPr defaultColWidth="8.8984375" defaultRowHeight="15"/>
  <cols>
    <col min="1" max="1" width="37.5" style="85" customWidth="1"/>
    <col min="2" max="2" width="6" style="85" customWidth="1"/>
    <col min="3" max="3" width="7.09765625" style="85" customWidth="1"/>
    <col min="4" max="4" width="17.19921875" style="97" customWidth="1"/>
    <col min="5" max="5" width="18.3984375" style="85" customWidth="1"/>
    <col min="6" max="6" width="13.69921875" style="3" bestFit="1" customWidth="1"/>
    <col min="7" max="7" width="15.69921875" style="3" bestFit="1" customWidth="1"/>
    <col min="8" max="16384" width="8.8984375" style="3" customWidth="1"/>
  </cols>
  <sheetData>
    <row r="1" spans="1:5" s="230" customFormat="1" ht="15" customHeight="1">
      <c r="A1" s="229" t="s">
        <v>318</v>
      </c>
      <c r="B1" s="229"/>
      <c r="D1" s="231"/>
      <c r="E1" s="231" t="s">
        <v>71</v>
      </c>
    </row>
    <row r="2" spans="1:5" s="230" customFormat="1" ht="15" customHeight="1">
      <c r="A2" s="570" t="s">
        <v>85</v>
      </c>
      <c r="B2" s="571"/>
      <c r="C2" s="571"/>
      <c r="D2" s="563" t="s">
        <v>521</v>
      </c>
      <c r="E2" s="563"/>
    </row>
    <row r="3" spans="1:5" s="230" customFormat="1" ht="18.75" customHeight="1">
      <c r="A3" s="232" t="s">
        <v>89</v>
      </c>
      <c r="B3" s="233"/>
      <c r="C3" s="234"/>
      <c r="D3" s="550"/>
      <c r="E3" s="550"/>
    </row>
    <row r="4" spans="1:5" s="230" customFormat="1" ht="15.75" customHeight="1">
      <c r="A4" s="236"/>
      <c r="B4" s="236"/>
      <c r="C4" s="236"/>
      <c r="D4" s="237"/>
      <c r="E4" s="238" t="s">
        <v>430</v>
      </c>
    </row>
    <row r="5" spans="1:5" s="230" customFormat="1" ht="18" customHeight="1">
      <c r="A5" s="551" t="s">
        <v>72</v>
      </c>
      <c r="B5" s="551"/>
      <c r="C5" s="551"/>
      <c r="D5" s="551"/>
      <c r="E5" s="551"/>
    </row>
    <row r="6" spans="1:5" s="230" customFormat="1" ht="15" customHeight="1">
      <c r="A6" s="557" t="s">
        <v>522</v>
      </c>
      <c r="B6" s="557"/>
      <c r="C6" s="557"/>
      <c r="D6" s="557"/>
      <c r="E6" s="557"/>
    </row>
    <row r="7" spans="1:5" s="230" customFormat="1" ht="17.25" customHeight="1">
      <c r="A7" s="239"/>
      <c r="B7" s="239"/>
      <c r="C7" s="239"/>
      <c r="D7" s="240"/>
      <c r="E7" s="241" t="s">
        <v>209</v>
      </c>
    </row>
    <row r="8" spans="1:5" s="136" customFormat="1" ht="15" customHeight="1">
      <c r="A8" s="559" t="s">
        <v>289</v>
      </c>
      <c r="B8" s="561" t="s">
        <v>290</v>
      </c>
      <c r="C8" s="561" t="s">
        <v>291</v>
      </c>
      <c r="D8" s="552" t="s">
        <v>507</v>
      </c>
      <c r="E8" s="554" t="s">
        <v>506</v>
      </c>
    </row>
    <row r="9" spans="1:5" s="136" customFormat="1" ht="18.75" customHeight="1">
      <c r="A9" s="560"/>
      <c r="B9" s="562"/>
      <c r="C9" s="562"/>
      <c r="D9" s="553"/>
      <c r="E9" s="555"/>
    </row>
    <row r="10" spans="1:5" s="230" customFormat="1" ht="15" customHeight="1">
      <c r="A10" s="242" t="s">
        <v>162</v>
      </c>
      <c r="B10" s="243">
        <v>100</v>
      </c>
      <c r="C10" s="244"/>
      <c r="D10" s="245">
        <f>D12+D15+D19+D26+D29</f>
        <v>860373461278</v>
      </c>
      <c r="E10" s="245">
        <f>E12+E15+E19+E26+E29</f>
        <v>864989859361</v>
      </c>
    </row>
    <row r="11" spans="1:5" s="230" customFormat="1" ht="16.5" customHeight="1">
      <c r="A11" s="246" t="s">
        <v>255</v>
      </c>
      <c r="B11" s="217"/>
      <c r="C11" s="247"/>
      <c r="D11" s="141"/>
      <c r="E11" s="141"/>
    </row>
    <row r="12" spans="1:5" s="230" customFormat="1" ht="15" customHeight="1">
      <c r="A12" s="246" t="s">
        <v>173</v>
      </c>
      <c r="B12" s="217">
        <v>110</v>
      </c>
      <c r="C12" s="248" t="s">
        <v>254</v>
      </c>
      <c r="D12" s="249">
        <f>SUM(D13:D14)</f>
        <v>24292572180</v>
      </c>
      <c r="E12" s="249">
        <f>SUM(E13:E14)</f>
        <v>46407819710</v>
      </c>
    </row>
    <row r="13" spans="1:5" s="230" customFormat="1" ht="15" customHeight="1">
      <c r="A13" s="247" t="s">
        <v>145</v>
      </c>
      <c r="B13" s="250">
        <v>111</v>
      </c>
      <c r="C13" s="251"/>
      <c r="D13" s="252">
        <v>21292572180</v>
      </c>
      <c r="E13" s="252">
        <v>31899046588</v>
      </c>
    </row>
    <row r="14" spans="1:5" s="230" customFormat="1" ht="15" customHeight="1">
      <c r="A14" s="247" t="s">
        <v>174</v>
      </c>
      <c r="B14" s="250">
        <v>112</v>
      </c>
      <c r="C14" s="253"/>
      <c r="D14" s="252">
        <v>3000000000</v>
      </c>
      <c r="E14" s="252">
        <v>14508773122</v>
      </c>
    </row>
    <row r="15" spans="1:5" s="230" customFormat="1" ht="13.5" customHeight="1">
      <c r="A15" s="246" t="s">
        <v>210</v>
      </c>
      <c r="B15" s="217">
        <v>120</v>
      </c>
      <c r="C15" s="254"/>
      <c r="D15" s="141"/>
      <c r="E15" s="141">
        <v>0</v>
      </c>
    </row>
    <row r="16" spans="1:5" s="230" customFormat="1" ht="13.5" customHeight="1">
      <c r="A16" s="247" t="s">
        <v>161</v>
      </c>
      <c r="B16" s="250">
        <v>121</v>
      </c>
      <c r="C16" s="255"/>
      <c r="D16" s="252">
        <v>0</v>
      </c>
      <c r="E16" s="252">
        <v>0</v>
      </c>
    </row>
    <row r="17" spans="1:5" s="230" customFormat="1" ht="18.75" customHeight="1" hidden="1">
      <c r="A17" s="247" t="s">
        <v>196</v>
      </c>
      <c r="B17" s="250">
        <v>129</v>
      </c>
      <c r="C17" s="255"/>
      <c r="D17" s="252"/>
      <c r="E17" s="252">
        <v>0</v>
      </c>
    </row>
    <row r="18" spans="1:5" s="230" customFormat="1" ht="14.25" customHeight="1" hidden="1">
      <c r="A18" s="247"/>
      <c r="B18" s="250"/>
      <c r="C18" s="254"/>
      <c r="D18" s="252"/>
      <c r="E18" s="252"/>
    </row>
    <row r="19" spans="1:7" s="230" customFormat="1" ht="15" customHeight="1">
      <c r="A19" s="246" t="s">
        <v>175</v>
      </c>
      <c r="B19" s="217">
        <v>130</v>
      </c>
      <c r="C19" s="254"/>
      <c r="D19" s="141">
        <f>SUM(D20:D24)</f>
        <v>368124823216</v>
      </c>
      <c r="E19" s="141">
        <f>SUM(E20:E24)</f>
        <v>349418144242</v>
      </c>
      <c r="G19" s="256" t="e">
        <f>#REF!</f>
        <v>#REF!</v>
      </c>
    </row>
    <row r="20" spans="1:5" s="230" customFormat="1" ht="15" customHeight="1">
      <c r="A20" s="247" t="s">
        <v>176</v>
      </c>
      <c r="B20" s="250">
        <v>131</v>
      </c>
      <c r="C20" s="257" t="s">
        <v>446</v>
      </c>
      <c r="D20" s="252">
        <v>247657526121</v>
      </c>
      <c r="E20" s="252">
        <v>250596867470</v>
      </c>
    </row>
    <row r="21" spans="1:5" s="230" customFormat="1" ht="15" customHeight="1">
      <c r="A21" s="247" t="s">
        <v>177</v>
      </c>
      <c r="B21" s="250">
        <v>132</v>
      </c>
      <c r="C21" s="257" t="s">
        <v>447</v>
      </c>
      <c r="D21" s="252">
        <v>112938352880</v>
      </c>
      <c r="E21" s="252">
        <v>94916173775</v>
      </c>
    </row>
    <row r="22" spans="1:5" s="230" customFormat="1" ht="18.75" customHeight="1">
      <c r="A22" s="247" t="s">
        <v>147</v>
      </c>
      <c r="B22" s="250">
        <v>133</v>
      </c>
      <c r="C22" s="251"/>
      <c r="D22" s="252">
        <v>0</v>
      </c>
      <c r="E22" s="252">
        <v>0</v>
      </c>
    </row>
    <row r="23" spans="1:5" s="230" customFormat="1" ht="15" customHeight="1">
      <c r="A23" s="247" t="s">
        <v>491</v>
      </c>
      <c r="B23" s="250">
        <v>135</v>
      </c>
      <c r="C23" s="255" t="s">
        <v>375</v>
      </c>
      <c r="D23" s="252">
        <v>8691000814</v>
      </c>
      <c r="E23" s="252">
        <v>5067159596</v>
      </c>
    </row>
    <row r="24" spans="1:5" s="230" customFormat="1" ht="16.5" customHeight="1">
      <c r="A24" s="247" t="s">
        <v>492</v>
      </c>
      <c r="B24" s="250">
        <v>139</v>
      </c>
      <c r="C24" s="255"/>
      <c r="D24" s="252">
        <v>-1162056599</v>
      </c>
      <c r="E24" s="252">
        <v>-1162056599</v>
      </c>
    </row>
    <row r="25" spans="1:5" s="230" customFormat="1" ht="12.75" customHeight="1" hidden="1">
      <c r="A25" s="247"/>
      <c r="B25" s="250"/>
      <c r="C25" s="254"/>
      <c r="D25" s="252"/>
      <c r="E25" s="252"/>
    </row>
    <row r="26" spans="1:5" s="230" customFormat="1" ht="12.75" customHeight="1">
      <c r="A26" s="246" t="s">
        <v>163</v>
      </c>
      <c r="B26" s="217">
        <v>140</v>
      </c>
      <c r="C26" s="254"/>
      <c r="D26" s="141">
        <f>+D27</f>
        <v>439651163867</v>
      </c>
      <c r="E26" s="141">
        <f>SUM(E27:E28)</f>
        <v>443835940220</v>
      </c>
    </row>
    <row r="27" spans="1:5" s="230" customFormat="1" ht="15" customHeight="1">
      <c r="A27" s="258" t="s">
        <v>164</v>
      </c>
      <c r="B27" s="259">
        <v>141</v>
      </c>
      <c r="C27" s="255" t="s">
        <v>376</v>
      </c>
      <c r="D27" s="252">
        <v>439651163867</v>
      </c>
      <c r="E27" s="252">
        <v>443835940220</v>
      </c>
    </row>
    <row r="28" spans="1:5" s="230" customFormat="1" ht="15" customHeight="1" hidden="1">
      <c r="A28" s="258" t="s">
        <v>197</v>
      </c>
      <c r="B28" s="259">
        <v>149</v>
      </c>
      <c r="C28" s="255"/>
      <c r="D28" s="252" t="e">
        <f>#REF!</f>
        <v>#REF!</v>
      </c>
      <c r="E28" s="252">
        <v>0</v>
      </c>
    </row>
    <row r="29" spans="1:5" s="230" customFormat="1" ht="13.5" customHeight="1">
      <c r="A29" s="246" t="s">
        <v>178</v>
      </c>
      <c r="B29" s="217">
        <v>150</v>
      </c>
      <c r="C29" s="254"/>
      <c r="D29" s="141">
        <f>SUM(D30:D33)</f>
        <v>28304902015</v>
      </c>
      <c r="E29" s="141">
        <f>SUM(E30:E33)</f>
        <v>25327955189</v>
      </c>
    </row>
    <row r="30" spans="1:5" s="230" customFormat="1" ht="15" customHeight="1">
      <c r="A30" s="247" t="s">
        <v>211</v>
      </c>
      <c r="B30" s="250">
        <v>151</v>
      </c>
      <c r="C30" s="254"/>
      <c r="D30" s="252">
        <v>3691075242</v>
      </c>
      <c r="E30" s="252">
        <v>620070644</v>
      </c>
    </row>
    <row r="31" spans="1:5" s="230" customFormat="1" ht="15" customHeight="1">
      <c r="A31" s="247" t="s">
        <v>154</v>
      </c>
      <c r="B31" s="250">
        <v>152</v>
      </c>
      <c r="C31" s="254"/>
      <c r="D31" s="252">
        <v>219828777</v>
      </c>
      <c r="E31" s="252">
        <v>4042266964</v>
      </c>
    </row>
    <row r="32" spans="1:5" s="230" customFormat="1" ht="15" customHeight="1">
      <c r="A32" s="247" t="s">
        <v>179</v>
      </c>
      <c r="B32" s="250">
        <v>154</v>
      </c>
      <c r="C32" s="248"/>
      <c r="D32" s="252">
        <v>3610885753</v>
      </c>
      <c r="E32" s="252">
        <v>0</v>
      </c>
    </row>
    <row r="33" spans="1:5" s="230" customFormat="1" ht="15" customHeight="1">
      <c r="A33" s="247" t="s">
        <v>369</v>
      </c>
      <c r="B33" s="250">
        <v>158</v>
      </c>
      <c r="C33" s="257" t="s">
        <v>448</v>
      </c>
      <c r="D33" s="252">
        <v>20783112243</v>
      </c>
      <c r="E33" s="252">
        <v>20665617581</v>
      </c>
    </row>
    <row r="34" spans="1:5" s="230" customFormat="1" ht="15" customHeight="1">
      <c r="A34" s="246" t="s">
        <v>165</v>
      </c>
      <c r="B34" s="217">
        <v>200</v>
      </c>
      <c r="C34" s="254"/>
      <c r="D34" s="141">
        <f>D36+D42+D53+D54+D57+D60</f>
        <v>268106855396.65</v>
      </c>
      <c r="E34" s="141">
        <f>E36+E42+E53+E54+E57+E60</f>
        <v>273759098418</v>
      </c>
    </row>
    <row r="35" spans="1:5" s="230" customFormat="1" ht="15" customHeight="1">
      <c r="A35" s="246" t="s">
        <v>244</v>
      </c>
      <c r="B35" s="217"/>
      <c r="C35" s="254"/>
      <c r="D35" s="141"/>
      <c r="E35" s="141"/>
    </row>
    <row r="36" spans="1:5" s="230" customFormat="1" ht="15" customHeight="1">
      <c r="A36" s="246" t="s">
        <v>180</v>
      </c>
      <c r="B36" s="217">
        <v>210</v>
      </c>
      <c r="C36" s="254"/>
      <c r="D36" s="141">
        <f>SUM(D37:D41)</f>
        <v>1815463622</v>
      </c>
      <c r="E36" s="141">
        <f>SUM(E37:E41)</f>
        <v>1688431120</v>
      </c>
    </row>
    <row r="37" spans="1:5" s="230" customFormat="1" ht="15" customHeight="1">
      <c r="A37" s="247" t="s">
        <v>181</v>
      </c>
      <c r="B37" s="250">
        <v>211</v>
      </c>
      <c r="C37" s="257" t="s">
        <v>449</v>
      </c>
      <c r="D37" s="252">
        <v>2194569282</v>
      </c>
      <c r="E37" s="252">
        <v>2067536780</v>
      </c>
    </row>
    <row r="38" spans="1:5" s="230" customFormat="1" ht="15.75" customHeight="1" hidden="1">
      <c r="A38" s="247" t="s">
        <v>182</v>
      </c>
      <c r="B38" s="250">
        <v>212</v>
      </c>
      <c r="C38" s="255"/>
      <c r="D38" s="252">
        <v>0</v>
      </c>
      <c r="E38" s="252">
        <v>0</v>
      </c>
    </row>
    <row r="39" spans="1:5" s="230" customFormat="1" ht="15" customHeight="1" hidden="1">
      <c r="A39" s="247" t="s">
        <v>166</v>
      </c>
      <c r="B39" s="250">
        <v>213</v>
      </c>
      <c r="C39" s="255"/>
      <c r="D39" s="252">
        <v>0</v>
      </c>
      <c r="E39" s="252">
        <v>0</v>
      </c>
    </row>
    <row r="40" spans="1:5" s="230" customFormat="1" ht="15" customHeight="1" hidden="1">
      <c r="A40" s="247" t="s">
        <v>183</v>
      </c>
      <c r="B40" s="250">
        <v>218</v>
      </c>
      <c r="C40" s="255"/>
      <c r="D40" s="252">
        <v>0</v>
      </c>
      <c r="E40" s="252">
        <v>0</v>
      </c>
    </row>
    <row r="41" spans="1:5" s="230" customFormat="1" ht="15" customHeight="1">
      <c r="A41" s="247" t="s">
        <v>202</v>
      </c>
      <c r="B41" s="250">
        <v>219</v>
      </c>
      <c r="C41" s="255"/>
      <c r="D41" s="252">
        <v>-379105660</v>
      </c>
      <c r="E41" s="252">
        <v>-379105660</v>
      </c>
    </row>
    <row r="42" spans="1:5" s="230" customFormat="1" ht="15" customHeight="1">
      <c r="A42" s="246" t="s">
        <v>167</v>
      </c>
      <c r="B42" s="217">
        <v>220</v>
      </c>
      <c r="C42" s="254"/>
      <c r="D42" s="141">
        <f>D43+D49+D46+D52</f>
        <v>257114626338</v>
      </c>
      <c r="E42" s="141">
        <f>E43+E49+E46+E52</f>
        <v>263389255248</v>
      </c>
    </row>
    <row r="43" spans="1:5" s="230" customFormat="1" ht="15" customHeight="1">
      <c r="A43" s="247" t="s">
        <v>206</v>
      </c>
      <c r="B43" s="250">
        <v>221</v>
      </c>
      <c r="C43" s="255" t="s">
        <v>377</v>
      </c>
      <c r="D43" s="252">
        <v>217450999431</v>
      </c>
      <c r="E43" s="252">
        <v>215404905487</v>
      </c>
    </row>
    <row r="44" spans="1:5" s="263" customFormat="1" ht="15" customHeight="1">
      <c r="A44" s="260" t="s">
        <v>193</v>
      </c>
      <c r="B44" s="250">
        <v>222</v>
      </c>
      <c r="C44" s="261"/>
      <c r="D44" s="262">
        <v>402382779445</v>
      </c>
      <c r="E44" s="262">
        <v>391197467450</v>
      </c>
    </row>
    <row r="45" spans="1:5" s="263" customFormat="1" ht="15" customHeight="1">
      <c r="A45" s="260" t="s">
        <v>198</v>
      </c>
      <c r="B45" s="250">
        <v>223</v>
      </c>
      <c r="C45" s="261"/>
      <c r="D45" s="262">
        <v>-184931780014</v>
      </c>
      <c r="E45" s="262">
        <v>-175792561963</v>
      </c>
    </row>
    <row r="46" spans="1:5" s="230" customFormat="1" ht="13.5" customHeight="1">
      <c r="A46" s="247" t="s">
        <v>212</v>
      </c>
      <c r="B46" s="250">
        <v>224</v>
      </c>
      <c r="C46" s="255" t="s">
        <v>378</v>
      </c>
      <c r="D46" s="252">
        <v>11860488434</v>
      </c>
      <c r="E46" s="252">
        <f>E47+E48</f>
        <v>12628953924</v>
      </c>
    </row>
    <row r="47" spans="1:5" s="263" customFormat="1" ht="14.25" customHeight="1">
      <c r="A47" s="260" t="s">
        <v>193</v>
      </c>
      <c r="B47" s="250">
        <v>225</v>
      </c>
      <c r="C47" s="261"/>
      <c r="D47" s="262">
        <v>18994052881</v>
      </c>
      <c r="E47" s="262">
        <v>18994052881</v>
      </c>
    </row>
    <row r="48" spans="1:5" s="263" customFormat="1" ht="13.5" customHeight="1">
      <c r="A48" s="260" t="s">
        <v>198</v>
      </c>
      <c r="B48" s="250">
        <v>226</v>
      </c>
      <c r="C48" s="261"/>
      <c r="D48" s="262">
        <v>-7133564447</v>
      </c>
      <c r="E48" s="262">
        <v>-6365098957</v>
      </c>
    </row>
    <row r="49" spans="1:5" s="230" customFormat="1" ht="14.25" customHeight="1">
      <c r="A49" s="247" t="s">
        <v>207</v>
      </c>
      <c r="B49" s="250">
        <v>227</v>
      </c>
      <c r="C49" s="255" t="s">
        <v>379</v>
      </c>
      <c r="D49" s="252">
        <v>99233335</v>
      </c>
      <c r="E49" s="252">
        <f>E50+E51</f>
        <v>108822918</v>
      </c>
    </row>
    <row r="50" spans="1:5" s="263" customFormat="1" ht="14.25" customHeight="1">
      <c r="A50" s="260" t="s">
        <v>193</v>
      </c>
      <c r="B50" s="264">
        <v>228</v>
      </c>
      <c r="C50" s="261"/>
      <c r="D50" s="262">
        <v>310091666</v>
      </c>
      <c r="E50" s="262">
        <v>310091666</v>
      </c>
    </row>
    <row r="51" spans="1:5" s="263" customFormat="1" ht="15" customHeight="1">
      <c r="A51" s="260" t="s">
        <v>198</v>
      </c>
      <c r="B51" s="264">
        <v>229</v>
      </c>
      <c r="C51" s="261"/>
      <c r="D51" s="262">
        <v>-210858331</v>
      </c>
      <c r="E51" s="262">
        <v>-201268748</v>
      </c>
    </row>
    <row r="52" spans="1:5" s="230" customFormat="1" ht="15" customHeight="1">
      <c r="A52" s="247" t="s">
        <v>213</v>
      </c>
      <c r="B52" s="250">
        <v>230</v>
      </c>
      <c r="C52" s="255" t="s">
        <v>380</v>
      </c>
      <c r="D52" s="252">
        <v>27703905138</v>
      </c>
      <c r="E52" s="252">
        <v>35246572919</v>
      </c>
    </row>
    <row r="53" spans="1:5" s="230" customFormat="1" ht="15" customHeight="1">
      <c r="A53" s="246" t="s">
        <v>155</v>
      </c>
      <c r="B53" s="217">
        <v>240</v>
      </c>
      <c r="C53" s="254"/>
      <c r="D53" s="141">
        <v>0</v>
      </c>
      <c r="E53" s="141">
        <v>0</v>
      </c>
    </row>
    <row r="54" spans="1:5" s="267" customFormat="1" ht="15" customHeight="1">
      <c r="A54" s="246" t="s">
        <v>214</v>
      </c>
      <c r="B54" s="217">
        <v>250</v>
      </c>
      <c r="C54" s="265"/>
      <c r="D54" s="266">
        <f>SUM(D55:D56)</f>
        <v>2781342380.65</v>
      </c>
      <c r="E54" s="266">
        <f>SUM(E55:E56)</f>
        <v>2917855886</v>
      </c>
    </row>
    <row r="55" spans="1:5" s="230" customFormat="1" ht="13.5" customHeight="1">
      <c r="A55" s="247" t="s">
        <v>203</v>
      </c>
      <c r="B55" s="250">
        <v>251</v>
      </c>
      <c r="C55" s="255"/>
      <c r="D55" s="252">
        <v>0</v>
      </c>
      <c r="E55" s="252">
        <v>0</v>
      </c>
    </row>
    <row r="56" spans="1:5" s="230" customFormat="1" ht="13.5" customHeight="1">
      <c r="A56" s="247" t="s">
        <v>204</v>
      </c>
      <c r="B56" s="250">
        <v>252</v>
      </c>
      <c r="C56" s="257" t="s">
        <v>450</v>
      </c>
      <c r="D56" s="252">
        <v>2781342380.65</v>
      </c>
      <c r="E56" s="252">
        <v>2917855886</v>
      </c>
    </row>
    <row r="57" spans="1:5" s="267" customFormat="1" ht="14.25" customHeight="1">
      <c r="A57" s="246" t="s">
        <v>184</v>
      </c>
      <c r="B57" s="217">
        <v>260</v>
      </c>
      <c r="C57" s="265"/>
      <c r="D57" s="141">
        <f>SUM(D58:D59)</f>
        <v>5247923056</v>
      </c>
      <c r="E57" s="141">
        <f>SUM(E58:E59)</f>
        <v>4730806164</v>
      </c>
    </row>
    <row r="58" spans="1:5" s="267" customFormat="1" ht="12.75" customHeight="1">
      <c r="A58" s="247" t="s">
        <v>215</v>
      </c>
      <c r="B58" s="250">
        <v>261</v>
      </c>
      <c r="C58" s="253" t="s">
        <v>381</v>
      </c>
      <c r="D58" s="252">
        <v>3376613063</v>
      </c>
      <c r="E58" s="252">
        <v>2423018141</v>
      </c>
    </row>
    <row r="59" spans="1:5" s="267" customFormat="1" ht="15.75" customHeight="1">
      <c r="A59" s="247" t="s">
        <v>185</v>
      </c>
      <c r="B59" s="250">
        <v>268</v>
      </c>
      <c r="C59" s="268"/>
      <c r="D59" s="252">
        <v>1871309993</v>
      </c>
      <c r="E59" s="252">
        <v>2307788023</v>
      </c>
    </row>
    <row r="60" spans="1:6" s="267" customFormat="1" ht="14.25" customHeight="1">
      <c r="A60" s="269" t="s">
        <v>156</v>
      </c>
      <c r="B60" s="270">
        <v>269</v>
      </c>
      <c r="C60" s="271"/>
      <c r="D60" s="272">
        <v>1147500000</v>
      </c>
      <c r="E60" s="273">
        <v>1032750000</v>
      </c>
      <c r="F60" s="274"/>
    </row>
    <row r="61" spans="1:5" s="230" customFormat="1" ht="18" customHeight="1">
      <c r="A61" s="275" t="s">
        <v>520</v>
      </c>
      <c r="B61" s="276">
        <v>270</v>
      </c>
      <c r="C61" s="277"/>
      <c r="D61" s="278">
        <f>D10+D34</f>
        <v>1128480316674.65</v>
      </c>
      <c r="E61" s="278">
        <f>E10+E34</f>
        <v>1138748957779</v>
      </c>
    </row>
    <row r="62" spans="1:5" s="230" customFormat="1" ht="16.5" customHeight="1" hidden="1" thickTop="1">
      <c r="A62" s="279"/>
      <c r="B62" s="280"/>
      <c r="C62" s="280"/>
      <c r="D62" s="237"/>
      <c r="E62" s="281"/>
    </row>
    <row r="63" spans="1:5" s="230" customFormat="1" ht="16.5" customHeight="1" hidden="1" thickTop="1">
      <c r="A63" s="279"/>
      <c r="B63" s="280"/>
      <c r="C63" s="280"/>
      <c r="D63" s="237"/>
      <c r="E63" s="281"/>
    </row>
    <row r="64" spans="1:5" s="230" customFormat="1" ht="15.75" customHeight="1">
      <c r="A64" s="280"/>
      <c r="B64" s="280"/>
      <c r="C64" s="280"/>
      <c r="D64" s="237"/>
      <c r="E64" s="280"/>
    </row>
    <row r="65" spans="1:5" s="230" customFormat="1" ht="12" customHeight="1" hidden="1">
      <c r="A65" s="279"/>
      <c r="B65" s="280"/>
      <c r="C65" s="280"/>
      <c r="D65" s="237"/>
      <c r="E65" s="282"/>
    </row>
    <row r="66" spans="1:5" s="230" customFormat="1" ht="15" customHeight="1">
      <c r="A66" s="283" t="str">
        <f>A1</f>
        <v>CÔNG TY CỔ PHẦN LICOGI 13</v>
      </c>
      <c r="B66" s="284"/>
      <c r="C66" s="236"/>
      <c r="D66" s="285"/>
      <c r="E66" s="285" t="str">
        <f>E1</f>
        <v>BÁO CÁO TÀI CHÍNH HỢP NHẤT </v>
      </c>
    </row>
    <row r="67" spans="1:5" s="230" customFormat="1" ht="15" customHeight="1">
      <c r="A67" s="286" t="str">
        <f>A2</f>
        <v>Tòa nhà Licogi 13 - Khuất Duy Tiến - Nhân Chính - Thanh Xuân - Hà Nội</v>
      </c>
      <c r="B67" s="287"/>
      <c r="C67" s="236"/>
      <c r="D67" s="563" t="s">
        <v>521</v>
      </c>
      <c r="E67" s="563"/>
    </row>
    <row r="68" spans="1:5" s="230" customFormat="1" ht="15" customHeight="1">
      <c r="A68" s="288" t="str">
        <f>A3</f>
        <v>Tel: 043 5 534 369           Fax: 042 8 544 107</v>
      </c>
      <c r="B68" s="233"/>
      <c r="C68" s="234"/>
      <c r="D68" s="289">
        <f>+D61-D117</f>
        <v>0</v>
      </c>
      <c r="E68" s="235"/>
    </row>
    <row r="69" spans="1:5" s="230" customFormat="1" ht="15.75" customHeight="1">
      <c r="A69" s="280" t="s">
        <v>86</v>
      </c>
      <c r="B69" s="280"/>
      <c r="C69" s="280"/>
      <c r="D69" s="290"/>
      <c r="E69" s="238" t="s">
        <v>430</v>
      </c>
    </row>
    <row r="70" spans="1:5" s="230" customFormat="1" ht="18" customHeight="1">
      <c r="A70" s="558" t="str">
        <f>A5</f>
        <v>BẢNG CÂN ĐỐI KẾ TOÁN HỢP NHẤT </v>
      </c>
      <c r="B70" s="558"/>
      <c r="C70" s="558"/>
      <c r="D70" s="558"/>
      <c r="E70" s="558"/>
    </row>
    <row r="71" spans="1:5" s="230" customFormat="1" ht="15.75">
      <c r="A71" s="547" t="str">
        <f>A6</f>
        <v>Tại ngày 31 tháng 03 năm 2012</v>
      </c>
      <c r="B71" s="547"/>
      <c r="C71" s="547"/>
      <c r="D71" s="547"/>
      <c r="E71" s="547"/>
    </row>
    <row r="72" spans="1:5" s="230" customFormat="1" ht="15" customHeight="1">
      <c r="A72" s="565" t="s">
        <v>358</v>
      </c>
      <c r="B72" s="565"/>
      <c r="C72" s="565"/>
      <c r="D72" s="565"/>
      <c r="E72" s="565"/>
    </row>
    <row r="73" spans="1:5" s="230" customFormat="1" ht="15" customHeight="1">
      <c r="A73" s="233"/>
      <c r="B73" s="233"/>
      <c r="C73" s="233"/>
      <c r="D73" s="291"/>
      <c r="E73" s="292" t="s">
        <v>209</v>
      </c>
    </row>
    <row r="74" spans="1:5" s="239" customFormat="1" ht="15" customHeight="1">
      <c r="A74" s="566" t="s">
        <v>292</v>
      </c>
      <c r="B74" s="566" t="s">
        <v>290</v>
      </c>
      <c r="C74" s="566" t="s">
        <v>291</v>
      </c>
      <c r="D74" s="567" t="str">
        <f>D8</f>
        <v>31/03/2012</v>
      </c>
      <c r="E74" s="556" t="str">
        <f>E8</f>
        <v>01/01/2012</v>
      </c>
    </row>
    <row r="75" spans="1:5" s="239" customFormat="1" ht="17.25" customHeight="1">
      <c r="A75" s="566"/>
      <c r="B75" s="566"/>
      <c r="C75" s="566"/>
      <c r="D75" s="567"/>
      <c r="E75" s="556"/>
    </row>
    <row r="76" spans="1:5" s="230" customFormat="1" ht="15.75" customHeight="1">
      <c r="A76" s="242" t="s">
        <v>149</v>
      </c>
      <c r="B76" s="243">
        <v>300</v>
      </c>
      <c r="C76" s="293"/>
      <c r="D76" s="294">
        <f>D77+D89</f>
        <v>884520538807</v>
      </c>
      <c r="E76" s="294">
        <f>E77+E89</f>
        <v>885283401399</v>
      </c>
    </row>
    <row r="77" spans="1:5" s="230" customFormat="1" ht="15.75" customHeight="1">
      <c r="A77" s="246" t="s">
        <v>150</v>
      </c>
      <c r="B77" s="217">
        <v>310</v>
      </c>
      <c r="C77" s="254"/>
      <c r="D77" s="266">
        <f>SUM(D78:D88)</f>
        <v>692026825270</v>
      </c>
      <c r="E77" s="266">
        <f>SUM(E78:E88)</f>
        <v>675915350160</v>
      </c>
    </row>
    <row r="78" spans="1:5" s="230" customFormat="1" ht="15" customHeight="1">
      <c r="A78" s="247" t="s">
        <v>168</v>
      </c>
      <c r="B78" s="250">
        <v>311</v>
      </c>
      <c r="C78" s="255" t="s">
        <v>382</v>
      </c>
      <c r="D78" s="252">
        <v>290885296823</v>
      </c>
      <c r="E78" s="252">
        <v>256215277435</v>
      </c>
    </row>
    <row r="79" spans="1:5" s="230" customFormat="1" ht="15" customHeight="1">
      <c r="A79" s="247" t="s">
        <v>186</v>
      </c>
      <c r="B79" s="250">
        <v>312</v>
      </c>
      <c r="C79" s="257" t="s">
        <v>451</v>
      </c>
      <c r="D79" s="252">
        <v>262731020803</v>
      </c>
      <c r="E79" s="252">
        <v>255179518021</v>
      </c>
    </row>
    <row r="80" spans="1:5" s="230" customFormat="1" ht="15" customHeight="1">
      <c r="A80" s="247" t="s">
        <v>157</v>
      </c>
      <c r="B80" s="250">
        <v>313</v>
      </c>
      <c r="C80" s="257" t="s">
        <v>452</v>
      </c>
      <c r="D80" s="252">
        <v>39907728778</v>
      </c>
      <c r="E80" s="252">
        <v>66818532177</v>
      </c>
    </row>
    <row r="81" spans="1:5" s="230" customFormat="1" ht="15" customHeight="1">
      <c r="A81" s="247" t="s">
        <v>187</v>
      </c>
      <c r="B81" s="250">
        <v>314</v>
      </c>
      <c r="C81" s="255" t="s">
        <v>383</v>
      </c>
      <c r="D81" s="252">
        <v>49202374723</v>
      </c>
      <c r="E81" s="252">
        <v>45115383380</v>
      </c>
    </row>
    <row r="82" spans="1:5" s="230" customFormat="1" ht="15" customHeight="1">
      <c r="A82" s="247" t="s">
        <v>158</v>
      </c>
      <c r="B82" s="250">
        <v>315</v>
      </c>
      <c r="C82" s="295"/>
      <c r="D82" s="252">
        <v>18138995584</v>
      </c>
      <c r="E82" s="252">
        <v>29486792804</v>
      </c>
    </row>
    <row r="83" spans="1:5" s="230" customFormat="1" ht="15" customHeight="1">
      <c r="A83" s="247" t="s">
        <v>216</v>
      </c>
      <c r="B83" s="250">
        <v>316</v>
      </c>
      <c r="C83" s="255"/>
      <c r="D83" s="252">
        <v>16430623793</v>
      </c>
      <c r="E83" s="252">
        <v>15211618996</v>
      </c>
    </row>
    <row r="84" spans="1:5" s="230" customFormat="1" ht="15.75" customHeight="1" hidden="1">
      <c r="A84" s="247" t="s">
        <v>148</v>
      </c>
      <c r="B84" s="250">
        <v>317</v>
      </c>
      <c r="C84" s="255"/>
      <c r="D84" s="252">
        <v>0</v>
      </c>
      <c r="E84" s="252">
        <v>0</v>
      </c>
    </row>
    <row r="85" spans="1:5" s="230" customFormat="1" ht="15.75" customHeight="1" hidden="1">
      <c r="A85" s="247" t="s">
        <v>152</v>
      </c>
      <c r="B85" s="250">
        <v>318</v>
      </c>
      <c r="C85" s="255"/>
      <c r="D85" s="252">
        <v>0</v>
      </c>
      <c r="E85" s="252">
        <v>0</v>
      </c>
    </row>
    <row r="86" spans="1:5" s="230" customFormat="1" ht="15" customHeight="1">
      <c r="A86" s="247" t="s">
        <v>188</v>
      </c>
      <c r="B86" s="250">
        <v>319</v>
      </c>
      <c r="C86" s="255" t="s">
        <v>384</v>
      </c>
      <c r="D86" s="252">
        <v>12914244456</v>
      </c>
      <c r="E86" s="252">
        <v>6485892372</v>
      </c>
    </row>
    <row r="87" spans="1:5" s="230" customFormat="1" ht="15" customHeight="1">
      <c r="A87" s="247" t="s">
        <v>199</v>
      </c>
      <c r="B87" s="250">
        <v>320</v>
      </c>
      <c r="C87" s="255"/>
      <c r="D87" s="252">
        <v>657261513</v>
      </c>
      <c r="E87" s="252">
        <v>742889469</v>
      </c>
    </row>
    <row r="88" spans="1:5" s="230" customFormat="1" ht="15" customHeight="1">
      <c r="A88" s="247" t="s">
        <v>413</v>
      </c>
      <c r="B88" s="250">
        <v>323</v>
      </c>
      <c r="C88" s="255"/>
      <c r="D88" s="252">
        <v>1159278797</v>
      </c>
      <c r="E88" s="252">
        <v>659445506</v>
      </c>
    </row>
    <row r="89" spans="1:5" s="230" customFormat="1" ht="15" customHeight="1">
      <c r="A89" s="246" t="s">
        <v>169</v>
      </c>
      <c r="B89" s="217">
        <v>330</v>
      </c>
      <c r="C89" s="254"/>
      <c r="D89" s="266">
        <f>SUM(D90:D97)</f>
        <v>192493713537</v>
      </c>
      <c r="E89" s="266">
        <f>SUM(E90:E97)</f>
        <v>209368051239</v>
      </c>
    </row>
    <row r="90" spans="1:5" s="239" customFormat="1" ht="13.5" customHeight="1" hidden="1">
      <c r="A90" s="247" t="s">
        <v>189</v>
      </c>
      <c r="B90" s="250">
        <v>331</v>
      </c>
      <c r="C90" s="247"/>
      <c r="D90" s="296">
        <v>0</v>
      </c>
      <c r="E90" s="296">
        <v>0</v>
      </c>
    </row>
    <row r="91" spans="1:5" s="239" customFormat="1" ht="13.5" customHeight="1" hidden="1">
      <c r="A91" s="247" t="s">
        <v>170</v>
      </c>
      <c r="B91" s="250">
        <v>332</v>
      </c>
      <c r="C91" s="247"/>
      <c r="D91" s="296">
        <v>0</v>
      </c>
      <c r="E91" s="296">
        <v>0</v>
      </c>
    </row>
    <row r="92" spans="1:5" s="230" customFormat="1" ht="15.75" customHeight="1" hidden="1">
      <c r="A92" s="247" t="s">
        <v>190</v>
      </c>
      <c r="B92" s="250">
        <v>333</v>
      </c>
      <c r="C92" s="251"/>
      <c r="D92" s="252">
        <v>0</v>
      </c>
      <c r="E92" s="297">
        <v>0</v>
      </c>
    </row>
    <row r="93" spans="1:5" s="230" customFormat="1" ht="15" customHeight="1">
      <c r="A93" s="247" t="s">
        <v>171</v>
      </c>
      <c r="B93" s="250">
        <v>334</v>
      </c>
      <c r="C93" s="255" t="s">
        <v>385</v>
      </c>
      <c r="D93" s="252">
        <v>146316965479</v>
      </c>
      <c r="E93" s="252">
        <v>163191303181</v>
      </c>
    </row>
    <row r="94" spans="1:5" s="230" customFormat="1" ht="15.75" customHeight="1" hidden="1">
      <c r="A94" s="247" t="s">
        <v>172</v>
      </c>
      <c r="B94" s="250">
        <v>335</v>
      </c>
      <c r="C94" s="255"/>
      <c r="D94" s="252">
        <v>0</v>
      </c>
      <c r="E94" s="252">
        <v>0</v>
      </c>
    </row>
    <row r="95" spans="1:5" s="230" customFormat="1" ht="15" customHeight="1">
      <c r="A95" s="247" t="s">
        <v>200</v>
      </c>
      <c r="B95" s="250">
        <v>336</v>
      </c>
      <c r="C95" s="255"/>
      <c r="D95" s="252">
        <v>279518857</v>
      </c>
      <c r="E95" s="252">
        <v>279518857</v>
      </c>
    </row>
    <row r="96" spans="1:5" s="230" customFormat="1" ht="15.75" customHeight="1" hidden="1">
      <c r="A96" s="247" t="s">
        <v>201</v>
      </c>
      <c r="B96" s="250">
        <v>337</v>
      </c>
      <c r="C96" s="255"/>
      <c r="D96" s="297">
        <v>0</v>
      </c>
      <c r="E96" s="297">
        <v>0</v>
      </c>
    </row>
    <row r="97" spans="1:5" s="230" customFormat="1" ht="15" customHeight="1">
      <c r="A97" s="247" t="s">
        <v>414</v>
      </c>
      <c r="B97" s="250">
        <v>338</v>
      </c>
      <c r="C97" s="257"/>
      <c r="D97" s="252">
        <v>45897229201</v>
      </c>
      <c r="E97" s="297">
        <v>45897229201</v>
      </c>
    </row>
    <row r="98" spans="1:5" s="230" customFormat="1" ht="15.75" customHeight="1">
      <c r="A98" s="246" t="s">
        <v>390</v>
      </c>
      <c r="B98" s="217">
        <v>400</v>
      </c>
      <c r="C98" s="254"/>
      <c r="D98" s="266">
        <f>D100+D112</f>
        <v>169615356765.39075</v>
      </c>
      <c r="E98" s="266">
        <f>E100+E112</f>
        <v>178080242067</v>
      </c>
    </row>
    <row r="99" spans="1:5" s="230" customFormat="1" ht="16.5" customHeight="1" hidden="1">
      <c r="A99" s="246" t="s">
        <v>285</v>
      </c>
      <c r="B99" s="217"/>
      <c r="C99" s="254"/>
      <c r="D99" s="266"/>
      <c r="E99" s="266"/>
    </row>
    <row r="100" spans="1:5" s="230" customFormat="1" ht="15.75" customHeight="1">
      <c r="A100" s="246" t="s">
        <v>151</v>
      </c>
      <c r="B100" s="217">
        <v>410</v>
      </c>
      <c r="C100" s="254" t="s">
        <v>386</v>
      </c>
      <c r="D100" s="266">
        <f>SUM(D101:D110)</f>
        <v>169615356765.39075</v>
      </c>
      <c r="E100" s="266">
        <f>SUM(E101:E110)</f>
        <v>178080242067</v>
      </c>
    </row>
    <row r="101" spans="1:5" s="239" customFormat="1" ht="15.75" customHeight="1">
      <c r="A101" s="298" t="s">
        <v>243</v>
      </c>
      <c r="B101" s="250">
        <v>411</v>
      </c>
      <c r="C101" s="250"/>
      <c r="D101" s="252">
        <v>120000000000</v>
      </c>
      <c r="E101" s="252">
        <v>120000000000</v>
      </c>
    </row>
    <row r="102" spans="1:7" s="239" customFormat="1" ht="15" customHeight="1">
      <c r="A102" s="247" t="s">
        <v>159</v>
      </c>
      <c r="B102" s="250">
        <v>412</v>
      </c>
      <c r="C102" s="247"/>
      <c r="D102" s="252">
        <v>19361645000</v>
      </c>
      <c r="E102" s="252">
        <v>19361645000</v>
      </c>
      <c r="G102" s="299">
        <f>D102-E102</f>
        <v>0</v>
      </c>
    </row>
    <row r="103" spans="1:5" s="239" customFormat="1" ht="15" customHeight="1" hidden="1">
      <c r="A103" s="247" t="s">
        <v>191</v>
      </c>
      <c r="B103" s="250">
        <v>413</v>
      </c>
      <c r="C103" s="247"/>
      <c r="D103" s="252">
        <v>0</v>
      </c>
      <c r="E103" s="252">
        <v>0</v>
      </c>
    </row>
    <row r="104" spans="1:5" s="239" customFormat="1" ht="15" customHeight="1">
      <c r="A104" s="247" t="s">
        <v>88</v>
      </c>
      <c r="B104" s="250">
        <v>414</v>
      </c>
      <c r="C104" s="247"/>
      <c r="D104" s="252">
        <v>-12033675335</v>
      </c>
      <c r="E104" s="252">
        <v>-12033675335</v>
      </c>
    </row>
    <row r="105" spans="1:5" s="239" customFormat="1" ht="15" customHeight="1" hidden="1">
      <c r="A105" s="247" t="s">
        <v>194</v>
      </c>
      <c r="B105" s="250">
        <v>415</v>
      </c>
      <c r="C105" s="247"/>
      <c r="D105" s="252">
        <v>0</v>
      </c>
      <c r="E105" s="252">
        <v>0</v>
      </c>
    </row>
    <row r="106" spans="1:5" s="230" customFormat="1" ht="15.75" customHeight="1" hidden="1">
      <c r="A106" s="247" t="s">
        <v>195</v>
      </c>
      <c r="B106" s="250">
        <v>416</v>
      </c>
      <c r="C106" s="255"/>
      <c r="D106" s="252">
        <v>0</v>
      </c>
      <c r="E106" s="252">
        <v>0</v>
      </c>
    </row>
    <row r="107" spans="1:7" s="230" customFormat="1" ht="15" customHeight="1">
      <c r="A107" s="247" t="s">
        <v>361</v>
      </c>
      <c r="B107" s="250">
        <v>417</v>
      </c>
      <c r="C107" s="255"/>
      <c r="D107" s="252">
        <v>7641001131.247762</v>
      </c>
      <c r="E107" s="252">
        <v>7135943985</v>
      </c>
      <c r="G107" s="299"/>
    </row>
    <row r="108" spans="1:7" s="230" customFormat="1" ht="15" customHeight="1">
      <c r="A108" s="247" t="s">
        <v>362</v>
      </c>
      <c r="B108" s="250">
        <v>418</v>
      </c>
      <c r="C108" s="255"/>
      <c r="D108" s="252">
        <v>4292798566.7385955</v>
      </c>
      <c r="E108" s="252">
        <v>4040214715</v>
      </c>
      <c r="G108" s="299"/>
    </row>
    <row r="109" spans="1:7" s="230" customFormat="1" ht="15" customHeight="1">
      <c r="A109" s="247" t="s">
        <v>363</v>
      </c>
      <c r="B109" s="250">
        <v>419</v>
      </c>
      <c r="C109" s="255"/>
      <c r="D109" s="252">
        <v>0</v>
      </c>
      <c r="E109" s="252">
        <v>0</v>
      </c>
      <c r="G109" s="299"/>
    </row>
    <row r="110" spans="1:5" s="230" customFormat="1" ht="15" customHeight="1">
      <c r="A110" s="247" t="s">
        <v>364</v>
      </c>
      <c r="B110" s="250">
        <v>420</v>
      </c>
      <c r="C110" s="255"/>
      <c r="D110" s="252">
        <v>30353587402.404385</v>
      </c>
      <c r="E110" s="252">
        <v>39576113702</v>
      </c>
    </row>
    <row r="111" spans="1:5" s="230" customFormat="1" ht="16.5" customHeight="1" hidden="1">
      <c r="A111" s="247" t="s">
        <v>365</v>
      </c>
      <c r="B111" s="250">
        <v>421</v>
      </c>
      <c r="C111" s="255"/>
      <c r="D111" s="252">
        <v>0</v>
      </c>
      <c r="E111" s="252">
        <v>0</v>
      </c>
    </row>
    <row r="112" spans="1:5" s="267" customFormat="1" ht="15" customHeight="1">
      <c r="A112" s="246" t="s">
        <v>217</v>
      </c>
      <c r="B112" s="217">
        <v>430</v>
      </c>
      <c r="C112" s="254"/>
      <c r="D112" s="266">
        <v>0</v>
      </c>
      <c r="E112" s="266">
        <f>SUM(E113:E115)</f>
        <v>0</v>
      </c>
    </row>
    <row r="113" spans="1:7" s="230" customFormat="1" ht="17.25" customHeight="1" hidden="1">
      <c r="A113" s="247" t="s">
        <v>205</v>
      </c>
      <c r="B113" s="250">
        <v>431</v>
      </c>
      <c r="C113" s="255"/>
      <c r="D113" s="252">
        <v>0</v>
      </c>
      <c r="E113" s="252">
        <v>0</v>
      </c>
      <c r="G113" s="256"/>
    </row>
    <row r="114" spans="1:5" s="230" customFormat="1" ht="18" customHeight="1" hidden="1">
      <c r="A114" s="247" t="s">
        <v>218</v>
      </c>
      <c r="B114" s="250">
        <v>432</v>
      </c>
      <c r="C114" s="255"/>
      <c r="D114" s="252">
        <v>0</v>
      </c>
      <c r="E114" s="297">
        <v>0</v>
      </c>
    </row>
    <row r="115" spans="1:5" s="230" customFormat="1" ht="18" customHeight="1" hidden="1">
      <c r="A115" s="247" t="s">
        <v>219</v>
      </c>
      <c r="B115" s="250">
        <v>433</v>
      </c>
      <c r="C115" s="255"/>
      <c r="D115" s="252">
        <v>0</v>
      </c>
      <c r="E115" s="297">
        <v>0</v>
      </c>
    </row>
    <row r="116" spans="1:5" s="230" customFormat="1" ht="15" customHeight="1">
      <c r="A116" s="269" t="s">
        <v>220</v>
      </c>
      <c r="B116" s="270">
        <v>439</v>
      </c>
      <c r="C116" s="300"/>
      <c r="D116" s="273">
        <v>74344421102.25926</v>
      </c>
      <c r="E116" s="301">
        <v>75385314313</v>
      </c>
    </row>
    <row r="117" spans="1:7" s="230" customFormat="1" ht="18" customHeight="1">
      <c r="A117" s="302" t="s">
        <v>93</v>
      </c>
      <c r="B117" s="137">
        <v>440</v>
      </c>
      <c r="C117" s="303"/>
      <c r="D117" s="304">
        <f>D76+D98+D116</f>
        <v>1128480316674.65</v>
      </c>
      <c r="E117" s="304">
        <f>E76+E98+E116</f>
        <v>1138748957779</v>
      </c>
      <c r="F117" s="299">
        <f>D117-D61</f>
        <v>0</v>
      </c>
      <c r="G117" s="299">
        <f>E117-E61</f>
        <v>0</v>
      </c>
    </row>
    <row r="118" spans="1:5" s="7" customFormat="1" ht="6" customHeight="1">
      <c r="A118" s="99"/>
      <c r="B118" s="99"/>
      <c r="C118" s="100"/>
      <c r="D118" s="101"/>
      <c r="E118" s="101"/>
    </row>
    <row r="119" spans="1:5" s="230" customFormat="1" ht="21" customHeight="1">
      <c r="A119" s="299"/>
      <c r="B119" s="299"/>
      <c r="D119" s="568" t="s">
        <v>537</v>
      </c>
      <c r="E119" s="568"/>
    </row>
    <row r="120" spans="1:5" ht="21" customHeight="1">
      <c r="A120" s="86"/>
      <c r="B120" s="86"/>
      <c r="D120" s="569" t="s">
        <v>318</v>
      </c>
      <c r="E120" s="569"/>
    </row>
    <row r="121" spans="1:5" s="2" customFormat="1" ht="21" customHeight="1">
      <c r="A121" s="564" t="s">
        <v>494</v>
      </c>
      <c r="B121" s="564"/>
      <c r="C121" s="564"/>
      <c r="D121" s="564"/>
      <c r="E121" s="564"/>
    </row>
    <row r="122" spans="1:5" s="2" customFormat="1" ht="16.5" customHeight="1">
      <c r="A122" s="102"/>
      <c r="B122" s="132"/>
      <c r="C122" s="132"/>
      <c r="D122" s="132"/>
      <c r="E122" s="132"/>
    </row>
    <row r="123" spans="1:5" s="2" customFormat="1" ht="16.5" customHeight="1">
      <c r="A123" s="102"/>
      <c r="B123" s="132"/>
      <c r="C123" s="132"/>
      <c r="D123" s="132"/>
      <c r="E123" s="132"/>
    </row>
    <row r="124" spans="1:5" s="2" customFormat="1" ht="16.5" customHeight="1">
      <c r="A124" s="102"/>
      <c r="B124" s="132"/>
      <c r="C124" s="132"/>
      <c r="D124" s="132"/>
      <c r="E124" s="132"/>
    </row>
    <row r="125" spans="1:5" s="2" customFormat="1" ht="16.5" customHeight="1">
      <c r="A125" s="102"/>
      <c r="B125" s="132"/>
      <c r="C125" s="132"/>
      <c r="D125" s="132"/>
      <c r="E125" s="132"/>
    </row>
    <row r="126" spans="1:5" s="2" customFormat="1" ht="16.5" customHeight="1">
      <c r="A126" s="214"/>
      <c r="B126" s="132"/>
      <c r="C126" s="132"/>
      <c r="D126" s="132"/>
      <c r="E126" s="132"/>
    </row>
    <row r="127" spans="1:5" ht="15" customHeight="1">
      <c r="A127" s="103"/>
      <c r="B127" s="103"/>
      <c r="C127" s="103"/>
      <c r="D127" s="104"/>
      <c r="E127" s="103"/>
    </row>
    <row r="128" spans="1:5" s="2" customFormat="1" ht="15.75" customHeight="1">
      <c r="A128" s="564" t="s">
        <v>539</v>
      </c>
      <c r="B128" s="564"/>
      <c r="C128" s="564"/>
      <c r="D128" s="564"/>
      <c r="E128" s="564"/>
    </row>
    <row r="129" spans="1:5" ht="16.5" customHeight="1">
      <c r="A129" s="105"/>
      <c r="B129" s="105"/>
      <c r="D129" s="87"/>
      <c r="E129" s="105"/>
    </row>
    <row r="130" spans="1:5" ht="16.5" customHeight="1">
      <c r="A130" s="106"/>
      <c r="B130" s="105"/>
      <c r="D130" s="87"/>
      <c r="E130" s="105"/>
    </row>
  </sheetData>
  <sheetProtection password="CE28" sheet="1"/>
  <mergeCells count="23">
    <mergeCell ref="A70:E70"/>
    <mergeCell ref="A8:A9"/>
    <mergeCell ref="D67:E67"/>
    <mergeCell ref="A71:E71"/>
    <mergeCell ref="A2:C2"/>
    <mergeCell ref="C8:C9"/>
    <mergeCell ref="B8:B9"/>
    <mergeCell ref="D2:E2"/>
    <mergeCell ref="D3:E3"/>
    <mergeCell ref="A5:E5"/>
    <mergeCell ref="D8:D9"/>
    <mergeCell ref="E8:E9"/>
    <mergeCell ref="A6:E6"/>
    <mergeCell ref="A128:E128"/>
    <mergeCell ref="A72:E72"/>
    <mergeCell ref="A74:A75"/>
    <mergeCell ref="D74:D75"/>
    <mergeCell ref="D119:E119"/>
    <mergeCell ref="D120:E120"/>
    <mergeCell ref="A121:E121"/>
    <mergeCell ref="C74:C75"/>
    <mergeCell ref="B74:B75"/>
    <mergeCell ref="E74:E75"/>
  </mergeCells>
  <printOptions/>
  <pageMargins left="0.7" right="0.31" top="0.32" bottom="0.37" header="0.29" footer="0.25"/>
  <pageSetup firstPageNumber="1" useFirstPageNumber="1" horizontalDpi="600" verticalDpi="600" orientation="portrait" paperSize="9" r:id="rId3"/>
  <headerFooter alignWithMargins="0">
    <oddFooter>&amp;C&amp;"Times New Roman,Regular"&amp;10&amp;P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pane xSplit="2" ySplit="9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8" sqref="E58"/>
    </sheetView>
  </sheetViews>
  <sheetFormatPr defaultColWidth="8.796875" defaultRowHeight="15"/>
  <cols>
    <col min="1" max="1" width="43.3984375" style="4" customWidth="1"/>
    <col min="2" max="2" width="5.09765625" style="4" customWidth="1"/>
    <col min="3" max="3" width="6" style="4" customWidth="1"/>
    <col min="4" max="5" width="16.59765625" style="4" customWidth="1"/>
    <col min="6" max="6" width="17.09765625" style="120" customWidth="1"/>
    <col min="7" max="7" width="17.19921875" style="120" customWidth="1"/>
    <col min="8" max="16384" width="9" style="4" customWidth="1"/>
  </cols>
  <sheetData>
    <row r="1" spans="1:7" s="6" customFormat="1" ht="15.75" customHeight="1">
      <c r="A1" s="84" t="str">
        <f>+'BS'!A1</f>
        <v>CÔNG TY CỔ PHẦN LICOGI 13</v>
      </c>
      <c r="B1" s="84"/>
      <c r="C1" s="96"/>
      <c r="D1" s="107"/>
      <c r="E1" s="107"/>
      <c r="F1" s="114"/>
      <c r="G1" s="114" t="s">
        <v>71</v>
      </c>
    </row>
    <row r="2" spans="1:7" ht="15.75" customHeight="1">
      <c r="A2" s="549" t="str">
        <f>+'BS'!A2</f>
        <v>Tòa nhà Licogi 13 - Khuất Duy Tiến - Nhân Chính - Thanh Xuân - Hà Nội</v>
      </c>
      <c r="B2" s="549"/>
      <c r="C2" s="549"/>
      <c r="D2" s="575"/>
      <c r="E2" s="576"/>
      <c r="F2" s="83"/>
      <c r="G2" s="133" t="s">
        <v>521</v>
      </c>
    </row>
    <row r="3" spans="1:7" s="12" customFormat="1" ht="15.75" customHeight="1">
      <c r="A3" s="305" t="str">
        <f>+'BS'!A3</f>
        <v>Tel: 043 5 534 369           Fax: 042 8 544 107</v>
      </c>
      <c r="B3" s="306"/>
      <c r="C3" s="307"/>
      <c r="D3" s="577"/>
      <c r="E3" s="578"/>
      <c r="F3" s="228"/>
      <c r="G3" s="308" t="s">
        <v>431</v>
      </c>
    </row>
    <row r="4" spans="1:7" s="239" customFormat="1" ht="25.5" customHeight="1">
      <c r="A4" s="580" t="s">
        <v>73</v>
      </c>
      <c r="B4" s="580"/>
      <c r="C4" s="580"/>
      <c r="D4" s="580"/>
      <c r="E4" s="580"/>
      <c r="F4" s="580"/>
      <c r="G4" s="580"/>
    </row>
    <row r="5" spans="1:7" ht="16.5" customHeight="1">
      <c r="A5" s="573" t="s">
        <v>510</v>
      </c>
      <c r="B5" s="573"/>
      <c r="C5" s="573"/>
      <c r="D5" s="573"/>
      <c r="E5" s="573"/>
      <c r="F5" s="573"/>
      <c r="G5" s="573"/>
    </row>
    <row r="6" spans="1:7" ht="16.5" customHeight="1">
      <c r="A6" s="86"/>
      <c r="B6" s="98"/>
      <c r="C6" s="98"/>
      <c r="D6" s="574"/>
      <c r="E6" s="574"/>
      <c r="F6" s="574" t="s">
        <v>113</v>
      </c>
      <c r="G6" s="574"/>
    </row>
    <row r="7" spans="1:7" s="239" customFormat="1" ht="20.25" customHeight="1">
      <c r="A7" s="548" t="s">
        <v>293</v>
      </c>
      <c r="B7" s="581" t="s">
        <v>290</v>
      </c>
      <c r="C7" s="581" t="s">
        <v>234</v>
      </c>
      <c r="D7" s="581" t="s">
        <v>508</v>
      </c>
      <c r="E7" s="581"/>
      <c r="F7" s="579" t="s">
        <v>509</v>
      </c>
      <c r="G7" s="579"/>
    </row>
    <row r="8" spans="1:7" s="239" customFormat="1" ht="19.5" customHeight="1">
      <c r="A8" s="548"/>
      <c r="B8" s="581"/>
      <c r="C8" s="581"/>
      <c r="D8" s="137" t="s">
        <v>51</v>
      </c>
      <c r="E8" s="137" t="s">
        <v>52</v>
      </c>
      <c r="F8" s="137" t="s">
        <v>51</v>
      </c>
      <c r="G8" s="137" t="s">
        <v>52</v>
      </c>
    </row>
    <row r="9" spans="1:7" s="218" customFormat="1" ht="22.5" customHeight="1">
      <c r="A9" s="309" t="s">
        <v>223</v>
      </c>
      <c r="B9" s="310" t="s">
        <v>266</v>
      </c>
      <c r="C9" s="311" t="s">
        <v>82</v>
      </c>
      <c r="D9" s="245">
        <v>238493528386</v>
      </c>
      <c r="E9" s="245">
        <v>353389339905</v>
      </c>
      <c r="F9" s="312">
        <v>238493528386</v>
      </c>
      <c r="G9" s="312">
        <v>353389339905</v>
      </c>
    </row>
    <row r="10" spans="1:7" s="239" customFormat="1" ht="22.5" customHeight="1">
      <c r="A10" s="313" t="s">
        <v>224</v>
      </c>
      <c r="B10" s="314" t="s">
        <v>237</v>
      </c>
      <c r="C10" s="315"/>
      <c r="D10" s="252">
        <v>0</v>
      </c>
      <c r="E10" s="252">
        <v>0</v>
      </c>
      <c r="F10" s="316">
        <v>0</v>
      </c>
      <c r="G10" s="142">
        <v>0</v>
      </c>
    </row>
    <row r="11" spans="1:7" s="216" customFormat="1" ht="28.5" customHeight="1">
      <c r="A11" s="138" t="s">
        <v>525</v>
      </c>
      <c r="B11" s="139" t="s">
        <v>271</v>
      </c>
      <c r="C11" s="140"/>
      <c r="D11" s="141">
        <v>238493528386</v>
      </c>
      <c r="E11" s="141">
        <v>353389339905</v>
      </c>
      <c r="F11" s="142">
        <v>238493528386</v>
      </c>
      <c r="G11" s="142">
        <v>353389339905</v>
      </c>
    </row>
    <row r="12" spans="1:7" s="239" customFormat="1" ht="22.5" customHeight="1">
      <c r="A12" s="318" t="s">
        <v>225</v>
      </c>
      <c r="B12" s="314" t="s">
        <v>272</v>
      </c>
      <c r="C12" s="250" t="s">
        <v>387</v>
      </c>
      <c r="D12" s="252">
        <v>214065088895</v>
      </c>
      <c r="E12" s="252">
        <v>304611075352</v>
      </c>
      <c r="F12" s="316">
        <v>214065088895</v>
      </c>
      <c r="G12" s="142">
        <v>304611075352</v>
      </c>
    </row>
    <row r="13" spans="1:7" s="216" customFormat="1" ht="22.5" customHeight="1">
      <c r="A13" s="319" t="s">
        <v>226</v>
      </c>
      <c r="B13" s="139" t="s">
        <v>273</v>
      </c>
      <c r="C13" s="140"/>
      <c r="D13" s="141">
        <v>24428439491</v>
      </c>
      <c r="E13" s="141">
        <v>48778264553</v>
      </c>
      <c r="F13" s="142">
        <v>24428439491</v>
      </c>
      <c r="G13" s="142">
        <v>48778264553</v>
      </c>
    </row>
    <row r="14" spans="1:7" s="317" customFormat="1" ht="22.5" customHeight="1">
      <c r="A14" s="319" t="s">
        <v>256</v>
      </c>
      <c r="B14" s="139"/>
      <c r="C14" s="140"/>
      <c r="D14" s="141"/>
      <c r="E14" s="141"/>
      <c r="F14" s="316">
        <v>0</v>
      </c>
      <c r="G14" s="142">
        <v>0</v>
      </c>
    </row>
    <row r="15" spans="1:7" s="239" customFormat="1" ht="22.5" customHeight="1">
      <c r="A15" s="318" t="s">
        <v>114</v>
      </c>
      <c r="B15" s="314" t="s">
        <v>274</v>
      </c>
      <c r="C15" s="250" t="s">
        <v>388</v>
      </c>
      <c r="D15" s="252">
        <v>1845431047</v>
      </c>
      <c r="E15" s="252">
        <v>789809060</v>
      </c>
      <c r="F15" s="316">
        <v>1845431047</v>
      </c>
      <c r="G15" s="142">
        <v>789809060</v>
      </c>
    </row>
    <row r="16" spans="1:7" s="218" customFormat="1" ht="22.5" customHeight="1">
      <c r="A16" s="319" t="s">
        <v>115</v>
      </c>
      <c r="B16" s="139" t="s">
        <v>275</v>
      </c>
      <c r="C16" s="217" t="s">
        <v>389</v>
      </c>
      <c r="D16" s="141">
        <v>17127913033</v>
      </c>
      <c r="E16" s="141">
        <v>19673791412</v>
      </c>
      <c r="F16" s="142">
        <v>17127913033</v>
      </c>
      <c r="G16" s="142">
        <v>19673791412</v>
      </c>
    </row>
    <row r="17" spans="1:7" s="317" customFormat="1" ht="22.5" customHeight="1">
      <c r="A17" s="320" t="s">
        <v>116</v>
      </c>
      <c r="B17" s="321" t="s">
        <v>276</v>
      </c>
      <c r="C17" s="264"/>
      <c r="D17" s="262">
        <v>17127913033</v>
      </c>
      <c r="E17" s="262">
        <v>19673791412</v>
      </c>
      <c r="F17" s="316">
        <v>17127913033</v>
      </c>
      <c r="G17" s="142">
        <v>19673791412</v>
      </c>
    </row>
    <row r="18" spans="1:7" s="239" customFormat="1" ht="22.5" customHeight="1">
      <c r="A18" s="313" t="s">
        <v>117</v>
      </c>
      <c r="B18" s="314" t="s">
        <v>277</v>
      </c>
      <c r="C18" s="250"/>
      <c r="D18" s="252">
        <v>0</v>
      </c>
      <c r="E18" s="252">
        <v>0</v>
      </c>
      <c r="F18" s="316">
        <v>0</v>
      </c>
      <c r="G18" s="142">
        <v>0</v>
      </c>
    </row>
    <row r="19" spans="1:7" s="239" customFormat="1" ht="22.5" customHeight="1">
      <c r="A19" s="313" t="s">
        <v>118</v>
      </c>
      <c r="B19" s="314" t="s">
        <v>245</v>
      </c>
      <c r="C19" s="257" t="s">
        <v>453</v>
      </c>
      <c r="D19" s="252">
        <v>7096609498</v>
      </c>
      <c r="E19" s="252">
        <v>13653122940</v>
      </c>
      <c r="F19" s="316">
        <v>7096609498</v>
      </c>
      <c r="G19" s="142">
        <v>13653122940</v>
      </c>
    </row>
    <row r="20" spans="1:7" s="216" customFormat="1" ht="22.5" customHeight="1">
      <c r="A20" s="319" t="s">
        <v>221</v>
      </c>
      <c r="B20" s="139" t="s">
        <v>278</v>
      </c>
      <c r="C20" s="140"/>
      <c r="D20" s="141">
        <v>2049348007</v>
      </c>
      <c r="E20" s="141">
        <v>16241159261</v>
      </c>
      <c r="F20" s="142">
        <v>2049348007</v>
      </c>
      <c r="G20" s="142">
        <v>16241159261</v>
      </c>
    </row>
    <row r="21" spans="1:7" s="317" customFormat="1" ht="22.5" customHeight="1">
      <c r="A21" s="319" t="s">
        <v>524</v>
      </c>
      <c r="B21" s="139"/>
      <c r="C21" s="140"/>
      <c r="D21" s="141"/>
      <c r="E21" s="141"/>
      <c r="F21" s="316">
        <v>0</v>
      </c>
      <c r="G21" s="142">
        <v>0</v>
      </c>
    </row>
    <row r="22" spans="1:7" s="239" customFormat="1" ht="22.5" customHeight="1">
      <c r="A22" s="313" t="s">
        <v>227</v>
      </c>
      <c r="B22" s="314" t="s">
        <v>279</v>
      </c>
      <c r="C22" s="257" t="s">
        <v>454</v>
      </c>
      <c r="D22" s="252">
        <v>561452726</v>
      </c>
      <c r="E22" s="252">
        <v>319389320</v>
      </c>
      <c r="F22" s="316">
        <v>561452726</v>
      </c>
      <c r="G22" s="142">
        <v>319389320</v>
      </c>
    </row>
    <row r="23" spans="1:7" s="239" customFormat="1" ht="22.5" customHeight="1">
      <c r="A23" s="313" t="s">
        <v>119</v>
      </c>
      <c r="B23" s="314" t="s">
        <v>280</v>
      </c>
      <c r="C23" s="257" t="s">
        <v>455</v>
      </c>
      <c r="D23" s="252">
        <v>89925974</v>
      </c>
      <c r="E23" s="297">
        <v>202045658</v>
      </c>
      <c r="F23" s="316">
        <v>89925974</v>
      </c>
      <c r="G23" s="142">
        <v>202045658</v>
      </c>
    </row>
    <row r="24" spans="1:7" s="216" customFormat="1" ht="22.5" customHeight="1">
      <c r="A24" s="138" t="s">
        <v>228</v>
      </c>
      <c r="B24" s="139" t="s">
        <v>281</v>
      </c>
      <c r="C24" s="140"/>
      <c r="D24" s="141">
        <v>471526752</v>
      </c>
      <c r="E24" s="141">
        <v>117343662</v>
      </c>
      <c r="F24" s="142">
        <v>471526752</v>
      </c>
      <c r="G24" s="142">
        <v>117343662</v>
      </c>
    </row>
    <row r="25" spans="1:7" s="239" customFormat="1" ht="22.5" customHeight="1">
      <c r="A25" s="313" t="s">
        <v>233</v>
      </c>
      <c r="B25" s="139" t="s">
        <v>286</v>
      </c>
      <c r="C25" s="217"/>
      <c r="D25" s="252">
        <v>-49875654.349999994</v>
      </c>
      <c r="E25" s="252">
        <v>149850745</v>
      </c>
      <c r="F25" s="316">
        <v>-49875654.349999994</v>
      </c>
      <c r="G25" s="142">
        <v>149850745</v>
      </c>
    </row>
    <row r="26" spans="1:7" s="218" customFormat="1" ht="28.5" customHeight="1">
      <c r="A26" s="138" t="s">
        <v>229</v>
      </c>
      <c r="B26" s="139" t="s">
        <v>282</v>
      </c>
      <c r="C26" s="217"/>
      <c r="D26" s="141">
        <v>2470999104.65</v>
      </c>
      <c r="E26" s="141">
        <v>16508353668</v>
      </c>
      <c r="F26" s="142">
        <v>2470999104.65</v>
      </c>
      <c r="G26" s="142">
        <v>16508353668</v>
      </c>
    </row>
    <row r="27" spans="1:7" s="239" customFormat="1" ht="22.5" customHeight="1">
      <c r="A27" s="247" t="s">
        <v>120</v>
      </c>
      <c r="B27" s="315" t="s">
        <v>283</v>
      </c>
      <c r="C27" s="250"/>
      <c r="D27" s="252">
        <v>1139610975</v>
      </c>
      <c r="E27" s="297">
        <v>4128646977</v>
      </c>
      <c r="F27" s="316">
        <v>1139610975</v>
      </c>
      <c r="G27" s="142">
        <v>4128646977</v>
      </c>
    </row>
    <row r="28" spans="1:7" s="239" customFormat="1" ht="22.5" customHeight="1">
      <c r="A28" s="247" t="s">
        <v>121</v>
      </c>
      <c r="B28" s="315" t="s">
        <v>257</v>
      </c>
      <c r="C28" s="250"/>
      <c r="D28" s="252">
        <v>0</v>
      </c>
      <c r="E28" s="297">
        <v>0</v>
      </c>
      <c r="F28" s="316">
        <v>0</v>
      </c>
      <c r="G28" s="142">
        <v>0</v>
      </c>
    </row>
    <row r="29" spans="1:7" s="218" customFormat="1" ht="22.5" customHeight="1">
      <c r="A29" s="246" t="s">
        <v>242</v>
      </c>
      <c r="B29" s="322" t="s">
        <v>284</v>
      </c>
      <c r="C29" s="246"/>
      <c r="D29" s="141">
        <v>1331388129.65</v>
      </c>
      <c r="E29" s="266">
        <v>12379706691</v>
      </c>
      <c r="F29" s="142">
        <v>1331388129.65</v>
      </c>
      <c r="G29" s="142">
        <v>12379706691</v>
      </c>
    </row>
    <row r="30" spans="1:7" s="218" customFormat="1" ht="22.5" customHeight="1">
      <c r="A30" s="246" t="s">
        <v>523</v>
      </c>
      <c r="B30" s="322"/>
      <c r="C30" s="246"/>
      <c r="D30" s="266"/>
      <c r="E30" s="266"/>
      <c r="F30" s="316">
        <v>0</v>
      </c>
      <c r="G30" s="142">
        <v>0</v>
      </c>
    </row>
    <row r="31" spans="1:7" s="239" customFormat="1" ht="22.5" customHeight="1">
      <c r="A31" s="247" t="s">
        <v>394</v>
      </c>
      <c r="B31" s="315" t="s">
        <v>287</v>
      </c>
      <c r="C31" s="247"/>
      <c r="D31" s="252">
        <v>-676565283.6373215</v>
      </c>
      <c r="E31" s="297">
        <v>2464474357</v>
      </c>
      <c r="F31" s="316">
        <v>-676565283.6373215</v>
      </c>
      <c r="G31" s="142">
        <v>2464474357</v>
      </c>
    </row>
    <row r="32" spans="1:7" s="218" customFormat="1" ht="22.5" customHeight="1">
      <c r="A32" s="246" t="s">
        <v>366</v>
      </c>
      <c r="B32" s="322" t="s">
        <v>288</v>
      </c>
      <c r="C32" s="246"/>
      <c r="D32" s="141">
        <v>2007953413.2873216</v>
      </c>
      <c r="E32" s="266">
        <v>9915232334</v>
      </c>
      <c r="F32" s="142">
        <v>2007953413.2873216</v>
      </c>
      <c r="G32" s="142">
        <v>9915232334</v>
      </c>
    </row>
    <row r="33" spans="1:7" s="218" customFormat="1" ht="22.5" customHeight="1">
      <c r="A33" s="246" t="s">
        <v>395</v>
      </c>
      <c r="B33" s="322"/>
      <c r="C33" s="246"/>
      <c r="D33" s="141"/>
      <c r="E33" s="266"/>
      <c r="F33" s="323"/>
      <c r="G33" s="323"/>
    </row>
    <row r="34" spans="1:7" s="218" customFormat="1" ht="22.5" customHeight="1">
      <c r="A34" s="269" t="s">
        <v>232</v>
      </c>
      <c r="B34" s="324" t="s">
        <v>235</v>
      </c>
      <c r="C34" s="270" t="s">
        <v>433</v>
      </c>
      <c r="D34" s="325">
        <v>180</v>
      </c>
      <c r="E34" s="325">
        <v>845</v>
      </c>
      <c r="F34" s="326">
        <v>119.5549765314919</v>
      </c>
      <c r="G34" s="326">
        <v>845</v>
      </c>
    </row>
    <row r="35" spans="1:7" ht="2.25" customHeight="1">
      <c r="A35" s="86"/>
      <c r="B35" s="111"/>
      <c r="C35" s="86"/>
      <c r="D35" s="108"/>
      <c r="E35" s="108"/>
      <c r="F35" s="115"/>
      <c r="G35" s="115"/>
    </row>
    <row r="36" spans="1:7" s="6" customFormat="1" ht="16.5" customHeight="1" hidden="1">
      <c r="A36" s="90" t="s">
        <v>222</v>
      </c>
      <c r="B36" s="112"/>
      <c r="C36" s="90"/>
      <c r="D36" s="14">
        <v>0</v>
      </c>
      <c r="E36" s="14">
        <v>0</v>
      </c>
      <c r="F36" s="116"/>
      <c r="G36" s="116"/>
    </row>
    <row r="37" spans="1:7" ht="2.25" customHeight="1" hidden="1">
      <c r="A37" s="86"/>
      <c r="B37" s="111"/>
      <c r="C37" s="86"/>
      <c r="D37" s="108"/>
      <c r="E37" s="108"/>
      <c r="F37" s="117"/>
      <c r="G37" s="117"/>
    </row>
    <row r="38" spans="1:7" ht="16.5" customHeight="1" hidden="1">
      <c r="A38" s="86" t="s">
        <v>230</v>
      </c>
      <c r="B38" s="111"/>
      <c r="C38" s="86"/>
      <c r="D38" s="108" t="e">
        <f>#REF!</f>
        <v>#REF!</v>
      </c>
      <c r="E38" s="108">
        <v>0</v>
      </c>
      <c r="F38" s="117"/>
      <c r="G38" s="117"/>
    </row>
    <row r="39" spans="1:7" ht="2.25" customHeight="1" hidden="1">
      <c r="A39" s="95"/>
      <c r="B39" s="111"/>
      <c r="C39" s="86"/>
      <c r="D39" s="110"/>
      <c r="E39" s="110"/>
      <c r="F39" s="118"/>
      <c r="G39" s="118"/>
    </row>
    <row r="40" spans="1:7" ht="18" customHeight="1" hidden="1">
      <c r="A40" s="94" t="s">
        <v>122</v>
      </c>
      <c r="B40" s="111"/>
      <c r="C40" s="86"/>
      <c r="D40" s="110" t="e">
        <f>#REF!</f>
        <v>#REF!</v>
      </c>
      <c r="E40" s="110"/>
      <c r="F40" s="118"/>
      <c r="G40" s="118"/>
    </row>
    <row r="41" spans="1:7" ht="18" customHeight="1" hidden="1">
      <c r="A41" s="94" t="s">
        <v>123</v>
      </c>
      <c r="B41" s="111"/>
      <c r="C41" s="86"/>
      <c r="D41" s="110" t="e">
        <f>#REF!</f>
        <v>#REF!</v>
      </c>
      <c r="E41" s="110"/>
      <c r="F41" s="118"/>
      <c r="G41" s="118"/>
    </row>
    <row r="42" spans="1:7" ht="18" customHeight="1" hidden="1">
      <c r="A42" s="94" t="s">
        <v>124</v>
      </c>
      <c r="B42" s="111"/>
      <c r="C42" s="86"/>
      <c r="D42" s="110" t="e">
        <f>#REF!</f>
        <v>#REF!</v>
      </c>
      <c r="E42" s="110"/>
      <c r="F42" s="118"/>
      <c r="G42" s="118"/>
    </row>
    <row r="43" spans="1:7" ht="18" customHeight="1" hidden="1">
      <c r="A43" s="94" t="s">
        <v>125</v>
      </c>
      <c r="B43" s="111"/>
      <c r="C43" s="86"/>
      <c r="D43" s="110" t="e">
        <f>#REF!</f>
        <v>#REF!</v>
      </c>
      <c r="E43" s="110"/>
      <c r="F43" s="118"/>
      <c r="G43" s="118"/>
    </row>
    <row r="44" spans="1:7" ht="18" customHeight="1" hidden="1">
      <c r="A44" s="94" t="s">
        <v>434</v>
      </c>
      <c r="B44" s="111"/>
      <c r="C44" s="86"/>
      <c r="D44" s="110" t="e">
        <f>#REF!</f>
        <v>#REF!</v>
      </c>
      <c r="E44" s="110"/>
      <c r="F44" s="118"/>
      <c r="G44" s="118"/>
    </row>
    <row r="45" spans="1:7" ht="18" customHeight="1" hidden="1">
      <c r="A45" s="86" t="s">
        <v>231</v>
      </c>
      <c r="B45" s="111"/>
      <c r="C45" s="86"/>
      <c r="D45" s="109" t="e">
        <f>D32+D36+D38</f>
        <v>#REF!</v>
      </c>
      <c r="E45" s="108">
        <v>0</v>
      </c>
      <c r="F45" s="117"/>
      <c r="G45" s="117"/>
    </row>
    <row r="46" spans="1:7" ht="16.5" customHeight="1">
      <c r="A46" s="88"/>
      <c r="B46" s="86"/>
      <c r="D46" s="585"/>
      <c r="E46" s="586"/>
      <c r="F46" s="587" t="s">
        <v>538</v>
      </c>
      <c r="G46" s="587"/>
    </row>
    <row r="47" spans="1:7" s="6" customFormat="1" ht="18" customHeight="1">
      <c r="A47" s="90"/>
      <c r="B47" s="90"/>
      <c r="D47" s="583"/>
      <c r="E47" s="583"/>
      <c r="F47" s="584" t="s">
        <v>318</v>
      </c>
      <c r="G47" s="584"/>
    </row>
    <row r="48" spans="1:7" s="6" customFormat="1" ht="15" customHeight="1">
      <c r="A48" s="89" t="s">
        <v>46</v>
      </c>
      <c r="B48" s="90"/>
      <c r="C48" s="90"/>
      <c r="D48" s="91" t="s">
        <v>192</v>
      </c>
      <c r="E48" s="91">
        <f>+E32/E34</f>
        <v>11734002.762130177</v>
      </c>
      <c r="F48" s="582" t="s">
        <v>47</v>
      </c>
      <c r="G48" s="582"/>
    </row>
    <row r="49" spans="1:7" s="6" customFormat="1" ht="15" customHeight="1">
      <c r="A49" s="90"/>
      <c r="B49" s="90"/>
      <c r="C49" s="90"/>
      <c r="D49" s="93"/>
      <c r="E49" s="134"/>
      <c r="F49" s="119"/>
      <c r="G49" s="119"/>
    </row>
    <row r="50" spans="1:7" s="6" customFormat="1" ht="15.75" customHeight="1">
      <c r="A50" s="90"/>
      <c r="B50" s="90"/>
      <c r="C50" s="90"/>
      <c r="D50" s="91"/>
      <c r="E50" s="134"/>
      <c r="F50" s="119"/>
      <c r="G50" s="119"/>
    </row>
    <row r="51" spans="1:7" s="6" customFormat="1" ht="15.75" customHeight="1">
      <c r="A51" s="90"/>
      <c r="B51" s="90"/>
      <c r="C51" s="90"/>
      <c r="D51" s="91"/>
      <c r="E51" s="134"/>
      <c r="F51" s="119"/>
      <c r="G51" s="119"/>
    </row>
    <row r="52" spans="1:7" s="6" customFormat="1" ht="16.5" customHeight="1">
      <c r="A52" s="90"/>
      <c r="B52" s="90"/>
      <c r="C52" s="90"/>
      <c r="D52" s="91"/>
      <c r="E52" s="134"/>
      <c r="F52" s="119"/>
      <c r="G52" s="119"/>
    </row>
    <row r="53" spans="1:7" s="6" customFormat="1" ht="15.75" customHeight="1">
      <c r="A53" s="89" t="s">
        <v>493</v>
      </c>
      <c r="B53" s="91"/>
      <c r="C53" s="91"/>
      <c r="D53" s="572" t="s">
        <v>153</v>
      </c>
      <c r="E53" s="572"/>
      <c r="F53" s="582" t="s">
        <v>526</v>
      </c>
      <c r="G53" s="582"/>
    </row>
  </sheetData>
  <sheetProtection/>
  <mergeCells count="19">
    <mergeCell ref="B7:B8"/>
    <mergeCell ref="F48:G48"/>
    <mergeCell ref="F53:G53"/>
    <mergeCell ref="C7:C8"/>
    <mergeCell ref="D47:E47"/>
    <mergeCell ref="F47:G47"/>
    <mergeCell ref="D46:E46"/>
    <mergeCell ref="D7:E7"/>
    <mergeCell ref="F46:G46"/>
    <mergeCell ref="A7:A8"/>
    <mergeCell ref="A2:C2"/>
    <mergeCell ref="D53:E53"/>
    <mergeCell ref="A5:G5"/>
    <mergeCell ref="F6:G6"/>
    <mergeCell ref="D2:E2"/>
    <mergeCell ref="D3:E3"/>
    <mergeCell ref="F7:G7"/>
    <mergeCell ref="A4:G4"/>
    <mergeCell ref="D6:E6"/>
  </mergeCells>
  <printOptions/>
  <pageMargins left="0.54" right="0.28" top="0.56" bottom="0.42" header="0.17" footer="0.19"/>
  <pageSetup firstPageNumber="3" useFirstPageNumber="1" horizontalDpi="300" verticalDpi="300" orientation="landscape" paperSize="9" r:id="rId1"/>
  <headerFooter alignWithMargins="0"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31">
      <pane xSplit="1" topLeftCell="B1" activePane="topRight" state="frozen"/>
      <selection pane="topLeft" activeCell="A1" sqref="A1"/>
      <selection pane="topRight" activeCell="F1" sqref="F1:O16384"/>
    </sheetView>
  </sheetViews>
  <sheetFormatPr defaultColWidth="8.796875" defaultRowHeight="15"/>
  <cols>
    <col min="1" max="1" width="55.19921875" style="0" customWidth="1"/>
    <col min="2" max="2" width="5.3984375" style="0" customWidth="1"/>
    <col min="3" max="3" width="4.09765625" style="0" customWidth="1"/>
    <col min="4" max="4" width="14.69921875" style="0" customWidth="1"/>
    <col min="5" max="5" width="14.5" style="179" bestFit="1" customWidth="1"/>
    <col min="6" max="7" width="9" style="179" customWidth="1"/>
  </cols>
  <sheetData>
    <row r="1" spans="1:5" ht="15.75">
      <c r="A1" s="126" t="s">
        <v>318</v>
      </c>
      <c r="B1" s="127"/>
      <c r="C1" s="127"/>
      <c r="D1" s="594" t="s">
        <v>1</v>
      </c>
      <c r="E1" s="594"/>
    </row>
    <row r="2" spans="1:5" ht="15.75">
      <c r="A2" s="126" t="s">
        <v>2</v>
      </c>
      <c r="B2" s="127"/>
      <c r="C2" s="127"/>
      <c r="D2" s="595" t="s">
        <v>3</v>
      </c>
      <c r="E2" s="595"/>
    </row>
    <row r="3" spans="1:5" ht="15.75">
      <c r="A3" s="126" t="s">
        <v>84</v>
      </c>
      <c r="B3" s="127"/>
      <c r="C3" s="127"/>
      <c r="D3" s="595" t="s">
        <v>4</v>
      </c>
      <c r="E3" s="595"/>
    </row>
    <row r="4" spans="1:5" ht="15.75">
      <c r="A4" s="126"/>
      <c r="B4" s="127"/>
      <c r="C4" s="127"/>
      <c r="D4" s="128"/>
      <c r="E4" s="180"/>
    </row>
    <row r="5" spans="1:5" ht="15">
      <c r="A5" s="596" t="s">
        <v>5</v>
      </c>
      <c r="B5" s="596"/>
      <c r="C5" s="596"/>
      <c r="D5" s="596"/>
      <c r="E5" s="596"/>
    </row>
    <row r="6" spans="1:5" ht="15">
      <c r="A6" s="592" t="s">
        <v>510</v>
      </c>
      <c r="B6" s="592"/>
      <c r="C6" s="592"/>
      <c r="D6" s="592"/>
      <c r="E6" s="592"/>
    </row>
    <row r="7" spans="1:5" ht="15">
      <c r="A7" s="593" t="s">
        <v>6</v>
      </c>
      <c r="B7" s="593"/>
      <c r="C7" s="593"/>
      <c r="D7" s="593"/>
      <c r="E7" s="593"/>
    </row>
    <row r="8" spans="1:5" ht="9" customHeight="1">
      <c r="A8" s="592"/>
      <c r="B8" s="592"/>
      <c r="C8" s="592"/>
      <c r="D8" s="592"/>
      <c r="E8" s="592"/>
    </row>
    <row r="9" spans="1:5" ht="15">
      <c r="A9" s="591" t="s">
        <v>293</v>
      </c>
      <c r="B9" s="591" t="s">
        <v>290</v>
      </c>
      <c r="C9" s="591" t="s">
        <v>234</v>
      </c>
      <c r="D9" s="588" t="s">
        <v>7</v>
      </c>
      <c r="E9" s="588" t="s">
        <v>8</v>
      </c>
    </row>
    <row r="10" spans="1:5" ht="15">
      <c r="A10" s="591"/>
      <c r="B10" s="591"/>
      <c r="C10" s="591"/>
      <c r="D10" s="588"/>
      <c r="E10" s="588"/>
    </row>
    <row r="11" spans="1:5" ht="13.5" customHeight="1">
      <c r="A11" s="181" t="s">
        <v>9</v>
      </c>
      <c r="B11" s="181" t="s">
        <v>10</v>
      </c>
      <c r="C11" s="181" t="s">
        <v>11</v>
      </c>
      <c r="D11" s="182">
        <v>4</v>
      </c>
      <c r="E11" s="182">
        <v>5</v>
      </c>
    </row>
    <row r="12" spans="1:5" ht="18" customHeight="1">
      <c r="A12" s="183" t="s">
        <v>12</v>
      </c>
      <c r="B12" s="184"/>
      <c r="C12" s="184"/>
      <c r="D12" s="185"/>
      <c r="E12" s="185"/>
    </row>
    <row r="13" spans="1:5" ht="18" customHeight="1">
      <c r="A13" s="186" t="s">
        <v>13</v>
      </c>
      <c r="B13" s="187" t="s">
        <v>266</v>
      </c>
      <c r="C13" s="188"/>
      <c r="D13" s="189">
        <v>269072432292</v>
      </c>
      <c r="E13" s="189">
        <v>328440123043</v>
      </c>
    </row>
    <row r="14" spans="1:5" ht="18" customHeight="1">
      <c r="A14" s="186" t="s">
        <v>14</v>
      </c>
      <c r="B14" s="187" t="s">
        <v>237</v>
      </c>
      <c r="C14" s="188"/>
      <c r="D14" s="189">
        <v>-129691779874</v>
      </c>
      <c r="E14" s="189">
        <v>-152031394968</v>
      </c>
    </row>
    <row r="15" spans="1:5" ht="18" customHeight="1">
      <c r="A15" s="186" t="s">
        <v>15</v>
      </c>
      <c r="B15" s="187" t="s">
        <v>267</v>
      </c>
      <c r="C15" s="188"/>
      <c r="D15" s="189">
        <v>-16609603284</v>
      </c>
      <c r="E15" s="189">
        <v>-3460831694</v>
      </c>
    </row>
    <row r="16" spans="1:5" ht="18" customHeight="1">
      <c r="A16" s="186" t="s">
        <v>16</v>
      </c>
      <c r="B16" s="187" t="s">
        <v>238</v>
      </c>
      <c r="C16" s="188"/>
      <c r="D16" s="189">
        <v>-15781463936</v>
      </c>
      <c r="E16" s="189">
        <v>-11873139002</v>
      </c>
    </row>
    <row r="17" spans="1:5" ht="18" customHeight="1">
      <c r="A17" s="186" t="s">
        <v>17</v>
      </c>
      <c r="B17" s="187" t="s">
        <v>268</v>
      </c>
      <c r="C17" s="188"/>
      <c r="D17" s="189">
        <v>0</v>
      </c>
      <c r="E17" s="189">
        <v>-5491799263</v>
      </c>
    </row>
    <row r="18" spans="1:5" ht="18" customHeight="1">
      <c r="A18" s="186" t="s">
        <v>18</v>
      </c>
      <c r="B18" s="187" t="s">
        <v>269</v>
      </c>
      <c r="C18" s="188"/>
      <c r="D18" s="189">
        <v>36542355306</v>
      </c>
      <c r="E18" s="189">
        <v>13502755236</v>
      </c>
    </row>
    <row r="19" spans="1:5" ht="18" customHeight="1">
      <c r="A19" s="186" t="s">
        <v>19</v>
      </c>
      <c r="B19" s="187" t="s">
        <v>270</v>
      </c>
      <c r="C19" s="188"/>
      <c r="D19" s="189">
        <v>-48534568796</v>
      </c>
      <c r="E19" s="189">
        <v>-53403096351</v>
      </c>
    </row>
    <row r="20" spans="1:5" ht="18" customHeight="1">
      <c r="A20" s="190" t="s">
        <v>20</v>
      </c>
      <c r="B20" s="191" t="s">
        <v>273</v>
      </c>
      <c r="C20" s="192"/>
      <c r="D20" s="129">
        <v>94997371708</v>
      </c>
      <c r="E20" s="129">
        <v>115682617001</v>
      </c>
    </row>
    <row r="21" spans="1:5" ht="18" customHeight="1">
      <c r="A21" s="190" t="s">
        <v>21</v>
      </c>
      <c r="B21" s="192"/>
      <c r="C21" s="192"/>
      <c r="D21" s="189">
        <v>0</v>
      </c>
      <c r="E21" s="129"/>
    </row>
    <row r="22" spans="1:5" ht="18" customHeight="1">
      <c r="A22" s="186" t="s">
        <v>22</v>
      </c>
      <c r="B22" s="187" t="s">
        <v>274</v>
      </c>
      <c r="C22" s="188"/>
      <c r="D22" s="189">
        <v>-75402981</v>
      </c>
      <c r="E22" s="189">
        <v>-395667731</v>
      </c>
    </row>
    <row r="23" spans="1:5" ht="18" customHeight="1">
      <c r="A23" s="186" t="s">
        <v>23</v>
      </c>
      <c r="B23" s="187" t="s">
        <v>275</v>
      </c>
      <c r="C23" s="188"/>
      <c r="D23" s="189">
        <v>0</v>
      </c>
      <c r="E23" s="189">
        <v>0</v>
      </c>
    </row>
    <row r="24" spans="1:5" ht="18" customHeight="1">
      <c r="A24" s="186" t="s">
        <v>24</v>
      </c>
      <c r="B24" s="187" t="s">
        <v>276</v>
      </c>
      <c r="C24" s="188"/>
      <c r="D24" s="189">
        <v>-7000000000</v>
      </c>
      <c r="E24" s="189">
        <v>-40000000000</v>
      </c>
    </row>
    <row r="25" spans="1:5" ht="18" customHeight="1">
      <c r="A25" s="186" t="s">
        <v>25</v>
      </c>
      <c r="B25" s="187" t="s">
        <v>277</v>
      </c>
      <c r="C25" s="188"/>
      <c r="D25" s="189">
        <v>4000000000</v>
      </c>
      <c r="E25" s="189">
        <v>40000000000</v>
      </c>
    </row>
    <row r="26" spans="1:5" ht="18" customHeight="1">
      <c r="A26" s="186" t="s">
        <v>26</v>
      </c>
      <c r="B26" s="187" t="s">
        <v>245</v>
      </c>
      <c r="C26" s="188"/>
      <c r="D26" s="189">
        <v>0</v>
      </c>
      <c r="E26" s="189">
        <v>-6237484883</v>
      </c>
    </row>
    <row r="27" spans="1:5" ht="18" customHeight="1">
      <c r="A27" s="186" t="s">
        <v>27</v>
      </c>
      <c r="B27" s="187" t="s">
        <v>28</v>
      </c>
      <c r="C27" s="188"/>
      <c r="D27" s="189">
        <v>0</v>
      </c>
      <c r="E27" s="189">
        <v>0</v>
      </c>
    </row>
    <row r="28" spans="1:5" ht="18" customHeight="1">
      <c r="A28" s="186" t="s">
        <v>29</v>
      </c>
      <c r="B28" s="187" t="s">
        <v>30</v>
      </c>
      <c r="C28" s="188"/>
      <c r="D28" s="189">
        <v>830211931</v>
      </c>
      <c r="E28" s="189">
        <v>435393157</v>
      </c>
    </row>
    <row r="29" spans="1:5" ht="18" customHeight="1">
      <c r="A29" s="190" t="s">
        <v>31</v>
      </c>
      <c r="B29" s="191" t="s">
        <v>278</v>
      </c>
      <c r="C29" s="192"/>
      <c r="D29" s="193">
        <v>-2245191050</v>
      </c>
      <c r="E29" s="129">
        <v>-6197759457</v>
      </c>
    </row>
    <row r="30" spans="1:5" ht="18" customHeight="1">
      <c r="A30" s="190" t="s">
        <v>32</v>
      </c>
      <c r="B30" s="192"/>
      <c r="C30" s="192"/>
      <c r="D30" s="189">
        <v>0</v>
      </c>
      <c r="E30" s="129"/>
    </row>
    <row r="31" spans="1:5" ht="18" customHeight="1">
      <c r="A31" s="186" t="s">
        <v>33</v>
      </c>
      <c r="B31" s="187" t="s">
        <v>279</v>
      </c>
      <c r="C31" s="188"/>
      <c r="D31" s="189">
        <v>0</v>
      </c>
      <c r="E31" s="189">
        <v>-3710364830</v>
      </c>
    </row>
    <row r="32" spans="1:5" ht="18" customHeight="1">
      <c r="A32" s="186" t="s">
        <v>34</v>
      </c>
      <c r="B32" s="187" t="s">
        <v>280</v>
      </c>
      <c r="C32" s="188"/>
      <c r="D32" s="189">
        <v>0</v>
      </c>
      <c r="E32" s="189">
        <v>0</v>
      </c>
    </row>
    <row r="33" spans="1:5" ht="18" customHeight="1">
      <c r="A33" s="186" t="s">
        <v>35</v>
      </c>
      <c r="B33" s="187" t="s">
        <v>36</v>
      </c>
      <c r="C33" s="188"/>
      <c r="D33" s="189">
        <v>18910237220</v>
      </c>
      <c r="E33" s="189">
        <v>21803044382</v>
      </c>
    </row>
    <row r="34" spans="1:5" ht="18" customHeight="1">
      <c r="A34" s="186" t="s">
        <v>37</v>
      </c>
      <c r="B34" s="187" t="s">
        <v>38</v>
      </c>
      <c r="C34" s="188"/>
      <c r="D34" s="189">
        <v>-109825016557</v>
      </c>
      <c r="E34" s="189">
        <v>-89293032036</v>
      </c>
    </row>
    <row r="35" spans="1:5" ht="18" customHeight="1">
      <c r="A35" s="186" t="s">
        <v>39</v>
      </c>
      <c r="B35" s="187" t="s">
        <v>40</v>
      </c>
      <c r="C35" s="188"/>
      <c r="D35" s="189">
        <v>-23952648851</v>
      </c>
      <c r="E35" s="189">
        <v>-12865997540</v>
      </c>
    </row>
    <row r="36" spans="1:5" ht="18" customHeight="1">
      <c r="A36" s="186" t="s">
        <v>41</v>
      </c>
      <c r="B36" s="187" t="s">
        <v>42</v>
      </c>
      <c r="C36" s="188"/>
      <c r="D36" s="189">
        <v>0</v>
      </c>
      <c r="E36" s="189">
        <v>0</v>
      </c>
    </row>
    <row r="37" spans="1:5" ht="18" customHeight="1">
      <c r="A37" s="190" t="s">
        <v>128</v>
      </c>
      <c r="B37" s="191" t="s">
        <v>281</v>
      </c>
      <c r="C37" s="192"/>
      <c r="D37" s="193">
        <v>-114867428188</v>
      </c>
      <c r="E37" s="194">
        <v>-84066350024</v>
      </c>
    </row>
    <row r="38" spans="1:5" ht="18" customHeight="1">
      <c r="A38" s="190" t="s">
        <v>43</v>
      </c>
      <c r="B38" s="191" t="s">
        <v>282</v>
      </c>
      <c r="C38" s="192"/>
      <c r="D38" s="193">
        <v>-22115247530</v>
      </c>
      <c r="E38" s="194">
        <v>25418507520</v>
      </c>
    </row>
    <row r="39" spans="1:5" ht="18" customHeight="1">
      <c r="A39" s="190" t="s">
        <v>126</v>
      </c>
      <c r="B39" s="191" t="s">
        <v>284</v>
      </c>
      <c r="C39" s="192"/>
      <c r="D39" s="193">
        <v>46407819710</v>
      </c>
      <c r="E39" s="129">
        <v>25164059061</v>
      </c>
    </row>
    <row r="40" spans="1:5" ht="18" customHeight="1">
      <c r="A40" s="195" t="s">
        <v>44</v>
      </c>
      <c r="B40" s="196" t="s">
        <v>287</v>
      </c>
      <c r="C40" s="197"/>
      <c r="D40" s="198">
        <v>0</v>
      </c>
      <c r="E40" s="135"/>
    </row>
    <row r="41" spans="1:5" ht="18" customHeight="1">
      <c r="A41" s="199" t="s">
        <v>45</v>
      </c>
      <c r="B41" s="200" t="s">
        <v>235</v>
      </c>
      <c r="C41" s="201"/>
      <c r="D41" s="202">
        <v>24292572180</v>
      </c>
      <c r="E41" s="203">
        <v>50582566581</v>
      </c>
    </row>
    <row r="42" spans="1:5" ht="10.5" customHeight="1">
      <c r="A42" s="130"/>
      <c r="B42" s="130"/>
      <c r="C42" s="130"/>
      <c r="D42" s="130"/>
      <c r="E42" s="204"/>
    </row>
    <row r="43" spans="1:5" ht="15.75">
      <c r="A43" s="126"/>
      <c r="B43" s="589" t="s">
        <v>527</v>
      </c>
      <c r="C43" s="589"/>
      <c r="D43" s="589"/>
      <c r="E43" s="589"/>
    </row>
    <row r="44" spans="1:5" ht="15">
      <c r="A44" s="590" t="s">
        <v>541</v>
      </c>
      <c r="B44" s="590"/>
      <c r="C44" s="590"/>
      <c r="D44" s="590"/>
      <c r="E44" s="590"/>
    </row>
    <row r="45" spans="1:5" ht="15">
      <c r="A45" s="122"/>
      <c r="B45" s="122"/>
      <c r="C45" s="122"/>
      <c r="D45" s="122"/>
      <c r="E45" s="122"/>
    </row>
    <row r="46" spans="1:5" ht="15">
      <c r="A46" s="122"/>
      <c r="B46" s="122"/>
      <c r="C46" s="122"/>
      <c r="D46" s="92"/>
      <c r="E46" s="113"/>
    </row>
    <row r="47" spans="1:5" ht="15">
      <c r="A47" s="122"/>
      <c r="B47" s="122"/>
      <c r="C47" s="122"/>
      <c r="D47" s="113"/>
      <c r="E47" s="113"/>
    </row>
    <row r="48" spans="1:5" ht="15">
      <c r="A48" s="122"/>
      <c r="B48" s="122"/>
      <c r="C48" s="122"/>
      <c r="D48" s="113"/>
      <c r="E48" s="113"/>
    </row>
    <row r="49" spans="1:5" ht="15">
      <c r="A49" s="122"/>
      <c r="B49" s="122"/>
      <c r="C49" s="122"/>
      <c r="D49" s="113"/>
      <c r="E49" s="113"/>
    </row>
    <row r="50" spans="1:5" ht="15">
      <c r="A50" s="122"/>
      <c r="B50" s="122"/>
      <c r="C50" s="122"/>
      <c r="D50" s="113"/>
      <c r="E50" s="113"/>
    </row>
    <row r="51" spans="1:5" ht="15">
      <c r="A51" s="590" t="s">
        <v>540</v>
      </c>
      <c r="B51" s="590"/>
      <c r="C51" s="590"/>
      <c r="D51" s="590"/>
      <c r="E51" s="590"/>
    </row>
  </sheetData>
  <sheetProtection password="CE28" sheet="1"/>
  <mergeCells count="15">
    <mergeCell ref="A6:E6"/>
    <mergeCell ref="A7:E7"/>
    <mergeCell ref="A8:E8"/>
    <mergeCell ref="D1:E1"/>
    <mergeCell ref="D2:E2"/>
    <mergeCell ref="D3:E3"/>
    <mergeCell ref="A5:E5"/>
    <mergeCell ref="E9:E10"/>
    <mergeCell ref="B43:E43"/>
    <mergeCell ref="A44:E44"/>
    <mergeCell ref="A51:E51"/>
    <mergeCell ref="A9:A10"/>
    <mergeCell ref="B9:B10"/>
    <mergeCell ref="C9:C10"/>
    <mergeCell ref="D9:D10"/>
  </mergeCells>
  <printOptions/>
  <pageMargins left="0.62" right="0.18" top="0.33" bottom="0.28" header="0.22" footer="0.29"/>
  <pageSetup firstPageNumber="5" useFirstPageNumber="1" horizontalDpi="600" verticalDpi="600" orientation="portrait" paperSize="9" scale="95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A19">
      <selection activeCell="N23" sqref="N23"/>
    </sheetView>
  </sheetViews>
  <sheetFormatPr defaultColWidth="8.796875" defaultRowHeight="15"/>
  <cols>
    <col min="1" max="1" width="1.1015625" style="48" customWidth="1"/>
    <col min="2" max="2" width="27.3984375" style="48" customWidth="1"/>
    <col min="3" max="3" width="14.3984375" style="48" customWidth="1"/>
    <col min="4" max="4" width="14.3984375" style="48" hidden="1" customWidth="1"/>
    <col min="5" max="5" width="15.5" style="48" customWidth="1"/>
    <col min="6" max="6" width="15.3984375" style="48" customWidth="1"/>
    <col min="7" max="7" width="14.19921875" style="48" customWidth="1"/>
    <col min="8" max="8" width="11.3984375" style="48" hidden="1" customWidth="1"/>
    <col min="9" max="9" width="0.4921875" style="48" hidden="1" customWidth="1"/>
    <col min="10" max="10" width="12" style="48" hidden="1" customWidth="1"/>
    <col min="11" max="11" width="0.59375" style="48" hidden="1" customWidth="1"/>
    <col min="12" max="12" width="14.3984375" style="48" customWidth="1"/>
    <col min="13" max="13" width="16.09765625" style="48" customWidth="1"/>
    <col min="14" max="14" width="16.09765625" style="125" customWidth="1"/>
    <col min="15" max="15" width="17" style="125" customWidth="1"/>
    <col min="16" max="16" width="13.69921875" style="125" bestFit="1" customWidth="1"/>
    <col min="17" max="17" width="12.09765625" style="125" bestFit="1" customWidth="1"/>
    <col min="18" max="19" width="14.19921875" style="125" bestFit="1" customWidth="1"/>
    <col min="20" max="16384" width="9" style="48" customWidth="1"/>
  </cols>
  <sheetData>
    <row r="1" spans="1:19" s="32" customFormat="1" ht="18" customHeight="1">
      <c r="A1" s="599" t="s">
        <v>318</v>
      </c>
      <c r="B1" s="599"/>
      <c r="C1" s="599"/>
      <c r="D1" s="599"/>
      <c r="E1" s="599"/>
      <c r="F1" s="599"/>
      <c r="G1" s="31"/>
      <c r="I1" s="33"/>
      <c r="J1" s="34"/>
      <c r="K1" s="34"/>
      <c r="L1" s="34"/>
      <c r="M1" s="34" t="s">
        <v>71</v>
      </c>
      <c r="N1" s="30"/>
      <c r="O1" s="30"/>
      <c r="P1" s="30"/>
      <c r="Q1" s="30"/>
      <c r="R1" s="30"/>
      <c r="S1" s="30"/>
    </row>
    <row r="2" spans="1:19" s="32" customFormat="1" ht="16.5" customHeight="1">
      <c r="A2" s="35" t="str">
        <f>'[2]BS'!A2:E2</f>
        <v>Tòa nhà Licogi 13 - Khuất Duy Tiến - Nhân Chính - Thanh Xuân - Hà Nội</v>
      </c>
      <c r="B2" s="36"/>
      <c r="C2" s="37"/>
      <c r="D2" s="37"/>
      <c r="E2" s="37"/>
      <c r="G2" s="38"/>
      <c r="H2" s="38"/>
      <c r="I2" s="38"/>
      <c r="J2" s="37"/>
      <c r="K2" s="37"/>
      <c r="L2" s="37"/>
      <c r="M2" s="37" t="s">
        <v>544</v>
      </c>
      <c r="N2" s="30"/>
      <c r="O2" s="30"/>
      <c r="P2" s="30"/>
      <c r="Q2" s="30"/>
      <c r="R2" s="30"/>
      <c r="S2" s="30"/>
    </row>
    <row r="3" spans="1:19" s="32" customFormat="1" ht="16.5" customHeight="1">
      <c r="A3" s="39" t="str">
        <f>'[2]CF'!A3</f>
        <v>Tel: 043 5 534 369                          Fax: 043 8 544 107</v>
      </c>
      <c r="B3" s="39"/>
      <c r="C3" s="40"/>
      <c r="D3" s="40"/>
      <c r="E3" s="40"/>
      <c r="F3" s="40"/>
      <c r="G3" s="40"/>
      <c r="H3" s="41"/>
      <c r="I3" s="41"/>
      <c r="J3" s="41"/>
      <c r="K3" s="41"/>
      <c r="L3" s="41"/>
      <c r="M3" s="42"/>
      <c r="N3" s="123"/>
      <c r="O3" s="123"/>
      <c r="P3" s="30"/>
      <c r="Q3" s="30"/>
      <c r="R3" s="30"/>
      <c r="S3" s="30"/>
    </row>
    <row r="4" spans="1:19" s="32" customFormat="1" ht="17.25" customHeight="1">
      <c r="A4" s="43"/>
      <c r="C4" s="19"/>
      <c r="D4" s="19"/>
      <c r="E4" s="19"/>
      <c r="F4" s="19"/>
      <c r="G4" s="19"/>
      <c r="J4" s="603" t="s">
        <v>351</v>
      </c>
      <c r="K4" s="603"/>
      <c r="L4" s="603"/>
      <c r="M4" s="603"/>
      <c r="N4" s="30"/>
      <c r="O4" s="30"/>
      <c r="P4" s="30"/>
      <c r="Q4" s="30"/>
      <c r="R4" s="30"/>
      <c r="S4" s="30"/>
    </row>
    <row r="5" spans="1:19" s="32" customFormat="1" ht="18" customHeight="1">
      <c r="A5" s="600" t="s">
        <v>50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30"/>
      <c r="O5" s="30"/>
      <c r="P5" s="30"/>
      <c r="Q5" s="30"/>
      <c r="R5" s="30"/>
      <c r="S5" s="30"/>
    </row>
    <row r="6" spans="1:19" s="32" customFormat="1" ht="16.5" customHeight="1">
      <c r="A6" s="601" t="s">
        <v>521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30"/>
      <c r="O6" s="30"/>
      <c r="P6" s="30"/>
      <c r="Q6" s="30"/>
      <c r="R6" s="30"/>
      <c r="S6" s="30"/>
    </row>
    <row r="7" spans="1:19" s="32" customFormat="1" ht="15" customHeight="1">
      <c r="A7" s="602" t="s">
        <v>131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30"/>
      <c r="O7" s="30"/>
      <c r="P7" s="30"/>
      <c r="Q7" s="30"/>
      <c r="R7" s="30"/>
      <c r="S7" s="30"/>
    </row>
    <row r="8" spans="1:19" s="32" customFormat="1" ht="24.75" customHeight="1">
      <c r="A8" s="45" t="s">
        <v>265</v>
      </c>
      <c r="B8" s="44" t="s">
        <v>143</v>
      </c>
      <c r="C8" s="19"/>
      <c r="D8" s="19"/>
      <c r="E8" s="19"/>
      <c r="F8" s="19"/>
      <c r="G8" s="19"/>
      <c r="H8" s="19"/>
      <c r="I8" s="19"/>
      <c r="M8" s="32" t="s">
        <v>127</v>
      </c>
      <c r="N8" s="30"/>
      <c r="O8" s="30"/>
      <c r="P8" s="30"/>
      <c r="Q8" s="30"/>
      <c r="R8" s="30"/>
      <c r="S8" s="30"/>
    </row>
    <row r="9" spans="1:19" s="32" customFormat="1" ht="33.75" customHeight="1">
      <c r="A9" s="43"/>
      <c r="B9" s="143" t="s">
        <v>132</v>
      </c>
      <c r="C9" s="143" t="s">
        <v>392</v>
      </c>
      <c r="D9" s="143"/>
      <c r="E9" s="143" t="s">
        <v>69</v>
      </c>
      <c r="F9" s="143" t="s">
        <v>68</v>
      </c>
      <c r="G9" s="143" t="s">
        <v>70</v>
      </c>
      <c r="H9" s="143" t="s">
        <v>136</v>
      </c>
      <c r="I9" s="144"/>
      <c r="J9" s="143" t="s">
        <v>137</v>
      </c>
      <c r="K9" s="143"/>
      <c r="L9" s="143" t="s">
        <v>428</v>
      </c>
      <c r="M9" s="143" t="s">
        <v>146</v>
      </c>
      <c r="N9" s="124"/>
      <c r="O9" s="1"/>
      <c r="P9" s="1"/>
      <c r="Q9" s="1"/>
      <c r="R9" s="30"/>
      <c r="S9" s="30"/>
    </row>
    <row r="10" spans="1:19" s="155" customFormat="1" ht="16.5" customHeight="1">
      <c r="A10" s="149"/>
      <c r="B10" s="150" t="s">
        <v>144</v>
      </c>
      <c r="C10" s="151"/>
      <c r="D10" s="151"/>
      <c r="E10" s="151"/>
      <c r="F10" s="152"/>
      <c r="G10" s="152"/>
      <c r="H10" s="152"/>
      <c r="I10" s="152"/>
      <c r="J10" s="151"/>
      <c r="K10" s="151"/>
      <c r="L10" s="151"/>
      <c r="M10" s="262">
        <f>391197467450-M11</f>
        <v>0</v>
      </c>
      <c r="N10" s="153"/>
      <c r="O10" s="153"/>
      <c r="P10" s="153"/>
      <c r="Q10" s="153"/>
      <c r="R10" s="154"/>
      <c r="S10" s="154"/>
    </row>
    <row r="11" spans="1:19" s="155" customFormat="1" ht="16.5" customHeight="1">
      <c r="A11" s="149"/>
      <c r="B11" s="156" t="s">
        <v>529</v>
      </c>
      <c r="C11" s="157">
        <v>14554821452</v>
      </c>
      <c r="D11" s="157"/>
      <c r="E11" s="157">
        <v>321150384015</v>
      </c>
      <c r="F11" s="157">
        <v>47020446182</v>
      </c>
      <c r="G11" s="157">
        <v>2420533077</v>
      </c>
      <c r="H11" s="157">
        <v>0</v>
      </c>
      <c r="I11" s="157"/>
      <c r="J11" s="157">
        <v>0</v>
      </c>
      <c r="K11" s="157"/>
      <c r="L11" s="157">
        <v>6051282724</v>
      </c>
      <c r="M11" s="158">
        <v>391197467450</v>
      </c>
      <c r="N11" s="153">
        <f>+M11-'BS'!E44</f>
        <v>0</v>
      </c>
      <c r="O11" s="153"/>
      <c r="P11" s="153"/>
      <c r="Q11" s="153"/>
      <c r="R11" s="159"/>
      <c r="S11" s="159"/>
    </row>
    <row r="12" spans="1:19" s="155" customFormat="1" ht="16.5" customHeight="1">
      <c r="A12" s="149"/>
      <c r="B12" s="160" t="s">
        <v>129</v>
      </c>
      <c r="C12" s="161"/>
      <c r="D12" s="161"/>
      <c r="E12" s="161">
        <v>3766974542</v>
      </c>
      <c r="F12" s="161"/>
      <c r="G12" s="161"/>
      <c r="H12" s="161"/>
      <c r="I12" s="161"/>
      <c r="J12" s="161"/>
      <c r="K12" s="161"/>
      <c r="L12" s="161">
        <v>8728026891</v>
      </c>
      <c r="M12" s="162">
        <v>12495001433</v>
      </c>
      <c r="N12" s="153"/>
      <c r="O12" s="153"/>
      <c r="P12" s="153"/>
      <c r="Q12" s="153"/>
      <c r="R12" s="159"/>
      <c r="S12" s="159"/>
    </row>
    <row r="13" spans="1:19" s="155" customFormat="1" ht="16.5" customHeight="1">
      <c r="A13" s="149"/>
      <c r="B13" s="160" t="s">
        <v>134</v>
      </c>
      <c r="C13" s="161">
        <v>1541812100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2">
        <v>1541812100</v>
      </c>
      <c r="N13" s="153"/>
      <c r="O13" s="153"/>
      <c r="P13" s="153"/>
      <c r="Q13" s="153"/>
      <c r="R13" s="159"/>
      <c r="S13" s="159"/>
    </row>
    <row r="14" spans="1:19" s="155" customFormat="1" ht="16.5" customHeight="1">
      <c r="A14" s="149"/>
      <c r="B14" s="160" t="s">
        <v>374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2">
        <v>0</v>
      </c>
      <c r="N14" s="159"/>
      <c r="O14" s="159"/>
      <c r="P14" s="159"/>
      <c r="Q14" s="159"/>
      <c r="R14" s="159"/>
      <c r="S14" s="159"/>
    </row>
    <row r="15" spans="1:19" s="155" customFormat="1" ht="16.5" customHeight="1">
      <c r="A15" s="149"/>
      <c r="B15" s="160" t="s">
        <v>138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>
        <v>0</v>
      </c>
      <c r="N15" s="159"/>
      <c r="O15" s="159"/>
      <c r="P15" s="159"/>
      <c r="Q15" s="159"/>
      <c r="R15" s="159"/>
      <c r="S15" s="159"/>
    </row>
    <row r="16" spans="1:19" s="155" customFormat="1" ht="16.5" customHeight="1">
      <c r="A16" s="149"/>
      <c r="B16" s="160" t="s">
        <v>133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2">
        <v>0</v>
      </c>
      <c r="N16" s="159"/>
      <c r="O16" s="159"/>
      <c r="P16" s="159"/>
      <c r="Q16" s="159"/>
      <c r="R16" s="159"/>
      <c r="S16" s="159"/>
    </row>
    <row r="17" spans="1:19" s="155" customFormat="1" ht="16.5" customHeight="1">
      <c r="A17" s="149"/>
      <c r="B17" s="160" t="s">
        <v>142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2">
        <v>0</v>
      </c>
      <c r="N17" s="159"/>
      <c r="O17" s="159"/>
      <c r="P17" s="159"/>
      <c r="Q17" s="159"/>
      <c r="R17" s="159"/>
      <c r="S17" s="159"/>
    </row>
    <row r="18" spans="1:19" s="155" customFormat="1" ht="16.5" customHeight="1">
      <c r="A18" s="149"/>
      <c r="B18" s="160" t="s">
        <v>139</v>
      </c>
      <c r="C18" s="161"/>
      <c r="D18" s="161"/>
      <c r="E18" s="161">
        <v>-2851501538</v>
      </c>
      <c r="F18" s="161"/>
      <c r="G18" s="161"/>
      <c r="H18" s="161"/>
      <c r="I18" s="161"/>
      <c r="J18" s="161"/>
      <c r="K18" s="161"/>
      <c r="L18" s="161"/>
      <c r="M18" s="162">
        <v>-2851501538</v>
      </c>
      <c r="N18" s="159"/>
      <c r="O18" s="159"/>
      <c r="P18" s="159"/>
      <c r="Q18" s="159"/>
      <c r="R18" s="159"/>
      <c r="S18" s="159"/>
    </row>
    <row r="19" spans="1:19" s="167" customFormat="1" ht="16.5" customHeight="1">
      <c r="A19" s="163"/>
      <c r="B19" s="164" t="s">
        <v>528</v>
      </c>
      <c r="C19" s="165">
        <v>16096633552</v>
      </c>
      <c r="D19" s="165"/>
      <c r="E19" s="165">
        <v>322065857019</v>
      </c>
      <c r="F19" s="165">
        <v>47020446182</v>
      </c>
      <c r="G19" s="165">
        <v>2420533077</v>
      </c>
      <c r="H19" s="165">
        <v>0</v>
      </c>
      <c r="I19" s="165"/>
      <c r="J19" s="165">
        <v>0</v>
      </c>
      <c r="K19" s="165"/>
      <c r="L19" s="165">
        <v>14779309615</v>
      </c>
      <c r="M19" s="166">
        <v>402382779445</v>
      </c>
      <c r="N19" s="154">
        <f>+M19-'BS'!D44</f>
        <v>0</v>
      </c>
      <c r="O19" s="154"/>
      <c r="P19" s="154"/>
      <c r="Q19" s="154"/>
      <c r="R19" s="154"/>
      <c r="S19" s="154"/>
    </row>
    <row r="20" spans="1:19" s="167" customFormat="1" ht="16.5" customHeight="1" hidden="1">
      <c r="A20" s="163"/>
      <c r="B20" s="168" t="s">
        <v>135</v>
      </c>
      <c r="C20" s="152">
        <v>2500605001</v>
      </c>
      <c r="D20" s="152"/>
      <c r="E20" s="152">
        <v>68972400676</v>
      </c>
      <c r="F20" s="152">
        <v>24867718593</v>
      </c>
      <c r="G20" s="152">
        <v>1181907796</v>
      </c>
      <c r="H20" s="152">
        <v>0</v>
      </c>
      <c r="I20" s="152"/>
      <c r="J20" s="152">
        <v>2521492190</v>
      </c>
      <c r="K20" s="152"/>
      <c r="L20" s="152"/>
      <c r="M20" s="169">
        <v>100044124256</v>
      </c>
      <c r="N20" s="154"/>
      <c r="O20" s="154"/>
      <c r="P20" s="154"/>
      <c r="Q20" s="154"/>
      <c r="R20" s="154"/>
      <c r="S20" s="154"/>
    </row>
    <row r="21" spans="2:19" s="170" customFormat="1" ht="16.5" customHeight="1">
      <c r="B21" s="171" t="s">
        <v>140</v>
      </c>
      <c r="C21" s="152"/>
      <c r="D21" s="152"/>
      <c r="E21" s="172"/>
      <c r="F21" s="172"/>
      <c r="G21" s="172"/>
      <c r="H21" s="172"/>
      <c r="I21" s="173"/>
      <c r="J21" s="173"/>
      <c r="K21" s="173"/>
      <c r="L21" s="174"/>
      <c r="M21" s="169"/>
      <c r="N21" s="175"/>
      <c r="O21" s="175"/>
      <c r="P21" s="175"/>
      <c r="Q21" s="175"/>
      <c r="R21" s="175"/>
      <c r="S21" s="175"/>
    </row>
    <row r="22" spans="2:19" s="170" customFormat="1" ht="16.5" customHeight="1">
      <c r="B22" s="156" t="s">
        <v>529</v>
      </c>
      <c r="C22" s="157">
        <v>1941040187</v>
      </c>
      <c r="D22" s="157"/>
      <c r="E22" s="157">
        <v>143642759224</v>
      </c>
      <c r="F22" s="157">
        <v>24370953617</v>
      </c>
      <c r="G22" s="157">
        <v>1885346397</v>
      </c>
      <c r="H22" s="157">
        <v>0</v>
      </c>
      <c r="I22" s="157">
        <v>0</v>
      </c>
      <c r="J22" s="157">
        <v>0</v>
      </c>
      <c r="K22" s="157">
        <v>0</v>
      </c>
      <c r="L22" s="157">
        <v>3952462538</v>
      </c>
      <c r="M22" s="158">
        <v>175792561963</v>
      </c>
      <c r="N22" s="175"/>
      <c r="O22" s="175"/>
      <c r="P22" s="175"/>
      <c r="Q22" s="175"/>
      <c r="R22" s="175"/>
      <c r="S22" s="175"/>
    </row>
    <row r="23" spans="2:19" s="170" customFormat="1" ht="16.5" customHeight="1">
      <c r="B23" s="160" t="s">
        <v>130</v>
      </c>
      <c r="C23" s="161">
        <v>334718249</v>
      </c>
      <c r="D23" s="161"/>
      <c r="E23" s="161">
        <v>9192957933</v>
      </c>
      <c r="F23" s="161">
        <v>1894506058</v>
      </c>
      <c r="G23" s="161">
        <v>81646806</v>
      </c>
      <c r="H23" s="161"/>
      <c r="I23" s="161"/>
      <c r="J23" s="161"/>
      <c r="K23" s="161"/>
      <c r="L23" s="161">
        <v>254831320</v>
      </c>
      <c r="M23" s="162">
        <v>11758660366</v>
      </c>
      <c r="N23" s="175"/>
      <c r="O23" s="175"/>
      <c r="P23" s="175"/>
      <c r="Q23" s="175"/>
      <c r="R23" s="175"/>
      <c r="S23" s="175"/>
    </row>
    <row r="24" spans="2:19" s="170" customFormat="1" ht="16.5" customHeight="1">
      <c r="B24" s="160" t="s">
        <v>532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>
        <v>0</v>
      </c>
      <c r="N24" s="175"/>
      <c r="O24" s="175"/>
      <c r="P24" s="175"/>
      <c r="Q24" s="175"/>
      <c r="R24" s="175"/>
      <c r="S24" s="175"/>
    </row>
    <row r="25" spans="2:19" s="170" customFormat="1" ht="16.5" customHeight="1">
      <c r="B25" s="160" t="s">
        <v>138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>
        <v>0</v>
      </c>
      <c r="N25" s="175"/>
      <c r="O25" s="175"/>
      <c r="P25" s="175"/>
      <c r="Q25" s="175"/>
      <c r="R25" s="175"/>
      <c r="S25" s="175"/>
    </row>
    <row r="26" spans="2:19" s="170" customFormat="1" ht="16.5" customHeight="1" hidden="1">
      <c r="B26" s="160" t="s">
        <v>133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2">
        <v>0</v>
      </c>
      <c r="N26" s="175"/>
      <c r="O26" s="175"/>
      <c r="P26" s="175"/>
      <c r="Q26" s="175"/>
      <c r="R26" s="175"/>
      <c r="S26" s="175"/>
    </row>
    <row r="27" spans="2:19" s="170" customFormat="1" ht="16.5" customHeight="1">
      <c r="B27" s="160" t="s">
        <v>142</v>
      </c>
      <c r="C27" s="161"/>
      <c r="D27" s="161"/>
      <c r="E27" s="161">
        <v>-2619442315</v>
      </c>
      <c r="F27" s="161"/>
      <c r="G27" s="161"/>
      <c r="H27" s="161"/>
      <c r="I27" s="161"/>
      <c r="J27" s="161"/>
      <c r="K27" s="161"/>
      <c r="L27" s="161"/>
      <c r="M27" s="162">
        <v>-2619442315</v>
      </c>
      <c r="N27" s="175"/>
      <c r="O27" s="175"/>
      <c r="P27" s="175"/>
      <c r="Q27" s="175"/>
      <c r="R27" s="175"/>
      <c r="S27" s="175"/>
    </row>
    <row r="28" spans="2:19" s="170" customFormat="1" ht="16.5" customHeight="1">
      <c r="B28" s="160" t="s">
        <v>139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>
        <v>0</v>
      </c>
      <c r="N28" s="175"/>
      <c r="O28" s="175"/>
      <c r="P28" s="175"/>
      <c r="Q28" s="175"/>
      <c r="R28" s="175"/>
      <c r="S28" s="175"/>
    </row>
    <row r="29" spans="2:19" s="170" customFormat="1" ht="16.5" customHeight="1">
      <c r="B29" s="164" t="s">
        <v>528</v>
      </c>
      <c r="C29" s="165">
        <v>2275758436</v>
      </c>
      <c r="D29" s="165"/>
      <c r="E29" s="165">
        <v>150216274842</v>
      </c>
      <c r="F29" s="165">
        <v>26265459675</v>
      </c>
      <c r="G29" s="165">
        <v>1966993203</v>
      </c>
      <c r="H29" s="165">
        <v>0</v>
      </c>
      <c r="I29" s="165">
        <v>0</v>
      </c>
      <c r="J29" s="165">
        <v>0</v>
      </c>
      <c r="K29" s="165">
        <v>0</v>
      </c>
      <c r="L29" s="165">
        <v>4207293858</v>
      </c>
      <c r="M29" s="166">
        <v>184931780014</v>
      </c>
      <c r="N29" s="175">
        <f>+M29+'BS'!D45</f>
        <v>0</v>
      </c>
      <c r="O29" s="175"/>
      <c r="P29" s="175"/>
      <c r="Q29" s="175"/>
      <c r="R29" s="175"/>
      <c r="S29" s="175"/>
    </row>
    <row r="30" spans="2:13" ht="16.5" customHeight="1" hidden="1">
      <c r="B30" s="147" t="s">
        <v>135</v>
      </c>
      <c r="C30" s="146">
        <v>1436042799</v>
      </c>
      <c r="D30" s="146"/>
      <c r="E30" s="146">
        <v>32028831379</v>
      </c>
      <c r="F30" s="146">
        <v>6746720174</v>
      </c>
      <c r="G30" s="146">
        <v>561396017</v>
      </c>
      <c r="H30" s="146">
        <v>0</v>
      </c>
      <c r="I30" s="146">
        <v>0</v>
      </c>
      <c r="J30" s="146">
        <v>1728206218</v>
      </c>
      <c r="K30" s="146"/>
      <c r="L30" s="146"/>
      <c r="M30" s="148">
        <v>42501196587</v>
      </c>
    </row>
    <row r="31" spans="2:13" ht="16.5" customHeight="1">
      <c r="B31" s="145" t="s">
        <v>141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  <row r="32" spans="2:19" s="176" customFormat="1" ht="16.5" customHeight="1">
      <c r="B32" s="177" t="s">
        <v>530</v>
      </c>
      <c r="C32" s="169">
        <v>12613781265</v>
      </c>
      <c r="D32" s="169"/>
      <c r="E32" s="169">
        <v>177507624791</v>
      </c>
      <c r="F32" s="169">
        <v>22649492565</v>
      </c>
      <c r="G32" s="169">
        <v>535186680</v>
      </c>
      <c r="H32" s="169">
        <v>0</v>
      </c>
      <c r="I32" s="169"/>
      <c r="J32" s="169">
        <v>0</v>
      </c>
      <c r="K32" s="169"/>
      <c r="L32" s="169">
        <v>2098820186</v>
      </c>
      <c r="M32" s="169">
        <v>215404905487</v>
      </c>
      <c r="N32" s="178">
        <f>+M32-'BS'!E43</f>
        <v>0</v>
      </c>
      <c r="O32" s="178"/>
      <c r="P32" s="178"/>
      <c r="Q32" s="178"/>
      <c r="R32" s="178"/>
      <c r="S32" s="178"/>
    </row>
    <row r="33" spans="2:19" s="176" customFormat="1" ht="16.5" customHeight="1">
      <c r="B33" s="177" t="s">
        <v>531</v>
      </c>
      <c r="C33" s="169">
        <v>13820875116</v>
      </c>
      <c r="D33" s="169"/>
      <c r="E33" s="169">
        <v>171849582177</v>
      </c>
      <c r="F33" s="169">
        <v>20754986507</v>
      </c>
      <c r="G33" s="169">
        <v>453539874</v>
      </c>
      <c r="H33" s="169">
        <v>0</v>
      </c>
      <c r="I33" s="169"/>
      <c r="J33" s="169">
        <v>0</v>
      </c>
      <c r="K33" s="169"/>
      <c r="L33" s="169">
        <v>10572015757</v>
      </c>
      <c r="M33" s="169">
        <v>217450999431</v>
      </c>
      <c r="N33" s="178">
        <f>+M33-'BS'!D43</f>
        <v>0</v>
      </c>
      <c r="O33" s="178"/>
      <c r="P33" s="178"/>
      <c r="Q33" s="178"/>
      <c r="R33" s="178"/>
      <c r="S33" s="178"/>
    </row>
    <row r="34" spans="2:13" ht="12.75" customHeight="1">
      <c r="B34" s="46"/>
      <c r="C34" s="19"/>
      <c r="D34" s="19"/>
      <c r="E34" s="19"/>
      <c r="F34" s="19"/>
      <c r="G34" s="19"/>
      <c r="H34" s="19"/>
      <c r="I34" s="19"/>
      <c r="J34" s="47"/>
      <c r="K34" s="47"/>
      <c r="L34" s="47"/>
      <c r="M34" s="125"/>
    </row>
    <row r="35" spans="1:13" ht="15" customHeight="1">
      <c r="A35" s="597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</row>
    <row r="36" spans="1:12" ht="15.75">
      <c r="A36" s="598"/>
      <c r="B36" s="598"/>
      <c r="C36" s="598"/>
      <c r="D36" s="598"/>
      <c r="E36" s="598"/>
      <c r="F36" s="598"/>
      <c r="G36" s="598"/>
      <c r="H36" s="598"/>
      <c r="I36" s="598"/>
      <c r="J36" s="598"/>
      <c r="K36" s="49"/>
      <c r="L36" s="49"/>
    </row>
    <row r="37" ht="15.75">
      <c r="E37" s="125"/>
    </row>
    <row r="38" spans="2:6" ht="15.75">
      <c r="B38" s="30"/>
      <c r="C38" s="30"/>
      <c r="D38" s="30"/>
      <c r="F38" s="30"/>
    </row>
    <row r="39" spans="3:13" ht="15.75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3:13" ht="15.75">
      <c r="C40" s="125"/>
      <c r="D40" s="125"/>
      <c r="E40" s="125"/>
      <c r="F40" s="30"/>
      <c r="G40" s="125"/>
      <c r="H40" s="125"/>
      <c r="I40" s="125"/>
      <c r="J40" s="125"/>
      <c r="K40" s="125"/>
      <c r="L40" s="125"/>
      <c r="M40" s="125"/>
    </row>
    <row r="41" spans="3:13" ht="15.75"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3:13" ht="15.75"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</row>
    <row r="43" spans="3:13" ht="15.75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3:13" ht="15.75"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3:13" ht="15.75"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ht="15.75">
      <c r="E46" s="125"/>
    </row>
    <row r="47" ht="15.75">
      <c r="E47" s="125"/>
    </row>
    <row r="49" spans="3:13" ht="15.75">
      <c r="C49" s="48" t="s">
        <v>505</v>
      </c>
      <c r="D49" s="48" t="s">
        <v>500</v>
      </c>
      <c r="E49" s="125" t="s">
        <v>501</v>
      </c>
      <c r="F49" s="125" t="s">
        <v>502</v>
      </c>
      <c r="G49" s="125" t="s">
        <v>503</v>
      </c>
      <c r="H49" s="125"/>
      <c r="I49" s="125"/>
      <c r="J49" s="125"/>
      <c r="K49" s="125"/>
      <c r="L49" s="125" t="s">
        <v>504</v>
      </c>
      <c r="M49" s="125"/>
    </row>
    <row r="50" spans="2:13" ht="15.75">
      <c r="B50" s="206" t="s">
        <v>496</v>
      </c>
      <c r="C50" s="125"/>
      <c r="D50" s="206"/>
      <c r="E50" s="211">
        <v>2703927272</v>
      </c>
      <c r="F50" s="211">
        <v>1055229545</v>
      </c>
      <c r="G50" s="211">
        <v>218400001</v>
      </c>
      <c r="H50" s="125"/>
      <c r="I50" s="125"/>
      <c r="J50" s="125"/>
      <c r="K50" s="125"/>
      <c r="L50" s="125"/>
      <c r="M50" s="125">
        <f aca="true" t="shared" si="0" ref="M50:M55">C50+E50+F50+G50+L50</f>
        <v>3977556818</v>
      </c>
    </row>
    <row r="51" spans="2:19" s="212" customFormat="1" ht="15.75">
      <c r="B51" s="209" t="s">
        <v>497</v>
      </c>
      <c r="C51" s="211"/>
      <c r="D51" s="209"/>
      <c r="E51" s="210">
        <f>15851848866+7870176909-409985465</f>
        <v>23312040310</v>
      </c>
      <c r="F51" s="210">
        <v>3880717364</v>
      </c>
      <c r="G51" s="211"/>
      <c r="H51" s="211"/>
      <c r="I51" s="211"/>
      <c r="J51" s="211"/>
      <c r="K51" s="211"/>
      <c r="L51" s="211">
        <v>212108877</v>
      </c>
      <c r="M51" s="125">
        <f t="shared" si="0"/>
        <v>27404866551</v>
      </c>
      <c r="N51" s="211"/>
      <c r="O51" s="211"/>
      <c r="P51" s="211"/>
      <c r="Q51" s="211"/>
      <c r="R51" s="211"/>
      <c r="S51" s="211"/>
    </row>
    <row r="52" spans="2:13" ht="15.75">
      <c r="B52" s="206" t="s">
        <v>498</v>
      </c>
      <c r="C52" s="211"/>
      <c r="D52" s="209"/>
      <c r="E52" s="211">
        <v>8616057227</v>
      </c>
      <c r="F52" s="211">
        <v>1017222727</v>
      </c>
      <c r="G52" s="211"/>
      <c r="H52" s="211"/>
      <c r="I52" s="211"/>
      <c r="J52" s="211"/>
      <c r="K52" s="211"/>
      <c r="L52" s="211">
        <v>33031818</v>
      </c>
      <c r="M52" s="125">
        <f t="shared" si="0"/>
        <v>9666311772</v>
      </c>
    </row>
    <row r="53" spans="2:13" ht="15.75">
      <c r="B53" s="207" t="s">
        <v>412</v>
      </c>
      <c r="C53" s="211"/>
      <c r="D53" s="209">
        <v>1325051978</v>
      </c>
      <c r="E53" s="211">
        <v>1096029525</v>
      </c>
      <c r="F53" s="211">
        <v>1059530909</v>
      </c>
      <c r="G53" s="211">
        <v>696384470</v>
      </c>
      <c r="H53" s="211"/>
      <c r="I53" s="211"/>
      <c r="J53" s="211"/>
      <c r="K53" s="211"/>
      <c r="L53" s="211">
        <v>15600000</v>
      </c>
      <c r="M53" s="125">
        <f t="shared" si="0"/>
        <v>2867544904</v>
      </c>
    </row>
    <row r="54" spans="2:13" ht="15.75">
      <c r="B54" s="213" t="s">
        <v>499</v>
      </c>
      <c r="C54" s="211"/>
      <c r="D54" s="209"/>
      <c r="E54" s="211">
        <v>29272728</v>
      </c>
      <c r="F54" s="211">
        <v>975702171</v>
      </c>
      <c r="G54" s="211"/>
      <c r="H54" s="211"/>
      <c r="I54" s="211"/>
      <c r="J54" s="211"/>
      <c r="K54" s="211"/>
      <c r="L54" s="211">
        <v>96785726</v>
      </c>
      <c r="M54" s="211">
        <f t="shared" si="0"/>
        <v>1101760625</v>
      </c>
    </row>
    <row r="55" spans="2:13" ht="15.75">
      <c r="B55" s="207">
        <v>13</v>
      </c>
      <c r="C55" s="125"/>
      <c r="E55" s="125">
        <v>606292273</v>
      </c>
      <c r="G55" s="125"/>
      <c r="H55" s="125"/>
      <c r="I55" s="125"/>
      <c r="J55" s="125"/>
      <c r="K55" s="125"/>
      <c r="L55" s="125"/>
      <c r="M55" s="125">
        <f t="shared" si="0"/>
        <v>606292273</v>
      </c>
    </row>
    <row r="56" spans="3:13" ht="15.75">
      <c r="C56" s="125"/>
      <c r="D56" s="208">
        <f>+D50+D51+D52+D53+D54+D55</f>
        <v>1325051978</v>
      </c>
      <c r="E56" s="208">
        <f>+E50+E51+E52+E53+E54+E55</f>
        <v>36363619335</v>
      </c>
      <c r="F56" s="208">
        <f aca="true" t="shared" si="1" ref="F56:K56">+F50+F51+F52+F53+F54+F55</f>
        <v>7988402716</v>
      </c>
      <c r="G56" s="208">
        <f t="shared" si="1"/>
        <v>914784471</v>
      </c>
      <c r="H56" s="208">
        <f t="shared" si="1"/>
        <v>0</v>
      </c>
      <c r="I56" s="208">
        <f t="shared" si="1"/>
        <v>0</v>
      </c>
      <c r="J56" s="208">
        <f t="shared" si="1"/>
        <v>0</v>
      </c>
      <c r="K56" s="208">
        <f t="shared" si="1"/>
        <v>0</v>
      </c>
      <c r="L56" s="208">
        <f>+L50+L51+L52+L53+L54+L55</f>
        <v>357526421</v>
      </c>
      <c r="M56" s="208">
        <f>+M50+M51+M52+M53+M54+M55</f>
        <v>45624332943</v>
      </c>
    </row>
    <row r="57" spans="5:13" ht="15.75">
      <c r="E57" s="208">
        <f>+E56-E12</f>
        <v>32596644793</v>
      </c>
      <c r="M57" s="208">
        <f>+M56-M12</f>
        <v>33129331510</v>
      </c>
    </row>
    <row r="58" ht="15.75">
      <c r="L58" s="208"/>
    </row>
  </sheetData>
  <sheetProtection password="CE28" sheet="1"/>
  <mergeCells count="7">
    <mergeCell ref="A35:M35"/>
    <mergeCell ref="A36:J36"/>
    <mergeCell ref="A1:F1"/>
    <mergeCell ref="A5:M5"/>
    <mergeCell ref="A6:M6"/>
    <mergeCell ref="A7:M7"/>
    <mergeCell ref="J4:M4"/>
  </mergeCells>
  <printOptions/>
  <pageMargins left="0.51" right="0.41" top="0.42" bottom="0.38" header="0.44" footer="0.35"/>
  <pageSetup firstPageNumber="16" useFirstPageNumber="1" horizontalDpi="300" verticalDpi="300" orientation="landscape" paperSize="9" r:id="rId1"/>
  <headerFooter alignWithMargins="0">
    <oddFooter>&amp;C&amp;"times new romam,Regular"&amp;10&amp;P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SheetLayoutView="100" zoomScalePageLayoutView="0" workbookViewId="0" topLeftCell="A22">
      <selection activeCell="C23" sqref="C23"/>
    </sheetView>
  </sheetViews>
  <sheetFormatPr defaultColWidth="8.796875" defaultRowHeight="15"/>
  <cols>
    <col min="1" max="1" width="2.69921875" style="3" customWidth="1"/>
    <col min="2" max="2" width="0.6953125" style="3" customWidth="1"/>
    <col min="3" max="3" width="33.5" style="3" customWidth="1"/>
    <col min="4" max="4" width="16.69921875" style="3" customWidth="1"/>
    <col min="5" max="5" width="16.59765625" style="3" customWidth="1"/>
    <col min="6" max="6" width="15.69921875" style="3" customWidth="1"/>
    <col min="7" max="7" width="15.59765625" style="3" customWidth="1"/>
    <col min="8" max="8" width="19.09765625" style="3" customWidth="1"/>
    <col min="9" max="9" width="16.8984375" style="3" bestFit="1" customWidth="1"/>
    <col min="10" max="10" width="1.203125" style="3" customWidth="1"/>
    <col min="11" max="11" width="13.8984375" style="3" customWidth="1"/>
    <col min="12" max="12" width="1.203125" style="3" customWidth="1"/>
    <col min="13" max="13" width="15.09765625" style="3" customWidth="1"/>
    <col min="14" max="14" width="14.69921875" style="3" bestFit="1" customWidth="1"/>
    <col min="15" max="15" width="17.3984375" style="3" bestFit="1" customWidth="1"/>
    <col min="16" max="16" width="14.3984375" style="3" bestFit="1" customWidth="1"/>
    <col min="17" max="16384" width="9" style="3" customWidth="1"/>
  </cols>
  <sheetData>
    <row r="1" spans="1:8" s="18" customFormat="1" ht="16.5" customHeight="1">
      <c r="A1" s="605" t="s">
        <v>318</v>
      </c>
      <c r="B1" s="605"/>
      <c r="C1" s="605"/>
      <c r="D1" s="605"/>
      <c r="E1" s="605"/>
      <c r="F1" s="605"/>
      <c r="G1" s="55"/>
      <c r="H1" s="56" t="str">
        <f>TSCDHH!M1</f>
        <v>BÁO CÁO TÀI CHÍNH HỢP NHẤT </v>
      </c>
    </row>
    <row r="2" spans="1:8" s="18" customFormat="1" ht="16.5" customHeight="1">
      <c r="A2" s="11" t="s">
        <v>83</v>
      </c>
      <c r="B2" s="57"/>
      <c r="C2" s="57"/>
      <c r="D2" s="58"/>
      <c r="E2" s="58"/>
      <c r="G2" s="59"/>
      <c r="H2" s="58" t="s">
        <v>542</v>
      </c>
    </row>
    <row r="3" spans="1:13" s="18" customFormat="1" ht="16.5" customHeight="1">
      <c r="A3" s="17" t="s">
        <v>84</v>
      </c>
      <c r="B3" s="17"/>
      <c r="C3" s="17"/>
      <c r="D3" s="50"/>
      <c r="E3" s="50"/>
      <c r="F3" s="50"/>
      <c r="G3" s="606" t="s">
        <v>432</v>
      </c>
      <c r="H3" s="606"/>
      <c r="I3" s="8"/>
      <c r="J3" s="8"/>
      <c r="K3" s="8"/>
      <c r="L3" s="8"/>
      <c r="M3" s="8"/>
    </row>
    <row r="4" spans="1:8" s="18" customFormat="1" ht="19.5" customHeight="1">
      <c r="A4" s="607" t="s">
        <v>50</v>
      </c>
      <c r="B4" s="607"/>
      <c r="C4" s="607"/>
      <c r="D4" s="607"/>
      <c r="E4" s="607"/>
      <c r="F4" s="607"/>
      <c r="G4" s="607"/>
      <c r="H4" s="607"/>
    </row>
    <row r="5" spans="1:8" s="18" customFormat="1" ht="13.5" customHeight="1">
      <c r="A5" s="608" t="str">
        <f>'Thuyet minh'!A6:F6</f>
        <v>Qúi 1 năm 2012</v>
      </c>
      <c r="B5" s="608"/>
      <c r="C5" s="608"/>
      <c r="D5" s="608"/>
      <c r="E5" s="608"/>
      <c r="F5" s="608"/>
      <c r="G5" s="608"/>
      <c r="H5" s="608"/>
    </row>
    <row r="6" spans="1:8" s="18" customFormat="1" ht="14.25" customHeight="1">
      <c r="A6" s="604" t="s">
        <v>131</v>
      </c>
      <c r="B6" s="604"/>
      <c r="C6" s="604"/>
      <c r="D6" s="604"/>
      <c r="E6" s="604"/>
      <c r="F6" s="604"/>
      <c r="G6" s="604"/>
      <c r="H6" s="604"/>
    </row>
    <row r="7" spans="1:7" s="18" customFormat="1" ht="15">
      <c r="A7" s="16" t="s">
        <v>239</v>
      </c>
      <c r="B7" s="60"/>
      <c r="C7" s="60" t="s">
        <v>107</v>
      </c>
      <c r="D7" s="50"/>
      <c r="E7" s="50"/>
      <c r="F7" s="50"/>
      <c r="G7" s="50"/>
    </row>
    <row r="8" spans="1:8" s="18" customFormat="1" ht="15">
      <c r="A8" s="16" t="s">
        <v>240</v>
      </c>
      <c r="B8" s="60"/>
      <c r="C8" s="61" t="s">
        <v>110</v>
      </c>
      <c r="D8" s="50"/>
      <c r="E8" s="50"/>
      <c r="F8" s="50"/>
      <c r="G8" s="50"/>
      <c r="H8" s="219"/>
    </row>
    <row r="9" spans="1:8" s="18" customFormat="1" ht="17.25" customHeight="1">
      <c r="A9" s="16"/>
      <c r="B9" s="60"/>
      <c r="D9" s="50"/>
      <c r="E9" s="50"/>
      <c r="F9" s="50"/>
      <c r="G9" s="50"/>
      <c r="H9" s="10" t="s">
        <v>127</v>
      </c>
    </row>
    <row r="10" spans="1:13" s="18" customFormat="1" ht="34.5" customHeight="1">
      <c r="A10" s="16"/>
      <c r="B10" s="60"/>
      <c r="C10" s="52"/>
      <c r="D10" s="62" t="s">
        <v>355</v>
      </c>
      <c r="E10" s="62" t="s">
        <v>74</v>
      </c>
      <c r="F10" s="63" t="s">
        <v>478</v>
      </c>
      <c r="G10" s="64" t="s">
        <v>75</v>
      </c>
      <c r="H10" s="53" t="s">
        <v>146</v>
      </c>
      <c r="I10" s="4"/>
      <c r="J10" s="4"/>
      <c r="K10" s="4"/>
      <c r="L10" s="4"/>
      <c r="M10" s="4"/>
    </row>
    <row r="11" spans="1:13" s="21" customFormat="1" ht="14.25" customHeight="1">
      <c r="A11" s="13"/>
      <c r="B11" s="20"/>
      <c r="C11" s="65" t="s">
        <v>76</v>
      </c>
      <c r="D11" s="438">
        <v>60000000000</v>
      </c>
      <c r="E11" s="438">
        <v>25713573000</v>
      </c>
      <c r="F11" s="438">
        <v>0</v>
      </c>
      <c r="G11" s="438">
        <v>21411795713.311104</v>
      </c>
      <c r="H11" s="438">
        <v>107125368713.3111</v>
      </c>
      <c r="I11" s="4"/>
      <c r="J11" s="4"/>
      <c r="K11" s="4"/>
      <c r="L11" s="4"/>
      <c r="M11" s="4"/>
    </row>
    <row r="12" spans="1:13" s="21" customFormat="1" ht="14.25" customHeight="1">
      <c r="A12" s="66"/>
      <c r="B12" s="67"/>
      <c r="C12" s="68" t="s">
        <v>77</v>
      </c>
      <c r="D12" s="439">
        <v>60000000000</v>
      </c>
      <c r="E12" s="439">
        <v>16500572000</v>
      </c>
      <c r="F12" s="439">
        <v>0</v>
      </c>
      <c r="G12" s="439">
        <v>0</v>
      </c>
      <c r="H12" s="438">
        <v>76500572000</v>
      </c>
      <c r="I12" s="51"/>
      <c r="J12" s="4"/>
      <c r="K12" s="4"/>
      <c r="L12" s="4"/>
      <c r="M12" s="4"/>
    </row>
    <row r="13" spans="1:13" s="21" customFormat="1" ht="14.25" customHeight="1">
      <c r="A13" s="66"/>
      <c r="B13" s="67"/>
      <c r="C13" s="68" t="s">
        <v>319</v>
      </c>
      <c r="D13" s="439">
        <v>0</v>
      </c>
      <c r="E13" s="439">
        <v>0</v>
      </c>
      <c r="F13" s="439">
        <v>0</v>
      </c>
      <c r="G13" s="439">
        <v>31556136038.809998</v>
      </c>
      <c r="H13" s="438">
        <v>31556136038.809998</v>
      </c>
      <c r="I13" s="51"/>
      <c r="J13" s="4"/>
      <c r="K13" s="4"/>
      <c r="L13" s="4"/>
      <c r="M13" s="4"/>
    </row>
    <row r="14" spans="1:13" s="21" customFormat="1" ht="14.25" customHeight="1">
      <c r="A14" s="66"/>
      <c r="B14" s="67"/>
      <c r="C14" s="68" t="s">
        <v>328</v>
      </c>
      <c r="D14" s="439">
        <v>0</v>
      </c>
      <c r="E14" s="439">
        <v>0</v>
      </c>
      <c r="F14" s="439">
        <v>0</v>
      </c>
      <c r="G14" s="439">
        <v>6644709669</v>
      </c>
      <c r="H14" s="438">
        <v>6644709669</v>
      </c>
      <c r="I14" s="51"/>
      <c r="J14" s="4"/>
      <c r="K14" s="4"/>
      <c r="L14" s="4"/>
      <c r="M14" s="4"/>
    </row>
    <row r="15" spans="1:9" s="21" customFormat="1" ht="14.25" customHeight="1">
      <c r="A15" s="66"/>
      <c r="B15" s="67"/>
      <c r="C15" s="68" t="s">
        <v>78</v>
      </c>
      <c r="D15" s="439">
        <v>0</v>
      </c>
      <c r="E15" s="439">
        <v>0</v>
      </c>
      <c r="F15" s="439">
        <v>0</v>
      </c>
      <c r="G15" s="439">
        <v>0</v>
      </c>
      <c r="H15" s="438">
        <v>0</v>
      </c>
      <c r="I15" s="70"/>
    </row>
    <row r="16" spans="1:9" s="21" customFormat="1" ht="14.25" customHeight="1">
      <c r="A16" s="66"/>
      <c r="B16" s="67"/>
      <c r="C16" s="68" t="s">
        <v>356</v>
      </c>
      <c r="D16" s="439">
        <v>0</v>
      </c>
      <c r="E16" s="439">
        <v>-24000000000</v>
      </c>
      <c r="F16" s="439">
        <v>0</v>
      </c>
      <c r="G16" s="439">
        <v>0</v>
      </c>
      <c r="H16" s="438">
        <v>-24000000000</v>
      </c>
      <c r="I16" s="70"/>
    </row>
    <row r="17" spans="1:9" s="21" customFormat="1" ht="14.25" customHeight="1">
      <c r="A17" s="66"/>
      <c r="B17" s="67"/>
      <c r="C17" s="68" t="s">
        <v>79</v>
      </c>
      <c r="D17" s="439">
        <v>0</v>
      </c>
      <c r="E17" s="439">
        <v>0</v>
      </c>
      <c r="F17" s="439">
        <v>0</v>
      </c>
      <c r="G17" s="439">
        <v>-4576768772.95</v>
      </c>
      <c r="H17" s="438">
        <v>-4576768772.95</v>
      </c>
      <c r="I17" s="70"/>
    </row>
    <row r="18" spans="1:11" s="21" customFormat="1" ht="14.25" customHeight="1">
      <c r="A18" s="66"/>
      <c r="B18" s="67"/>
      <c r="C18" s="68" t="s">
        <v>329</v>
      </c>
      <c r="D18" s="439">
        <v>0</v>
      </c>
      <c r="E18" s="439">
        <v>0</v>
      </c>
      <c r="F18" s="439">
        <v>-6219526265</v>
      </c>
      <c r="G18" s="439">
        <v>-8641657830</v>
      </c>
      <c r="H18" s="438">
        <v>-14861184095</v>
      </c>
      <c r="I18" s="70"/>
      <c r="K18" s="71"/>
    </row>
    <row r="19" spans="1:9" s="21" customFormat="1" ht="14.25" customHeight="1">
      <c r="A19" s="66"/>
      <c r="B19" s="67"/>
      <c r="C19" s="68" t="s">
        <v>370</v>
      </c>
      <c r="D19" s="439">
        <v>0</v>
      </c>
      <c r="E19" s="439">
        <v>0</v>
      </c>
      <c r="F19" s="439">
        <v>0</v>
      </c>
      <c r="G19" s="439">
        <v>-13628734320</v>
      </c>
      <c r="H19" s="438">
        <v>-13628734320</v>
      </c>
      <c r="I19" s="70"/>
    </row>
    <row r="20" spans="1:9" s="18" customFormat="1" ht="14.25" customHeight="1">
      <c r="A20" s="72"/>
      <c r="B20" s="69"/>
      <c r="C20" s="73" t="s">
        <v>480</v>
      </c>
      <c r="D20" s="438">
        <v>120000000000</v>
      </c>
      <c r="E20" s="438">
        <v>18214145000</v>
      </c>
      <c r="F20" s="438">
        <v>-6219526265</v>
      </c>
      <c r="G20" s="438">
        <v>32765480498.171104</v>
      </c>
      <c r="H20" s="438">
        <v>164760099233.17108</v>
      </c>
      <c r="I20" s="50">
        <f>H20-'BS'!E101-'BS'!E102-'BS'!E104-'BS'!E110</f>
        <v>-2143984133.8289185</v>
      </c>
    </row>
    <row r="21" spans="1:9" s="4" customFormat="1" ht="14.25" customHeight="1">
      <c r="A21" s="74"/>
      <c r="B21" s="74"/>
      <c r="C21" s="68" t="s">
        <v>87</v>
      </c>
      <c r="D21" s="439">
        <v>0</v>
      </c>
      <c r="E21" s="439">
        <v>0</v>
      </c>
      <c r="F21" s="439">
        <v>0</v>
      </c>
      <c r="G21" s="439">
        <v>0</v>
      </c>
      <c r="H21" s="438">
        <v>0</v>
      </c>
      <c r="I21" s="51"/>
    </row>
    <row r="22" spans="1:9" s="4" customFormat="1" ht="14.25" customHeight="1">
      <c r="A22" s="74"/>
      <c r="B22" s="74"/>
      <c r="C22" s="68" t="s">
        <v>320</v>
      </c>
      <c r="D22" s="439">
        <v>0</v>
      </c>
      <c r="E22" s="439">
        <v>1147500000</v>
      </c>
      <c r="F22" s="439">
        <v>0</v>
      </c>
      <c r="G22" s="439">
        <v>33898633638</v>
      </c>
      <c r="H22" s="438">
        <v>35046133638</v>
      </c>
      <c r="I22" s="51"/>
    </row>
    <row r="23" spans="1:9" s="4" customFormat="1" ht="14.25" customHeight="1">
      <c r="A23" s="74"/>
      <c r="B23" s="74"/>
      <c r="C23" s="68" t="s">
        <v>328</v>
      </c>
      <c r="D23" s="439">
        <v>0</v>
      </c>
      <c r="E23" s="439">
        <v>0</v>
      </c>
      <c r="F23" s="439">
        <v>0</v>
      </c>
      <c r="G23" s="439">
        <v>1694164088</v>
      </c>
      <c r="H23" s="438">
        <v>1694164088</v>
      </c>
      <c r="I23" s="51"/>
    </row>
    <row r="24" spans="1:11" s="4" customFormat="1" ht="14.25" customHeight="1">
      <c r="A24" s="74"/>
      <c r="B24" s="74"/>
      <c r="C24" s="68" t="s">
        <v>111</v>
      </c>
      <c r="D24" s="439">
        <v>0</v>
      </c>
      <c r="E24" s="439">
        <v>0</v>
      </c>
      <c r="F24" s="439">
        <v>0</v>
      </c>
      <c r="G24" s="439">
        <v>0</v>
      </c>
      <c r="H24" s="438">
        <v>0</v>
      </c>
      <c r="I24" s="51"/>
      <c r="K24" s="15"/>
    </row>
    <row r="25" spans="1:9" s="4" customFormat="1" ht="14.25" customHeight="1">
      <c r="A25" s="74"/>
      <c r="B25" s="74"/>
      <c r="C25" s="68" t="s">
        <v>370</v>
      </c>
      <c r="D25" s="439">
        <v>0</v>
      </c>
      <c r="E25" s="439">
        <v>0</v>
      </c>
      <c r="F25" s="439">
        <v>0</v>
      </c>
      <c r="G25" s="440">
        <v>-3159311580</v>
      </c>
      <c r="H25" s="438">
        <v>-3159311580</v>
      </c>
      <c r="I25" s="51"/>
    </row>
    <row r="26" spans="1:11" s="4" customFormat="1" ht="14.25" customHeight="1">
      <c r="A26" s="74"/>
      <c r="B26" s="74"/>
      <c r="C26" s="68" t="s">
        <v>329</v>
      </c>
      <c r="D26" s="439">
        <v>0</v>
      </c>
      <c r="E26" s="439">
        <v>0</v>
      </c>
      <c r="F26" s="439">
        <v>-5814149070</v>
      </c>
      <c r="G26" s="440">
        <v>-25622852942</v>
      </c>
      <c r="H26" s="438">
        <v>-31437002012</v>
      </c>
      <c r="I26" s="51"/>
      <c r="K26" s="9"/>
    </row>
    <row r="27" spans="1:9" s="4" customFormat="1" ht="14.25" customHeight="1">
      <c r="A27" s="74"/>
      <c r="B27" s="74"/>
      <c r="C27" s="73" t="s">
        <v>495</v>
      </c>
      <c r="D27" s="438">
        <v>120000000000</v>
      </c>
      <c r="E27" s="438">
        <v>19361645000</v>
      </c>
      <c r="F27" s="438">
        <v>-12033675335</v>
      </c>
      <c r="G27" s="438">
        <v>39576113702.171104</v>
      </c>
      <c r="H27" s="438">
        <v>166904083367.17108</v>
      </c>
      <c r="I27" s="252">
        <v>39576113702</v>
      </c>
    </row>
    <row r="28" spans="1:9" ht="14.25" customHeight="1">
      <c r="A28" s="76"/>
      <c r="B28" s="76"/>
      <c r="C28" s="68" t="s">
        <v>87</v>
      </c>
      <c r="D28" s="439"/>
      <c r="E28" s="439"/>
      <c r="F28" s="439"/>
      <c r="G28" s="439"/>
      <c r="H28" s="438">
        <v>0</v>
      </c>
      <c r="I28" s="77"/>
    </row>
    <row r="29" spans="3:11" ht="14.25" customHeight="1">
      <c r="C29" s="68" t="s">
        <v>320</v>
      </c>
      <c r="D29" s="441"/>
      <c r="E29" s="442">
        <v>0</v>
      </c>
      <c r="F29" s="442">
        <v>0</v>
      </c>
      <c r="G29" s="443">
        <v>2007953413.2873216</v>
      </c>
      <c r="H29" s="438">
        <v>2007953413.2873216</v>
      </c>
      <c r="I29" s="5"/>
      <c r="K29" s="75"/>
    </row>
    <row r="30" spans="3:9" ht="14.25" customHeight="1">
      <c r="C30" s="68" t="s">
        <v>328</v>
      </c>
      <c r="D30" s="444">
        <v>0</v>
      </c>
      <c r="E30" s="441"/>
      <c r="F30" s="445"/>
      <c r="G30" s="446"/>
      <c r="H30" s="438">
        <v>0</v>
      </c>
      <c r="I30" s="5"/>
    </row>
    <row r="31" spans="3:9" ht="14.25" customHeight="1">
      <c r="C31" s="68" t="s">
        <v>111</v>
      </c>
      <c r="D31" s="441"/>
      <c r="E31" s="441"/>
      <c r="F31" s="445"/>
      <c r="G31" s="446"/>
      <c r="H31" s="438">
        <v>0</v>
      </c>
      <c r="I31" s="5"/>
    </row>
    <row r="32" spans="3:8" ht="14.25" customHeight="1">
      <c r="C32" s="68" t="s">
        <v>479</v>
      </c>
      <c r="D32" s="441"/>
      <c r="E32" s="441"/>
      <c r="F32" s="441"/>
      <c r="G32" s="440">
        <v>-1026460895</v>
      </c>
      <c r="H32" s="438">
        <v>-1026460895</v>
      </c>
    </row>
    <row r="33" spans="3:8" ht="14.25" customHeight="1">
      <c r="C33" s="68" t="s">
        <v>370</v>
      </c>
      <c r="D33" s="441"/>
      <c r="E33" s="441"/>
      <c r="F33" s="441"/>
      <c r="G33" s="441"/>
      <c r="H33" s="438">
        <v>0</v>
      </c>
    </row>
    <row r="34" spans="3:8" ht="14.25" customHeight="1">
      <c r="C34" s="68" t="s">
        <v>536</v>
      </c>
      <c r="D34" s="441"/>
      <c r="E34" s="441"/>
      <c r="F34" s="441"/>
      <c r="G34" s="440">
        <v>-10204018818</v>
      </c>
      <c r="H34" s="438">
        <v>-10204018818</v>
      </c>
    </row>
    <row r="35" spans="3:8" s="437" customFormat="1" ht="14.25" customHeight="1">
      <c r="C35" s="73" t="s">
        <v>511</v>
      </c>
      <c r="D35" s="447">
        <v>120000000000</v>
      </c>
      <c r="E35" s="447">
        <v>19361645000</v>
      </c>
      <c r="F35" s="447">
        <v>-12033675335</v>
      </c>
      <c r="G35" s="448">
        <v>30353587402.458427</v>
      </c>
      <c r="H35" s="447">
        <v>157681557067.4584</v>
      </c>
    </row>
    <row r="36" ht="15.75">
      <c r="G36" s="5"/>
    </row>
    <row r="37" spans="5:7" ht="15.75">
      <c r="E37" s="5"/>
      <c r="G37" s="5"/>
    </row>
    <row r="38" ht="15.75">
      <c r="G38" s="5"/>
    </row>
    <row r="39" ht="15.75">
      <c r="G39" s="121"/>
    </row>
    <row r="40" spans="5:13" ht="15.75">
      <c r="E40" s="429"/>
      <c r="F40" s="429"/>
      <c r="G40" s="430"/>
      <c r="H40" s="429"/>
      <c r="I40" s="431" t="s">
        <v>55</v>
      </c>
      <c r="J40" s="431"/>
      <c r="K40" s="431" t="s">
        <v>533</v>
      </c>
      <c r="L40" s="431"/>
      <c r="M40" s="431">
        <v>13</v>
      </c>
    </row>
    <row r="41" spans="5:16" ht="15.75">
      <c r="E41" s="121"/>
      <c r="F41" s="121"/>
      <c r="G41" s="121"/>
      <c r="H41" s="121"/>
      <c r="I41" s="121">
        <v>4059954154</v>
      </c>
      <c r="J41" s="121"/>
      <c r="K41" s="121">
        <f>+E41+F41+G41+H41+I41</f>
        <v>4059954154</v>
      </c>
      <c r="L41" s="121"/>
      <c r="M41" s="121">
        <v>25388621555</v>
      </c>
      <c r="N41" s="222">
        <f>+K41+M41</f>
        <v>29448575709</v>
      </c>
      <c r="O41" s="428">
        <f>+'BS'!D110</f>
        <v>30353587402.404385</v>
      </c>
      <c r="P41" s="5">
        <f>+O41-N41</f>
        <v>905011693.4043846</v>
      </c>
    </row>
    <row r="42" spans="3:11" ht="15.75">
      <c r="C42" s="121"/>
      <c r="D42" s="427"/>
      <c r="E42" s="427"/>
      <c r="F42" s="121"/>
      <c r="G42" s="25"/>
      <c r="H42" s="121"/>
      <c r="I42" s="121">
        <v>2681616778</v>
      </c>
      <c r="J42" s="121"/>
      <c r="K42" s="121">
        <f>+E42+F42+G42+H42+I42</f>
        <v>2681616778</v>
      </c>
    </row>
    <row r="43" spans="5:11" ht="15.75">
      <c r="E43" s="121"/>
      <c r="F43" s="121"/>
      <c r="G43" s="121"/>
      <c r="H43" s="121"/>
      <c r="I43" s="121">
        <f>+I41+I42</f>
        <v>6741570932</v>
      </c>
      <c r="J43" s="121"/>
      <c r="K43" s="121">
        <f>+K41+K42</f>
        <v>6741570932</v>
      </c>
    </row>
    <row r="44" spans="5:8" ht="15.75">
      <c r="E44" s="427"/>
      <c r="F44" s="427"/>
      <c r="G44" s="436"/>
      <c r="H44" s="427"/>
    </row>
    <row r="45" spans="5:8" ht="15.75">
      <c r="E45" s="427"/>
      <c r="F45" s="427"/>
      <c r="G45" s="427"/>
      <c r="H45" s="427"/>
    </row>
  </sheetData>
  <sheetProtection password="CE28" sheet="1"/>
  <mergeCells count="5">
    <mergeCell ref="A6:H6"/>
    <mergeCell ref="A1:F1"/>
    <mergeCell ref="G3:H3"/>
    <mergeCell ref="A4:H4"/>
    <mergeCell ref="A5:H5"/>
  </mergeCells>
  <printOptions/>
  <pageMargins left="0.57" right="0.45" top="0.5" bottom="0.41" header="0.46" footer="0.43"/>
  <pageSetup firstPageNumber="21" useFirstPageNumber="1" horizontalDpi="600" verticalDpi="600" orientation="landscape" paperSize="9" r:id="rId1"/>
  <headerFooter alignWithMargins="0">
    <oddFooter>&amp;C&amp;"Times New Roman,Regular"&amp;11&amp;P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4"/>
  <sheetViews>
    <sheetView view="pageBreakPreview" zoomScaleSheetLayoutView="100" zoomScalePageLayoutView="0" workbookViewId="0" topLeftCell="A405">
      <selection activeCell="F428" sqref="F428"/>
    </sheetView>
  </sheetViews>
  <sheetFormatPr defaultColWidth="24.5" defaultRowHeight="15"/>
  <cols>
    <col min="1" max="1" width="3.69921875" style="79" customWidth="1"/>
    <col min="2" max="2" width="23.19921875" style="81" customWidth="1"/>
    <col min="3" max="3" width="13.59765625" style="81" customWidth="1"/>
    <col min="4" max="4" width="13.3984375" style="81" customWidth="1"/>
    <col min="5" max="5" width="16.09765625" style="54" customWidth="1"/>
    <col min="6" max="6" width="16" style="131" customWidth="1"/>
    <col min="7" max="11" width="14.59765625" style="82" customWidth="1"/>
    <col min="12" max="16384" width="24.5" style="82" customWidth="1"/>
  </cols>
  <sheetData>
    <row r="1" spans="1:6" s="27" customFormat="1" ht="18" customHeight="1">
      <c r="A1" s="361" t="str">
        <f>+'BS'!A1</f>
        <v>CÔNG TY CỔ PHẦN LICOGI 13</v>
      </c>
      <c r="E1" s="641" t="s">
        <v>71</v>
      </c>
      <c r="F1" s="641"/>
    </row>
    <row r="2" spans="1:6" s="27" customFormat="1" ht="16.5" customHeight="1">
      <c r="A2" s="362" t="str">
        <f>PLI!A2</f>
        <v>Tòa nhà Licogi 13 - Khuất Duy Tiến - Nhân Chính - Thanh Xuân - Hà Nội</v>
      </c>
      <c r="E2" s="645" t="s">
        <v>521</v>
      </c>
      <c r="F2" s="645"/>
    </row>
    <row r="3" spans="1:6" s="27" customFormat="1" ht="16.5" customHeight="1">
      <c r="A3" s="363" t="str">
        <f>+'BS'!A3</f>
        <v>Tel: 043 5 534 369           Fax: 042 8 544 107</v>
      </c>
      <c r="B3" s="364"/>
      <c r="C3" s="364"/>
      <c r="D3" s="364"/>
      <c r="E3" s="646"/>
      <c r="F3" s="646"/>
    </row>
    <row r="4" spans="1:6" s="27" customFormat="1" ht="21" customHeight="1">
      <c r="A4" s="220"/>
      <c r="B4" s="365"/>
      <c r="C4" s="365"/>
      <c r="D4" s="365"/>
      <c r="E4" s="365"/>
      <c r="F4" s="356" t="s">
        <v>432</v>
      </c>
    </row>
    <row r="5" spans="1:6" s="27" customFormat="1" ht="21" customHeight="1">
      <c r="A5" s="647" t="s">
        <v>50</v>
      </c>
      <c r="B5" s="647"/>
      <c r="C5" s="647"/>
      <c r="D5" s="647"/>
      <c r="E5" s="647"/>
      <c r="F5" s="647"/>
    </row>
    <row r="6" spans="1:6" s="27" customFormat="1" ht="16.5" customHeight="1">
      <c r="A6" s="612" t="s">
        <v>512</v>
      </c>
      <c r="B6" s="612"/>
      <c r="C6" s="612"/>
      <c r="D6" s="612"/>
      <c r="E6" s="612"/>
      <c r="F6" s="612"/>
    </row>
    <row r="7" spans="1:6" s="27" customFormat="1" ht="15.75" customHeight="1">
      <c r="A7" s="638" t="s">
        <v>131</v>
      </c>
      <c r="B7" s="638"/>
      <c r="C7" s="638"/>
      <c r="D7" s="638"/>
      <c r="E7" s="638"/>
      <c r="F7" s="638"/>
    </row>
    <row r="8" spans="1:6" s="27" customFormat="1" ht="21" customHeight="1">
      <c r="A8" s="223" t="s">
        <v>258</v>
      </c>
      <c r="B8" s="215" t="s">
        <v>543</v>
      </c>
      <c r="F8" s="153"/>
    </row>
    <row r="9" spans="1:6" s="27" customFormat="1" ht="21" customHeight="1">
      <c r="A9" s="626" t="s">
        <v>246</v>
      </c>
      <c r="B9" s="628" t="s">
        <v>418</v>
      </c>
      <c r="C9" s="629"/>
      <c r="D9" s="630"/>
      <c r="E9" s="449" t="s">
        <v>507</v>
      </c>
      <c r="F9" s="450" t="s">
        <v>506</v>
      </c>
    </row>
    <row r="10" spans="1:6" s="27" customFormat="1" ht="15.75" customHeight="1">
      <c r="A10" s="627"/>
      <c r="B10" s="631"/>
      <c r="C10" s="632"/>
      <c r="D10" s="633"/>
      <c r="E10" s="352" t="s">
        <v>264</v>
      </c>
      <c r="F10" s="353" t="s">
        <v>264</v>
      </c>
    </row>
    <row r="11" spans="1:6" s="27" customFormat="1" ht="21" customHeight="1">
      <c r="A11" s="407"/>
      <c r="B11" s="413" t="s">
        <v>419</v>
      </c>
      <c r="C11" s="451"/>
      <c r="D11" s="452"/>
      <c r="E11" s="408">
        <v>21292572180</v>
      </c>
      <c r="F11" s="408">
        <v>31899046588</v>
      </c>
    </row>
    <row r="12" spans="1:6" s="27" customFormat="1" ht="21" customHeight="1">
      <c r="A12" s="386"/>
      <c r="B12" s="337" t="s">
        <v>109</v>
      </c>
      <c r="C12" s="338"/>
      <c r="D12" s="339"/>
      <c r="E12" s="387">
        <v>2078819382</v>
      </c>
      <c r="F12" s="387">
        <v>3340831293</v>
      </c>
    </row>
    <row r="13" spans="1:6" s="27" customFormat="1" ht="20.25" customHeight="1">
      <c r="A13" s="386"/>
      <c r="B13" s="343" t="s">
        <v>513</v>
      </c>
      <c r="C13" s="344"/>
      <c r="D13" s="345"/>
      <c r="E13" s="453">
        <v>599645466</v>
      </c>
      <c r="F13" s="453">
        <v>494349667</v>
      </c>
    </row>
    <row r="14" spans="1:6" s="27" customFormat="1" ht="20.25" customHeight="1">
      <c r="A14" s="386"/>
      <c r="B14" s="343" t="s">
        <v>456</v>
      </c>
      <c r="C14" s="344"/>
      <c r="D14" s="345"/>
      <c r="E14" s="453">
        <v>102494958</v>
      </c>
      <c r="F14" s="453">
        <v>5151221</v>
      </c>
    </row>
    <row r="15" spans="1:6" s="27" customFormat="1" ht="20.25" customHeight="1">
      <c r="A15" s="386"/>
      <c r="B15" s="343" t="s">
        <v>350</v>
      </c>
      <c r="C15" s="344"/>
      <c r="D15" s="345"/>
      <c r="E15" s="453">
        <v>406083631</v>
      </c>
      <c r="F15" s="453">
        <v>74378440</v>
      </c>
    </row>
    <row r="16" spans="1:6" s="27" customFormat="1" ht="20.25" customHeight="1">
      <c r="A16" s="386"/>
      <c r="B16" s="343" t="s">
        <v>457</v>
      </c>
      <c r="C16" s="344"/>
      <c r="D16" s="345"/>
      <c r="E16" s="453">
        <v>492933599</v>
      </c>
      <c r="F16" s="453">
        <v>821019569</v>
      </c>
    </row>
    <row r="17" spans="1:6" s="27" customFormat="1" ht="20.25" customHeight="1">
      <c r="A17" s="386"/>
      <c r="B17" s="343" t="s">
        <v>56</v>
      </c>
      <c r="C17" s="344"/>
      <c r="D17" s="345"/>
      <c r="E17" s="453">
        <v>278186813</v>
      </c>
      <c r="F17" s="453">
        <v>822171593</v>
      </c>
    </row>
    <row r="18" spans="1:6" s="27" customFormat="1" ht="20.25" customHeight="1">
      <c r="A18" s="386"/>
      <c r="B18" s="343" t="s">
        <v>54</v>
      </c>
      <c r="C18" s="344"/>
      <c r="D18" s="345"/>
      <c r="E18" s="454">
        <v>199474915</v>
      </c>
      <c r="F18" s="453">
        <v>1123760803</v>
      </c>
    </row>
    <row r="19" spans="1:6" s="27" customFormat="1" ht="18" customHeight="1">
      <c r="A19" s="386"/>
      <c r="B19" s="337" t="s">
        <v>337</v>
      </c>
      <c r="C19" s="338"/>
      <c r="D19" s="339"/>
      <c r="E19" s="455">
        <v>19213752798</v>
      </c>
      <c r="F19" s="455">
        <v>28558215295</v>
      </c>
    </row>
    <row r="20" spans="1:6" s="27" customFormat="1" ht="15">
      <c r="A20" s="386"/>
      <c r="B20" s="343" t="s">
        <v>349</v>
      </c>
      <c r="C20" s="344"/>
      <c r="D20" s="345"/>
      <c r="E20" s="346">
        <v>11290173170</v>
      </c>
      <c r="F20" s="296">
        <v>5496650653</v>
      </c>
    </row>
    <row r="21" spans="1:6" s="27" customFormat="1" ht="21" customHeight="1">
      <c r="A21" s="386"/>
      <c r="B21" s="343" t="s">
        <v>350</v>
      </c>
      <c r="C21" s="344"/>
      <c r="D21" s="345"/>
      <c r="E21" s="346">
        <v>449461601</v>
      </c>
      <c r="F21" s="346">
        <v>7672546852</v>
      </c>
    </row>
    <row r="22" spans="1:6" s="341" customFormat="1" ht="18" customHeight="1" hidden="1">
      <c r="A22" s="336"/>
      <c r="B22" s="392" t="s">
        <v>458</v>
      </c>
      <c r="C22" s="338"/>
      <c r="D22" s="339"/>
      <c r="E22" s="453"/>
      <c r="F22" s="456">
        <v>0</v>
      </c>
    </row>
    <row r="23" spans="1:6" s="341" customFormat="1" ht="18" customHeight="1" hidden="1">
      <c r="A23" s="336"/>
      <c r="B23" s="392" t="s">
        <v>459</v>
      </c>
      <c r="C23" s="338"/>
      <c r="D23" s="339"/>
      <c r="E23" s="453"/>
      <c r="F23" s="456">
        <v>0</v>
      </c>
    </row>
    <row r="24" spans="1:6" s="215" customFormat="1" ht="18" customHeight="1" hidden="1">
      <c r="A24" s="342"/>
      <c r="B24" s="392" t="s">
        <v>415</v>
      </c>
      <c r="C24" s="457"/>
      <c r="D24" s="458"/>
      <c r="E24" s="453"/>
      <c r="F24" s="346">
        <v>0</v>
      </c>
    </row>
    <row r="25" spans="1:6" s="341" customFormat="1" ht="18" customHeight="1" hidden="1">
      <c r="A25" s="336"/>
      <c r="B25" s="392" t="s">
        <v>296</v>
      </c>
      <c r="C25" s="338"/>
      <c r="D25" s="339"/>
      <c r="E25" s="453"/>
      <c r="F25" s="456">
        <v>0</v>
      </c>
    </row>
    <row r="26" spans="1:6" s="27" customFormat="1" ht="20.25" customHeight="1">
      <c r="A26" s="386"/>
      <c r="B26" s="343" t="s">
        <v>416</v>
      </c>
      <c r="C26" s="344"/>
      <c r="D26" s="345"/>
      <c r="E26" s="453">
        <v>10864816</v>
      </c>
      <c r="F26" s="453">
        <v>13668758</v>
      </c>
    </row>
    <row r="27" spans="1:6" s="27" customFormat="1" ht="21" customHeight="1">
      <c r="A27" s="386"/>
      <c r="B27" s="343" t="s">
        <v>417</v>
      </c>
      <c r="C27" s="344"/>
      <c r="D27" s="345"/>
      <c r="E27" s="453">
        <v>908661619</v>
      </c>
      <c r="F27" s="453">
        <v>395871122</v>
      </c>
    </row>
    <row r="28" spans="1:6" s="215" customFormat="1" ht="20.25" customHeight="1">
      <c r="A28" s="342"/>
      <c r="B28" s="343" t="s">
        <v>49</v>
      </c>
      <c r="C28" s="457"/>
      <c r="D28" s="458"/>
      <c r="E28" s="453">
        <v>5097332753</v>
      </c>
      <c r="F28" s="453">
        <v>12875443707</v>
      </c>
    </row>
    <row r="29" spans="1:6" s="341" customFormat="1" ht="18" customHeight="1" hidden="1">
      <c r="A29" s="336"/>
      <c r="B29" s="392" t="s">
        <v>57</v>
      </c>
      <c r="C29" s="338"/>
      <c r="D29" s="339"/>
      <c r="E29" s="459"/>
      <c r="F29" s="456">
        <v>0</v>
      </c>
    </row>
    <row r="30" spans="1:6" s="341" customFormat="1" ht="30" customHeight="1" hidden="1">
      <c r="A30" s="336"/>
      <c r="B30" s="614" t="s">
        <v>58</v>
      </c>
      <c r="C30" s="615"/>
      <c r="D30" s="616"/>
      <c r="E30" s="460"/>
      <c r="F30" s="456">
        <v>0</v>
      </c>
    </row>
    <row r="31" spans="1:6" s="341" customFormat="1" ht="18" customHeight="1" hidden="1">
      <c r="A31" s="336"/>
      <c r="B31" s="392" t="s">
        <v>59</v>
      </c>
      <c r="C31" s="338"/>
      <c r="D31" s="339"/>
      <c r="E31" s="459"/>
      <c r="F31" s="456">
        <v>0</v>
      </c>
    </row>
    <row r="32" spans="1:6" s="341" customFormat="1" ht="18" customHeight="1">
      <c r="A32" s="336"/>
      <c r="B32" s="343" t="s">
        <v>54</v>
      </c>
      <c r="C32" s="338"/>
      <c r="D32" s="339"/>
      <c r="E32" s="453">
        <v>1457258839</v>
      </c>
      <c r="F32" s="453">
        <v>2104034203</v>
      </c>
    </row>
    <row r="33" spans="1:6" s="215" customFormat="1" ht="21" customHeight="1">
      <c r="A33" s="342"/>
      <c r="B33" s="337" t="s">
        <v>420</v>
      </c>
      <c r="C33" s="338"/>
      <c r="D33" s="339"/>
      <c r="E33" s="387">
        <v>0</v>
      </c>
      <c r="F33" s="387">
        <v>14508773122</v>
      </c>
    </row>
    <row r="34" spans="1:6" s="27" customFormat="1" ht="18" customHeight="1">
      <c r="A34" s="386"/>
      <c r="B34" s="343" t="s">
        <v>349</v>
      </c>
      <c r="C34" s="344"/>
      <c r="D34" s="345"/>
      <c r="E34" s="346">
        <v>0</v>
      </c>
      <c r="F34" s="346">
        <v>11008773122</v>
      </c>
    </row>
    <row r="35" spans="1:6" s="341" customFormat="1" ht="21" customHeight="1" hidden="1">
      <c r="A35" s="336"/>
      <c r="B35" s="392" t="s">
        <v>514</v>
      </c>
      <c r="C35" s="393"/>
      <c r="D35" s="394"/>
      <c r="E35" s="459">
        <v>0</v>
      </c>
      <c r="F35" s="456">
        <v>6000000000</v>
      </c>
    </row>
    <row r="36" spans="1:6" s="341" customFormat="1" ht="21" customHeight="1" hidden="1">
      <c r="A36" s="336"/>
      <c r="B36" s="392" t="s">
        <v>515</v>
      </c>
      <c r="C36" s="393"/>
      <c r="D36" s="394"/>
      <c r="E36" s="459">
        <v>0</v>
      </c>
      <c r="F36" s="456">
        <v>5008773122</v>
      </c>
    </row>
    <row r="37" spans="1:6" s="27" customFormat="1" ht="21" customHeight="1">
      <c r="A37" s="461"/>
      <c r="B37" s="404" t="s">
        <v>457</v>
      </c>
      <c r="C37" s="405"/>
      <c r="D37" s="406"/>
      <c r="E37" s="401">
        <v>0</v>
      </c>
      <c r="F37" s="401">
        <v>3500000000</v>
      </c>
    </row>
    <row r="38" spans="1:6" s="215" customFormat="1" ht="21" customHeight="1" hidden="1">
      <c r="A38" s="354"/>
      <c r="B38" s="462" t="s">
        <v>461</v>
      </c>
      <c r="C38" s="462"/>
      <c r="D38" s="462"/>
      <c r="E38" s="357">
        <v>0</v>
      </c>
      <c r="F38" s="357">
        <v>3500000000</v>
      </c>
    </row>
    <row r="39" spans="1:6" s="215" customFormat="1" ht="21" customHeight="1" hidden="1">
      <c r="A39" s="354"/>
      <c r="B39" s="462" t="s">
        <v>462</v>
      </c>
      <c r="C39" s="462"/>
      <c r="D39" s="462"/>
      <c r="E39" s="357">
        <v>0</v>
      </c>
      <c r="F39" s="463">
        <v>0</v>
      </c>
    </row>
    <row r="40" spans="1:6" s="215" customFormat="1" ht="15.75" customHeight="1" hidden="1">
      <c r="A40" s="354"/>
      <c r="B40" s="464" t="s">
        <v>49</v>
      </c>
      <c r="C40" s="464"/>
      <c r="D40" s="464"/>
      <c r="E40" s="357">
        <v>0</v>
      </c>
      <c r="F40" s="357">
        <v>0</v>
      </c>
    </row>
    <row r="41" spans="1:6" s="341" customFormat="1" ht="18" customHeight="1" hidden="1">
      <c r="A41" s="465"/>
      <c r="B41" s="462" t="s">
        <v>57</v>
      </c>
      <c r="C41" s="462"/>
      <c r="D41" s="462"/>
      <c r="E41" s="466">
        <v>1001549394</v>
      </c>
      <c r="F41" s="466">
        <v>0</v>
      </c>
    </row>
    <row r="42" spans="1:6" s="341" customFormat="1" ht="30" customHeight="1" hidden="1">
      <c r="A42" s="465"/>
      <c r="B42" s="637" t="s">
        <v>58</v>
      </c>
      <c r="C42" s="637"/>
      <c r="D42" s="637"/>
      <c r="E42" s="467">
        <v>7000000000</v>
      </c>
      <c r="F42" s="468">
        <v>0</v>
      </c>
    </row>
    <row r="43" spans="1:6" s="341" customFormat="1" ht="18" customHeight="1" hidden="1">
      <c r="A43" s="465"/>
      <c r="B43" s="462" t="s">
        <v>60</v>
      </c>
      <c r="C43" s="462"/>
      <c r="D43" s="462"/>
      <c r="E43" s="466">
        <v>1000000000</v>
      </c>
      <c r="F43" s="466">
        <v>0</v>
      </c>
    </row>
    <row r="44" spans="1:8" s="27" customFormat="1" ht="21" customHeight="1">
      <c r="A44" s="642" t="s">
        <v>146</v>
      </c>
      <c r="B44" s="643"/>
      <c r="C44" s="643"/>
      <c r="D44" s="644"/>
      <c r="E44" s="330">
        <v>21292572180</v>
      </c>
      <c r="F44" s="330">
        <v>46407819710</v>
      </c>
      <c r="G44" s="348"/>
      <c r="H44" s="348"/>
    </row>
    <row r="45" spans="1:6" s="469" customFormat="1" ht="21" customHeight="1">
      <c r="A45" s="626" t="s">
        <v>247</v>
      </c>
      <c r="B45" s="628" t="s">
        <v>321</v>
      </c>
      <c r="C45" s="629"/>
      <c r="D45" s="630"/>
      <c r="E45" s="449" t="s">
        <v>507</v>
      </c>
      <c r="F45" s="450" t="s">
        <v>506</v>
      </c>
    </row>
    <row r="46" spans="1:6" s="365" customFormat="1" ht="19.5" customHeight="1">
      <c r="A46" s="627"/>
      <c r="B46" s="631"/>
      <c r="C46" s="632"/>
      <c r="D46" s="633"/>
      <c r="E46" s="352" t="s">
        <v>264</v>
      </c>
      <c r="F46" s="353" t="s">
        <v>264</v>
      </c>
    </row>
    <row r="47" spans="1:6" s="474" customFormat="1" ht="21" customHeight="1">
      <c r="A47" s="470"/>
      <c r="B47" s="471" t="s">
        <v>349</v>
      </c>
      <c r="C47" s="471"/>
      <c r="D47" s="472"/>
      <c r="E47" s="473">
        <v>1525426046</v>
      </c>
      <c r="F47" s="473">
        <v>2344731479</v>
      </c>
    </row>
    <row r="48" spans="1:6" s="365" customFormat="1" ht="21" customHeight="1" hidden="1">
      <c r="A48" s="386"/>
      <c r="B48" s="344" t="s">
        <v>398</v>
      </c>
      <c r="C48" s="475"/>
      <c r="D48" s="345"/>
      <c r="E48" s="296">
        <v>0</v>
      </c>
      <c r="F48" s="296">
        <v>889394000</v>
      </c>
    </row>
    <row r="49" spans="1:6" s="365" customFormat="1" ht="21" customHeight="1" hidden="1">
      <c r="A49" s="386"/>
      <c r="B49" s="344" t="s">
        <v>463</v>
      </c>
      <c r="C49" s="344"/>
      <c r="D49" s="345"/>
      <c r="E49" s="346">
        <v>0</v>
      </c>
      <c r="F49" s="296">
        <v>28200000</v>
      </c>
    </row>
    <row r="50" spans="1:6" s="365" customFormat="1" ht="21" customHeight="1" hidden="1">
      <c r="A50" s="386"/>
      <c r="B50" s="344" t="s">
        <v>482</v>
      </c>
      <c r="C50" s="344"/>
      <c r="D50" s="345"/>
      <c r="E50" s="346">
        <v>0</v>
      </c>
      <c r="F50" s="296">
        <v>800000000</v>
      </c>
    </row>
    <row r="51" spans="1:6" s="365" customFormat="1" ht="21" customHeight="1" hidden="1">
      <c r="A51" s="386"/>
      <c r="B51" s="344" t="s">
        <v>421</v>
      </c>
      <c r="C51" s="344"/>
      <c r="D51" s="345"/>
      <c r="E51" s="346">
        <v>0</v>
      </c>
      <c r="F51" s="296">
        <v>627137479</v>
      </c>
    </row>
    <row r="52" spans="1:7" s="474" customFormat="1" ht="21" customHeight="1">
      <c r="A52" s="384"/>
      <c r="B52" s="393" t="s">
        <v>350</v>
      </c>
      <c r="C52" s="393"/>
      <c r="D52" s="394"/>
      <c r="E52" s="476">
        <v>834346816</v>
      </c>
      <c r="F52" s="476">
        <v>879715259</v>
      </c>
      <c r="G52" s="159"/>
    </row>
    <row r="53" spans="1:6" s="474" customFormat="1" ht="21" customHeight="1">
      <c r="A53" s="384"/>
      <c r="B53" s="393" t="s">
        <v>416</v>
      </c>
      <c r="C53" s="393"/>
      <c r="D53" s="394"/>
      <c r="E53" s="456">
        <v>66092297</v>
      </c>
      <c r="F53" s="456">
        <v>994882324</v>
      </c>
    </row>
    <row r="54" spans="1:6" s="365" customFormat="1" ht="21" customHeight="1">
      <c r="A54" s="386"/>
      <c r="B54" s="393" t="s">
        <v>417</v>
      </c>
      <c r="C54" s="344"/>
      <c r="D54" s="345"/>
      <c r="E54" s="456">
        <v>790350309</v>
      </c>
      <c r="F54" s="456">
        <v>756720968</v>
      </c>
    </row>
    <row r="55" spans="1:6" s="365" customFormat="1" ht="19.5" customHeight="1">
      <c r="A55" s="386"/>
      <c r="B55" s="393" t="s">
        <v>49</v>
      </c>
      <c r="C55" s="344"/>
      <c r="D55" s="345"/>
      <c r="E55" s="456">
        <v>5445972222</v>
      </c>
      <c r="F55" s="456">
        <v>62296442</v>
      </c>
    </row>
    <row r="56" spans="1:6" s="365" customFormat="1" ht="21" customHeight="1">
      <c r="A56" s="461"/>
      <c r="B56" s="396" t="s">
        <v>54</v>
      </c>
      <c r="C56" s="405"/>
      <c r="D56" s="406"/>
      <c r="E56" s="477">
        <v>28813124</v>
      </c>
      <c r="F56" s="401">
        <v>28813124</v>
      </c>
    </row>
    <row r="57" spans="1:8" s="364" customFormat="1" ht="19.5" customHeight="1">
      <c r="A57" s="634" t="s">
        <v>146</v>
      </c>
      <c r="B57" s="635"/>
      <c r="C57" s="635"/>
      <c r="D57" s="636"/>
      <c r="E57" s="332">
        <v>8691000814</v>
      </c>
      <c r="F57" s="332">
        <v>5067159596</v>
      </c>
      <c r="G57" s="478"/>
      <c r="H57" s="478"/>
    </row>
    <row r="58" spans="1:8" s="365" customFormat="1" ht="19.5" customHeight="1">
      <c r="A58" s="220"/>
      <c r="B58" s="220"/>
      <c r="C58" s="220"/>
      <c r="D58" s="220"/>
      <c r="E58" s="367"/>
      <c r="F58" s="367"/>
      <c r="G58" s="371"/>
      <c r="H58" s="371"/>
    </row>
    <row r="59" spans="1:8" s="365" customFormat="1" ht="19.5" customHeight="1">
      <c r="A59" s="220"/>
      <c r="B59" s="220"/>
      <c r="C59" s="220"/>
      <c r="D59" s="220"/>
      <c r="E59" s="367"/>
      <c r="F59" s="367"/>
      <c r="G59" s="371"/>
      <c r="H59" s="371"/>
    </row>
    <row r="60" spans="1:8" s="365" customFormat="1" ht="19.5" customHeight="1">
      <c r="A60" s="220"/>
      <c r="B60" s="220"/>
      <c r="C60" s="220"/>
      <c r="D60" s="220"/>
      <c r="E60" s="367"/>
      <c r="F60" s="367"/>
      <c r="G60" s="371"/>
      <c r="H60" s="371"/>
    </row>
    <row r="61" spans="1:6" s="27" customFormat="1" ht="21" customHeight="1">
      <c r="A61" s="626" t="s">
        <v>259</v>
      </c>
      <c r="B61" s="628" t="s">
        <v>100</v>
      </c>
      <c r="C61" s="629"/>
      <c r="D61" s="630"/>
      <c r="E61" s="449" t="s">
        <v>507</v>
      </c>
      <c r="F61" s="450" t="s">
        <v>506</v>
      </c>
    </row>
    <row r="62" spans="1:6" s="27" customFormat="1" ht="19.5" customHeight="1">
      <c r="A62" s="627"/>
      <c r="B62" s="631"/>
      <c r="C62" s="632"/>
      <c r="D62" s="633"/>
      <c r="E62" s="352" t="s">
        <v>264</v>
      </c>
      <c r="F62" s="353" t="s">
        <v>264</v>
      </c>
    </row>
    <row r="63" spans="1:6" s="215" customFormat="1" ht="19.5" customHeight="1">
      <c r="A63" s="479"/>
      <c r="B63" s="413" t="s">
        <v>343</v>
      </c>
      <c r="C63" s="480"/>
      <c r="D63" s="481"/>
      <c r="E63" s="408">
        <v>20828372868</v>
      </c>
      <c r="F63" s="408">
        <v>25411547620</v>
      </c>
    </row>
    <row r="64" spans="1:6" s="27" customFormat="1" ht="19.5" customHeight="1">
      <c r="A64" s="386"/>
      <c r="B64" s="343" t="s">
        <v>299</v>
      </c>
      <c r="C64" s="344"/>
      <c r="D64" s="345"/>
      <c r="E64" s="346">
        <v>1666111544</v>
      </c>
      <c r="F64" s="346">
        <v>2479800626</v>
      </c>
    </row>
    <row r="65" spans="1:6" s="27" customFormat="1" ht="19.5" customHeight="1">
      <c r="A65" s="386"/>
      <c r="B65" s="343" t="s">
        <v>456</v>
      </c>
      <c r="C65" s="344"/>
      <c r="D65" s="345"/>
      <c r="E65" s="346">
        <v>1687625504</v>
      </c>
      <c r="F65" s="346">
        <v>1768359586</v>
      </c>
    </row>
    <row r="66" spans="1:6" s="27" customFormat="1" ht="19.5" customHeight="1">
      <c r="A66" s="386"/>
      <c r="B66" s="343" t="s">
        <v>352</v>
      </c>
      <c r="C66" s="344"/>
      <c r="D66" s="345"/>
      <c r="E66" s="346">
        <v>2544058458</v>
      </c>
      <c r="F66" s="346">
        <v>8520436724</v>
      </c>
    </row>
    <row r="67" spans="1:6" s="27" customFormat="1" ht="19.5" customHeight="1">
      <c r="A67" s="386"/>
      <c r="B67" s="343" t="s">
        <v>417</v>
      </c>
      <c r="C67" s="344"/>
      <c r="D67" s="345"/>
      <c r="E67" s="346">
        <v>2463466456</v>
      </c>
      <c r="F67" s="346">
        <v>1134665655</v>
      </c>
    </row>
    <row r="68" spans="1:6" s="27" customFormat="1" ht="19.5" customHeight="1">
      <c r="A68" s="386"/>
      <c r="B68" s="343" t="s">
        <v>56</v>
      </c>
      <c r="C68" s="344"/>
      <c r="D68" s="345"/>
      <c r="E68" s="346">
        <v>4015682</v>
      </c>
      <c r="F68" s="346">
        <v>5267323</v>
      </c>
    </row>
    <row r="69" spans="1:6" s="27" customFormat="1" ht="19.5" customHeight="1">
      <c r="A69" s="386"/>
      <c r="B69" s="343" t="s">
        <v>54</v>
      </c>
      <c r="C69" s="344"/>
      <c r="D69" s="345"/>
      <c r="E69" s="346">
        <v>12463095224</v>
      </c>
      <c r="F69" s="346">
        <v>11503017706</v>
      </c>
    </row>
    <row r="70" spans="1:6" s="215" customFormat="1" ht="19.5" customHeight="1">
      <c r="A70" s="482"/>
      <c r="B70" s="417" t="s">
        <v>353</v>
      </c>
      <c r="C70" s="457"/>
      <c r="D70" s="458"/>
      <c r="E70" s="410">
        <v>552652328</v>
      </c>
      <c r="F70" s="410">
        <v>520645328</v>
      </c>
    </row>
    <row r="71" spans="1:6" s="27" customFormat="1" ht="19.5" customHeight="1">
      <c r="A71" s="483"/>
      <c r="B71" s="343" t="s">
        <v>299</v>
      </c>
      <c r="C71" s="344"/>
      <c r="D71" s="345"/>
      <c r="E71" s="346">
        <v>189243148</v>
      </c>
      <c r="F71" s="346">
        <v>159673148</v>
      </c>
    </row>
    <row r="72" spans="1:6" s="27" customFormat="1" ht="19.5" customHeight="1">
      <c r="A72" s="483"/>
      <c r="B72" s="343" t="s">
        <v>456</v>
      </c>
      <c r="C72" s="344"/>
      <c r="D72" s="345"/>
      <c r="E72" s="346">
        <v>5795000</v>
      </c>
      <c r="F72" s="346">
        <v>0</v>
      </c>
    </row>
    <row r="73" spans="1:6" s="27" customFormat="1" ht="19.5" customHeight="1">
      <c r="A73" s="483"/>
      <c r="B73" s="343" t="s">
        <v>352</v>
      </c>
      <c r="C73" s="344"/>
      <c r="D73" s="345"/>
      <c r="E73" s="346">
        <v>53821000</v>
      </c>
      <c r="F73" s="346">
        <v>57179000</v>
      </c>
    </row>
    <row r="74" spans="1:6" s="27" customFormat="1" ht="19.5" customHeight="1">
      <c r="A74" s="483"/>
      <c r="B74" s="343" t="s">
        <v>417</v>
      </c>
      <c r="C74" s="344"/>
      <c r="D74" s="345"/>
      <c r="E74" s="346">
        <v>226923180</v>
      </c>
      <c r="F74" s="346">
        <v>226923180</v>
      </c>
    </row>
    <row r="75" spans="1:6" s="27" customFormat="1" ht="19.5" customHeight="1">
      <c r="A75" s="483"/>
      <c r="B75" s="343" t="s">
        <v>54</v>
      </c>
      <c r="C75" s="344"/>
      <c r="D75" s="345"/>
      <c r="E75" s="346">
        <v>76870000</v>
      </c>
      <c r="F75" s="346">
        <v>76870000</v>
      </c>
    </row>
    <row r="76" spans="1:6" s="215" customFormat="1" ht="19.5" customHeight="1">
      <c r="A76" s="482"/>
      <c r="B76" s="417" t="s">
        <v>304</v>
      </c>
      <c r="C76" s="457"/>
      <c r="D76" s="458"/>
      <c r="E76" s="410">
        <v>363630227269</v>
      </c>
      <c r="F76" s="410">
        <v>342693809381</v>
      </c>
    </row>
    <row r="77" spans="1:6" s="27" customFormat="1" ht="19.5" customHeight="1">
      <c r="A77" s="483"/>
      <c r="B77" s="343" t="s">
        <v>299</v>
      </c>
      <c r="C77" s="344"/>
      <c r="D77" s="345"/>
      <c r="E77" s="346">
        <v>101989951431</v>
      </c>
      <c r="F77" s="346">
        <v>97267517135</v>
      </c>
    </row>
    <row r="78" spans="1:6" s="27" customFormat="1" ht="19.5" customHeight="1">
      <c r="A78" s="483"/>
      <c r="B78" s="343" t="s">
        <v>456</v>
      </c>
      <c r="C78" s="344"/>
      <c r="D78" s="345"/>
      <c r="E78" s="346">
        <v>139406914003</v>
      </c>
      <c r="F78" s="346">
        <v>131482181963</v>
      </c>
    </row>
    <row r="79" spans="1:6" s="27" customFormat="1" ht="19.5" customHeight="1">
      <c r="A79" s="483"/>
      <c r="B79" s="343" t="s">
        <v>352</v>
      </c>
      <c r="C79" s="344"/>
      <c r="D79" s="345"/>
      <c r="E79" s="346">
        <v>67236569285</v>
      </c>
      <c r="F79" s="346">
        <v>60332752363</v>
      </c>
    </row>
    <row r="80" spans="1:6" s="27" customFormat="1" ht="19.5" customHeight="1">
      <c r="A80" s="483"/>
      <c r="B80" s="343" t="s">
        <v>417</v>
      </c>
      <c r="C80" s="344"/>
      <c r="D80" s="345"/>
      <c r="E80" s="346">
        <v>26106987830</v>
      </c>
      <c r="F80" s="346">
        <v>23789230282</v>
      </c>
    </row>
    <row r="81" spans="1:6" s="27" customFormat="1" ht="19.5" customHeight="1">
      <c r="A81" s="483"/>
      <c r="B81" s="343" t="s">
        <v>61</v>
      </c>
      <c r="C81" s="344"/>
      <c r="D81" s="345"/>
      <c r="E81" s="346">
        <v>146145974</v>
      </c>
      <c r="F81" s="346">
        <v>0</v>
      </c>
    </row>
    <row r="82" spans="1:6" s="27" customFormat="1" ht="19.5" customHeight="1">
      <c r="A82" s="483"/>
      <c r="B82" s="343" t="s">
        <v>54</v>
      </c>
      <c r="C82" s="344"/>
      <c r="D82" s="345"/>
      <c r="E82" s="346">
        <v>28743658746</v>
      </c>
      <c r="F82" s="346">
        <v>29822127638</v>
      </c>
    </row>
    <row r="83" spans="1:6" s="215" customFormat="1" ht="19.5" customHeight="1">
      <c r="A83" s="482"/>
      <c r="B83" s="417" t="s">
        <v>101</v>
      </c>
      <c r="C83" s="457"/>
      <c r="D83" s="458"/>
      <c r="E83" s="410">
        <v>54596968620</v>
      </c>
      <c r="F83" s="410">
        <v>75177565477</v>
      </c>
    </row>
    <row r="84" spans="1:6" s="27" customFormat="1" ht="19.5" customHeight="1">
      <c r="A84" s="483"/>
      <c r="B84" s="343" t="s">
        <v>299</v>
      </c>
      <c r="C84" s="344"/>
      <c r="D84" s="345"/>
      <c r="E84" s="346">
        <v>178124491</v>
      </c>
      <c r="F84" s="346">
        <v>178124491</v>
      </c>
    </row>
    <row r="85" spans="1:6" s="27" customFormat="1" ht="19.5" customHeight="1">
      <c r="A85" s="483"/>
      <c r="B85" s="343" t="s">
        <v>352</v>
      </c>
      <c r="C85" s="344"/>
      <c r="D85" s="345"/>
      <c r="E85" s="346">
        <v>6513933006</v>
      </c>
      <c r="F85" s="346">
        <v>555676752</v>
      </c>
    </row>
    <row r="86" spans="1:6" s="27" customFormat="1" ht="19.5" customHeight="1">
      <c r="A86" s="483"/>
      <c r="B86" s="343" t="s">
        <v>417</v>
      </c>
      <c r="C86" s="344"/>
      <c r="D86" s="345"/>
      <c r="E86" s="346">
        <v>152365544</v>
      </c>
      <c r="F86" s="346">
        <v>152365544</v>
      </c>
    </row>
    <row r="87" spans="1:6" s="27" customFormat="1" ht="19.5" customHeight="1">
      <c r="A87" s="483"/>
      <c r="B87" s="343" t="s">
        <v>54</v>
      </c>
      <c r="C87" s="344"/>
      <c r="D87" s="345"/>
      <c r="E87" s="346">
        <v>47752545579</v>
      </c>
      <c r="F87" s="346">
        <v>74291398690</v>
      </c>
    </row>
    <row r="88" spans="1:6" s="27" customFormat="1" ht="19.5" customHeight="1">
      <c r="A88" s="483"/>
      <c r="B88" s="343" t="s">
        <v>456</v>
      </c>
      <c r="C88" s="344"/>
      <c r="D88" s="345"/>
      <c r="E88" s="346">
        <v>0</v>
      </c>
      <c r="F88" s="346">
        <v>0</v>
      </c>
    </row>
    <row r="89" spans="1:6" s="215" customFormat="1" ht="19.5" customHeight="1">
      <c r="A89" s="342"/>
      <c r="B89" s="417" t="s">
        <v>322</v>
      </c>
      <c r="C89" s="457"/>
      <c r="D89" s="458"/>
      <c r="E89" s="410">
        <v>42942782</v>
      </c>
      <c r="F89" s="410">
        <v>32372414</v>
      </c>
    </row>
    <row r="90" spans="1:6" s="215" customFormat="1" ht="19.5" customHeight="1">
      <c r="A90" s="342"/>
      <c r="B90" s="343" t="s">
        <v>299</v>
      </c>
      <c r="C90" s="457"/>
      <c r="D90" s="458"/>
      <c r="E90" s="346">
        <v>0</v>
      </c>
      <c r="F90" s="346">
        <v>0</v>
      </c>
    </row>
    <row r="91" spans="1:6" s="215" customFormat="1" ht="19.5" customHeight="1">
      <c r="A91" s="400"/>
      <c r="B91" s="404" t="s">
        <v>61</v>
      </c>
      <c r="C91" s="484"/>
      <c r="D91" s="485"/>
      <c r="E91" s="401">
        <v>42942782</v>
      </c>
      <c r="F91" s="401">
        <v>32372414</v>
      </c>
    </row>
    <row r="92" spans="1:8" s="27" customFormat="1" ht="22.5" customHeight="1">
      <c r="A92" s="634" t="s">
        <v>146</v>
      </c>
      <c r="B92" s="635"/>
      <c r="C92" s="635"/>
      <c r="D92" s="636"/>
      <c r="E92" s="347">
        <v>439651163867</v>
      </c>
      <c r="F92" s="174">
        <v>443835940220</v>
      </c>
      <c r="G92" s="348"/>
      <c r="H92" s="348"/>
    </row>
    <row r="93" spans="1:6" s="27" customFormat="1" ht="13.5" customHeight="1">
      <c r="A93" s="223"/>
      <c r="B93" s="215"/>
      <c r="E93" s="367"/>
      <c r="F93" s="368"/>
    </row>
    <row r="94" spans="1:6" s="27" customFormat="1" ht="13.5" customHeight="1">
      <c r="A94" s="223"/>
      <c r="B94" s="215"/>
      <c r="E94" s="367"/>
      <c r="F94" s="368"/>
    </row>
    <row r="95" spans="1:6" s="27" customFormat="1" ht="13.5" customHeight="1">
      <c r="A95" s="223"/>
      <c r="B95" s="215"/>
      <c r="E95" s="367"/>
      <c r="F95" s="368"/>
    </row>
    <row r="96" spans="1:6" s="27" customFormat="1" ht="13.5" customHeight="1">
      <c r="A96" s="223"/>
      <c r="B96" s="215"/>
      <c r="E96" s="367"/>
      <c r="F96" s="368"/>
    </row>
    <row r="97" spans="1:6" s="27" customFormat="1" ht="13.5" customHeight="1">
      <c r="A97" s="223"/>
      <c r="B97" s="215"/>
      <c r="E97" s="367"/>
      <c r="F97" s="368"/>
    </row>
    <row r="98" spans="1:6" s="27" customFormat="1" ht="13.5" customHeight="1">
      <c r="A98" s="223"/>
      <c r="B98" s="215"/>
      <c r="E98" s="367"/>
      <c r="F98" s="368"/>
    </row>
    <row r="99" spans="1:6" s="27" customFormat="1" ht="13.5" customHeight="1">
      <c r="A99" s="223"/>
      <c r="B99" s="215"/>
      <c r="E99" s="367"/>
      <c r="F99" s="368"/>
    </row>
    <row r="100" spans="1:6" s="27" customFormat="1" ht="13.5" customHeight="1">
      <c r="A100" s="223"/>
      <c r="B100" s="215"/>
      <c r="E100" s="367"/>
      <c r="F100" s="368"/>
    </row>
    <row r="101" spans="1:6" s="27" customFormat="1" ht="13.5" customHeight="1">
      <c r="A101" s="223"/>
      <c r="B101" s="215"/>
      <c r="E101" s="367"/>
      <c r="F101" s="368"/>
    </row>
    <row r="102" spans="1:6" s="27" customFormat="1" ht="13.5" customHeight="1">
      <c r="A102" s="223"/>
      <c r="B102" s="215"/>
      <c r="E102" s="367"/>
      <c r="F102" s="368"/>
    </row>
    <row r="103" spans="1:6" s="27" customFormat="1" ht="13.5" customHeight="1">
      <c r="A103" s="223"/>
      <c r="B103" s="215"/>
      <c r="E103" s="367"/>
      <c r="F103" s="368"/>
    </row>
    <row r="104" spans="1:6" s="27" customFormat="1" ht="13.5" customHeight="1">
      <c r="A104" s="223"/>
      <c r="B104" s="215"/>
      <c r="E104" s="367"/>
      <c r="F104" s="368"/>
    </row>
    <row r="105" spans="1:6" s="27" customFormat="1" ht="13.5" customHeight="1">
      <c r="A105" s="223"/>
      <c r="B105" s="215"/>
      <c r="E105" s="367"/>
      <c r="F105" s="368"/>
    </row>
    <row r="106" spans="1:6" s="27" customFormat="1" ht="13.5" customHeight="1">
      <c r="A106" s="223"/>
      <c r="B106" s="215"/>
      <c r="E106" s="367"/>
      <c r="F106" s="368"/>
    </row>
    <row r="107" spans="1:6" s="27" customFormat="1" ht="13.5" customHeight="1">
      <c r="A107" s="223"/>
      <c r="B107" s="215"/>
      <c r="E107" s="367"/>
      <c r="F107" s="368"/>
    </row>
    <row r="108" spans="1:6" s="27" customFormat="1" ht="13.5" customHeight="1">
      <c r="A108" s="223"/>
      <c r="B108" s="215"/>
      <c r="E108" s="367"/>
      <c r="F108" s="368"/>
    </row>
    <row r="109" spans="1:6" s="27" customFormat="1" ht="13.5" customHeight="1">
      <c r="A109" s="223"/>
      <c r="B109" s="215"/>
      <c r="E109" s="367"/>
      <c r="F109" s="368"/>
    </row>
    <row r="110" spans="1:6" s="27" customFormat="1" ht="13.5" customHeight="1">
      <c r="A110" s="223"/>
      <c r="B110" s="215"/>
      <c r="E110" s="367"/>
      <c r="F110" s="368"/>
    </row>
    <row r="111" spans="1:6" s="27" customFormat="1" ht="13.5" customHeight="1">
      <c r="A111" s="223"/>
      <c r="B111" s="215"/>
      <c r="E111" s="367"/>
      <c r="F111" s="368"/>
    </row>
    <row r="112" spans="1:6" s="27" customFormat="1" ht="13.5" customHeight="1">
      <c r="A112" s="223"/>
      <c r="B112" s="215"/>
      <c r="E112" s="367"/>
      <c r="F112" s="368"/>
    </row>
    <row r="113" spans="1:6" s="27" customFormat="1" ht="13.5" customHeight="1">
      <c r="A113" s="223"/>
      <c r="B113" s="215"/>
      <c r="E113" s="367"/>
      <c r="F113" s="368"/>
    </row>
    <row r="114" spans="1:6" s="27" customFormat="1" ht="13.5" customHeight="1">
      <c r="A114" s="223"/>
      <c r="B114" s="215"/>
      <c r="E114" s="367"/>
      <c r="F114" s="368"/>
    </row>
    <row r="115" spans="1:6" s="27" customFormat="1" ht="13.5" customHeight="1">
      <c r="A115" s="223"/>
      <c r="B115" s="215"/>
      <c r="E115" s="367"/>
      <c r="F115" s="368"/>
    </row>
    <row r="116" spans="1:6" s="27" customFormat="1" ht="13.5" customHeight="1">
      <c r="A116" s="223"/>
      <c r="B116" s="215"/>
      <c r="E116" s="367"/>
      <c r="F116" s="368"/>
    </row>
    <row r="117" spans="1:6" s="27" customFormat="1" ht="13.5" customHeight="1">
      <c r="A117" s="223"/>
      <c r="B117" s="215"/>
      <c r="E117" s="367"/>
      <c r="F117" s="368"/>
    </row>
    <row r="118" spans="1:6" s="27" customFormat="1" ht="13.5" customHeight="1">
      <c r="A118" s="223"/>
      <c r="B118" s="215"/>
      <c r="E118" s="367"/>
      <c r="F118" s="368"/>
    </row>
    <row r="119" spans="1:6" s="27" customFormat="1" ht="13.5" customHeight="1">
      <c r="A119" s="223"/>
      <c r="B119" s="215"/>
      <c r="E119" s="367"/>
      <c r="F119" s="368"/>
    </row>
    <row r="120" spans="1:6" s="27" customFormat="1" ht="13.5" customHeight="1">
      <c r="A120" s="223"/>
      <c r="B120" s="215"/>
      <c r="E120" s="367"/>
      <c r="F120" s="368"/>
    </row>
    <row r="121" spans="1:6" s="27" customFormat="1" ht="13.5" customHeight="1">
      <c r="A121" s="223"/>
      <c r="B121" s="215"/>
      <c r="E121" s="367"/>
      <c r="F121" s="368"/>
    </row>
    <row r="122" spans="1:6" s="27" customFormat="1" ht="13.5" customHeight="1">
      <c r="A122" s="223"/>
      <c r="B122" s="215"/>
      <c r="E122" s="367"/>
      <c r="F122" s="368"/>
    </row>
    <row r="123" spans="1:6" s="27" customFormat="1" ht="13.5" customHeight="1">
      <c r="A123" s="223"/>
      <c r="B123" s="215"/>
      <c r="E123" s="367"/>
      <c r="F123" s="368"/>
    </row>
    <row r="124" spans="1:6" s="27" customFormat="1" ht="13.5" customHeight="1">
      <c r="A124" s="223"/>
      <c r="B124" s="215"/>
      <c r="E124" s="367"/>
      <c r="F124" s="368"/>
    </row>
    <row r="125" spans="1:6" s="27" customFormat="1" ht="13.5" customHeight="1">
      <c r="A125" s="223"/>
      <c r="B125" s="215"/>
      <c r="E125" s="367"/>
      <c r="F125" s="368"/>
    </row>
    <row r="126" spans="1:6" s="27" customFormat="1" ht="13.5" customHeight="1">
      <c r="A126" s="223"/>
      <c r="B126" s="215"/>
      <c r="E126" s="367"/>
      <c r="F126" s="368"/>
    </row>
    <row r="127" spans="1:6" s="27" customFormat="1" ht="13.5" customHeight="1">
      <c r="A127" s="223"/>
      <c r="B127" s="215"/>
      <c r="E127" s="367"/>
      <c r="F127" s="368"/>
    </row>
    <row r="128" spans="1:6" s="27" customFormat="1" ht="13.5" customHeight="1">
      <c r="A128" s="223"/>
      <c r="B128" s="215"/>
      <c r="E128" s="367"/>
      <c r="F128" s="368"/>
    </row>
    <row r="129" spans="1:6" s="27" customFormat="1" ht="13.5" customHeight="1">
      <c r="A129" s="223"/>
      <c r="B129" s="215"/>
      <c r="E129" s="367"/>
      <c r="F129" s="368"/>
    </row>
    <row r="130" spans="1:6" s="27" customFormat="1" ht="13.5" customHeight="1">
      <c r="A130" s="223"/>
      <c r="B130" s="215"/>
      <c r="E130" s="367"/>
      <c r="F130" s="368"/>
    </row>
    <row r="131" spans="1:6" s="27" customFormat="1" ht="13.5" customHeight="1">
      <c r="A131" s="223"/>
      <c r="B131" s="215"/>
      <c r="E131" s="367"/>
      <c r="F131" s="368"/>
    </row>
    <row r="132" spans="1:6" s="27" customFormat="1" ht="13.5" customHeight="1">
      <c r="A132" s="223"/>
      <c r="B132" s="215"/>
      <c r="E132" s="367"/>
      <c r="F132" s="368"/>
    </row>
    <row r="133" spans="1:6" s="27" customFormat="1" ht="13.5" customHeight="1">
      <c r="A133" s="223"/>
      <c r="B133" s="215"/>
      <c r="E133" s="367"/>
      <c r="F133" s="368"/>
    </row>
    <row r="134" spans="1:6" s="27" customFormat="1" ht="13.5" customHeight="1">
      <c r="A134" s="223"/>
      <c r="B134" s="215"/>
      <c r="E134" s="367"/>
      <c r="F134" s="368"/>
    </row>
    <row r="135" spans="1:6" s="27" customFormat="1" ht="13.5" customHeight="1">
      <c r="A135" s="223"/>
      <c r="B135" s="215"/>
      <c r="E135" s="367"/>
      <c r="F135" s="368"/>
    </row>
    <row r="136" spans="1:6" s="27" customFormat="1" ht="13.5" customHeight="1">
      <c r="A136" s="223"/>
      <c r="B136" s="215"/>
      <c r="E136" s="367"/>
      <c r="F136" s="368"/>
    </row>
    <row r="137" spans="1:6" s="27" customFormat="1" ht="13.5" customHeight="1">
      <c r="A137" s="223"/>
      <c r="B137" s="215"/>
      <c r="E137" s="367"/>
      <c r="F137" s="368"/>
    </row>
    <row r="138" spans="1:6" s="27" customFormat="1" ht="13.5" customHeight="1">
      <c r="A138" s="223"/>
      <c r="B138" s="215"/>
      <c r="E138" s="367"/>
      <c r="F138" s="368"/>
    </row>
    <row r="139" spans="1:6" s="27" customFormat="1" ht="13.5" customHeight="1">
      <c r="A139" s="223"/>
      <c r="B139" s="215"/>
      <c r="E139" s="367"/>
      <c r="F139" s="368"/>
    </row>
    <row r="140" spans="1:6" s="27" customFormat="1" ht="13.5" customHeight="1">
      <c r="A140" s="223"/>
      <c r="B140" s="215"/>
      <c r="E140" s="367"/>
      <c r="F140" s="368"/>
    </row>
    <row r="141" spans="1:6" s="27" customFormat="1" ht="13.5" customHeight="1">
      <c r="A141" s="223"/>
      <c r="B141" s="215"/>
      <c r="E141" s="367"/>
      <c r="F141" s="368"/>
    </row>
    <row r="142" spans="1:6" s="27" customFormat="1" ht="13.5" customHeight="1">
      <c r="A142" s="223"/>
      <c r="B142" s="215"/>
      <c r="E142" s="367"/>
      <c r="F142" s="368"/>
    </row>
    <row r="143" spans="1:6" s="27" customFormat="1" ht="13.5" customHeight="1">
      <c r="A143" s="223"/>
      <c r="B143" s="215"/>
      <c r="E143" s="367"/>
      <c r="F143" s="368"/>
    </row>
    <row r="144" spans="1:6" s="27" customFormat="1" ht="13.5" customHeight="1">
      <c r="A144" s="223"/>
      <c r="B144" s="215"/>
      <c r="E144" s="367"/>
      <c r="F144" s="368"/>
    </row>
    <row r="145" spans="1:6" s="27" customFormat="1" ht="13.5" customHeight="1">
      <c r="A145" s="223"/>
      <c r="B145" s="215"/>
      <c r="E145" s="367"/>
      <c r="F145" s="368"/>
    </row>
    <row r="146" spans="1:6" s="225" customFormat="1" ht="18" customHeight="1">
      <c r="A146" s="369" t="s">
        <v>248</v>
      </c>
      <c r="B146" s="215" t="s">
        <v>305</v>
      </c>
      <c r="C146" s="27"/>
      <c r="D146" s="27"/>
      <c r="E146" s="367"/>
      <c r="F146" s="27"/>
    </row>
    <row r="147" spans="1:6" s="225" customFormat="1" ht="18" customHeight="1">
      <c r="A147" s="369"/>
      <c r="B147" s="215"/>
      <c r="C147" s="27"/>
      <c r="D147" s="27"/>
      <c r="E147" s="367"/>
      <c r="F147" s="370" t="s">
        <v>209</v>
      </c>
    </row>
    <row r="148" spans="1:9" s="225" customFormat="1" ht="16.5" customHeight="1">
      <c r="A148" s="648"/>
      <c r="B148" s="660" t="s">
        <v>132</v>
      </c>
      <c r="C148" s="661"/>
      <c r="D148" s="609" t="s">
        <v>347</v>
      </c>
      <c r="E148" s="609" t="s">
        <v>354</v>
      </c>
      <c r="F148" s="611" t="s">
        <v>146</v>
      </c>
      <c r="G148" s="205"/>
      <c r="H148" s="205"/>
      <c r="I148" s="205"/>
    </row>
    <row r="149" spans="1:9" s="225" customFormat="1" ht="16.5" customHeight="1">
      <c r="A149" s="649"/>
      <c r="B149" s="662"/>
      <c r="C149" s="663"/>
      <c r="D149" s="610"/>
      <c r="E149" s="610"/>
      <c r="F149" s="611"/>
      <c r="G149" s="205"/>
      <c r="H149" s="205"/>
      <c r="I149" s="205"/>
    </row>
    <row r="150" spans="1:9" s="225" customFormat="1" ht="17.25" customHeight="1">
      <c r="A150" s="407"/>
      <c r="B150" s="413" t="s">
        <v>344</v>
      </c>
      <c r="C150" s="414"/>
      <c r="D150" s="408"/>
      <c r="E150" s="408"/>
      <c r="F150" s="409"/>
      <c r="G150" s="205"/>
      <c r="H150" s="205"/>
      <c r="I150" s="205"/>
    </row>
    <row r="151" spans="1:9" s="225" customFormat="1" ht="15.75" customHeight="1">
      <c r="A151" s="342"/>
      <c r="B151" s="415" t="s">
        <v>529</v>
      </c>
      <c r="C151" s="416"/>
      <c r="D151" s="346">
        <v>8285733711</v>
      </c>
      <c r="E151" s="346">
        <v>10708319170</v>
      </c>
      <c r="F151" s="331">
        <v>18994052881</v>
      </c>
      <c r="G151" s="205"/>
      <c r="H151" s="205"/>
      <c r="I151" s="205"/>
    </row>
    <row r="152" spans="1:9" s="225" customFormat="1" ht="15.75" customHeight="1">
      <c r="A152" s="342"/>
      <c r="B152" s="415" t="s">
        <v>306</v>
      </c>
      <c r="C152" s="416"/>
      <c r="D152" s="346"/>
      <c r="E152" s="346"/>
      <c r="F152" s="296">
        <v>0</v>
      </c>
      <c r="G152" s="205"/>
      <c r="H152" s="205"/>
      <c r="I152" s="205"/>
    </row>
    <row r="153" spans="1:9" s="225" customFormat="1" ht="15.75" customHeight="1">
      <c r="A153" s="342"/>
      <c r="B153" s="415" t="s">
        <v>307</v>
      </c>
      <c r="C153" s="416"/>
      <c r="D153" s="346"/>
      <c r="E153" s="346"/>
      <c r="F153" s="296">
        <v>0</v>
      </c>
      <c r="G153" s="205"/>
      <c r="H153" s="205"/>
      <c r="I153" s="205"/>
    </row>
    <row r="154" spans="1:9" s="225" customFormat="1" ht="15.75" customHeight="1" hidden="1">
      <c r="A154" s="342"/>
      <c r="B154" s="415" t="s">
        <v>138</v>
      </c>
      <c r="C154" s="416"/>
      <c r="D154" s="346">
        <v>0</v>
      </c>
      <c r="E154" s="346">
        <v>0</v>
      </c>
      <c r="F154" s="296">
        <v>0</v>
      </c>
      <c r="G154" s="205"/>
      <c r="H154" s="205"/>
      <c r="I154" s="205"/>
    </row>
    <row r="155" spans="1:9" s="225" customFormat="1" ht="15.75" customHeight="1" hidden="1">
      <c r="A155" s="342"/>
      <c r="B155" s="415" t="s">
        <v>308</v>
      </c>
      <c r="C155" s="416"/>
      <c r="D155" s="346">
        <v>0</v>
      </c>
      <c r="E155" s="346">
        <v>0</v>
      </c>
      <c r="F155" s="296">
        <v>0</v>
      </c>
      <c r="G155" s="205"/>
      <c r="H155" s="205"/>
      <c r="I155" s="205"/>
    </row>
    <row r="156" spans="1:9" s="225" customFormat="1" ht="15.75" customHeight="1" hidden="1">
      <c r="A156" s="342"/>
      <c r="B156" s="415" t="s">
        <v>139</v>
      </c>
      <c r="C156" s="416"/>
      <c r="D156" s="346">
        <v>0</v>
      </c>
      <c r="E156" s="346">
        <v>0</v>
      </c>
      <c r="F156" s="296">
        <v>0</v>
      </c>
      <c r="G156" s="205"/>
      <c r="H156" s="205"/>
      <c r="I156" s="205"/>
    </row>
    <row r="157" spans="1:9" s="225" customFormat="1" ht="15.75" customHeight="1">
      <c r="A157" s="342"/>
      <c r="B157" s="415" t="s">
        <v>528</v>
      </c>
      <c r="C157" s="416"/>
      <c r="D157" s="346">
        <f>SUM(D151:D156)</f>
        <v>8285733711</v>
      </c>
      <c r="E157" s="346">
        <v>10708319170</v>
      </c>
      <c r="F157" s="328">
        <v>18994052881</v>
      </c>
      <c r="G157" s="205"/>
      <c r="H157" s="205"/>
      <c r="I157" s="205"/>
    </row>
    <row r="158" spans="1:9" s="225" customFormat="1" ht="15" customHeight="1" hidden="1">
      <c r="A158" s="342"/>
      <c r="B158" s="415" t="s">
        <v>135</v>
      </c>
      <c r="C158" s="416"/>
      <c r="D158" s="346">
        <v>14232025545</v>
      </c>
      <c r="E158" s="346">
        <v>5891291504</v>
      </c>
      <c r="F158" s="296">
        <v>20123317049</v>
      </c>
      <c r="G158" s="205"/>
      <c r="H158" s="205"/>
      <c r="I158" s="205"/>
    </row>
    <row r="159" spans="1:9" s="225" customFormat="1" ht="15.75" customHeight="1">
      <c r="A159" s="342"/>
      <c r="B159" s="417" t="s">
        <v>140</v>
      </c>
      <c r="C159" s="418"/>
      <c r="D159" s="410"/>
      <c r="E159" s="410"/>
      <c r="F159" s="296"/>
      <c r="G159" s="205"/>
      <c r="H159" s="205"/>
      <c r="I159" s="205"/>
    </row>
    <row r="160" spans="1:9" s="225" customFormat="1" ht="15.75" customHeight="1">
      <c r="A160" s="342"/>
      <c r="B160" s="415" t="s">
        <v>91</v>
      </c>
      <c r="C160" s="416"/>
      <c r="D160" s="346">
        <v>1961693284</v>
      </c>
      <c r="E160" s="346">
        <v>4403405673</v>
      </c>
      <c r="F160" s="331">
        <v>6365098957</v>
      </c>
      <c r="G160" s="205"/>
      <c r="H160" s="205"/>
      <c r="I160" s="205"/>
    </row>
    <row r="161" spans="1:9" s="225" customFormat="1" ht="15.75" customHeight="1">
      <c r="A161" s="342"/>
      <c r="B161" s="415" t="s">
        <v>130</v>
      </c>
      <c r="C161" s="416"/>
      <c r="D161" s="346">
        <v>323469697</v>
      </c>
      <c r="E161" s="346">
        <v>444995793</v>
      </c>
      <c r="F161" s="296">
        <v>768465490</v>
      </c>
      <c r="G161" s="205"/>
      <c r="H161" s="205"/>
      <c r="I161" s="205"/>
    </row>
    <row r="162" spans="1:9" s="225" customFormat="1" ht="15.75" customHeight="1">
      <c r="A162" s="342"/>
      <c r="B162" s="415" t="s">
        <v>307</v>
      </c>
      <c r="C162" s="416"/>
      <c r="D162" s="346"/>
      <c r="E162" s="346"/>
      <c r="F162" s="296">
        <v>0</v>
      </c>
      <c r="G162" s="205"/>
      <c r="H162" s="205"/>
      <c r="I162" s="205"/>
    </row>
    <row r="163" spans="1:9" s="225" customFormat="1" ht="15.75" customHeight="1">
      <c r="A163" s="342"/>
      <c r="B163" s="415" t="s">
        <v>138</v>
      </c>
      <c r="C163" s="416"/>
      <c r="D163" s="346"/>
      <c r="E163" s="346"/>
      <c r="F163" s="296">
        <v>0</v>
      </c>
      <c r="G163" s="205"/>
      <c r="H163" s="205"/>
      <c r="I163" s="205"/>
    </row>
    <row r="164" spans="1:9" s="225" customFormat="1" ht="15.75" customHeight="1">
      <c r="A164" s="342"/>
      <c r="B164" s="415" t="s">
        <v>308</v>
      </c>
      <c r="C164" s="416"/>
      <c r="D164" s="346"/>
      <c r="E164" s="346"/>
      <c r="F164" s="296">
        <v>0</v>
      </c>
      <c r="G164" s="205"/>
      <c r="H164" s="205"/>
      <c r="I164" s="205"/>
    </row>
    <row r="165" spans="1:9" s="225" customFormat="1" ht="15.75" customHeight="1">
      <c r="A165" s="342"/>
      <c r="B165" s="415" t="s">
        <v>139</v>
      </c>
      <c r="C165" s="416"/>
      <c r="D165" s="346"/>
      <c r="E165" s="346"/>
      <c r="F165" s="296">
        <v>0</v>
      </c>
      <c r="G165" s="205"/>
      <c r="H165" s="205"/>
      <c r="I165" s="205"/>
    </row>
    <row r="166" spans="1:9" s="225" customFormat="1" ht="15.75" customHeight="1">
      <c r="A166" s="342"/>
      <c r="B166" s="415" t="s">
        <v>490</v>
      </c>
      <c r="C166" s="418"/>
      <c r="D166" s="346">
        <f>SUM(D160:D165)</f>
        <v>2285162981</v>
      </c>
      <c r="E166" s="346">
        <v>4848401466</v>
      </c>
      <c r="F166" s="328">
        <v>7133564447</v>
      </c>
      <c r="G166" s="205"/>
      <c r="H166" s="205"/>
      <c r="I166" s="205"/>
    </row>
    <row r="167" spans="1:9" s="225" customFormat="1" ht="15" customHeight="1" hidden="1">
      <c r="A167" s="342"/>
      <c r="B167" s="415" t="s">
        <v>135</v>
      </c>
      <c r="C167" s="418"/>
      <c r="D167" s="410">
        <v>5464359632</v>
      </c>
      <c r="E167" s="410">
        <v>2596244129</v>
      </c>
      <c r="F167" s="411">
        <v>8060603761</v>
      </c>
      <c r="G167" s="205"/>
      <c r="H167" s="205"/>
      <c r="I167" s="205"/>
    </row>
    <row r="168" spans="1:9" s="225" customFormat="1" ht="16.5" customHeight="1">
      <c r="A168" s="342"/>
      <c r="B168" s="417" t="s">
        <v>141</v>
      </c>
      <c r="C168" s="418"/>
      <c r="D168" s="410"/>
      <c r="E168" s="410"/>
      <c r="F168" s="411"/>
      <c r="G168" s="205"/>
      <c r="H168" s="205"/>
      <c r="I168" s="205"/>
    </row>
    <row r="169" spans="1:9" s="225" customFormat="1" ht="16.5" customHeight="1">
      <c r="A169" s="342"/>
      <c r="B169" s="419" t="s">
        <v>530</v>
      </c>
      <c r="C169" s="418"/>
      <c r="D169" s="410">
        <f>D151-D160</f>
        <v>6324040427</v>
      </c>
      <c r="E169" s="410">
        <v>6304913497</v>
      </c>
      <c r="F169" s="373">
        <v>12628953924</v>
      </c>
      <c r="G169" s="205"/>
      <c r="H169" s="205"/>
      <c r="I169" s="205"/>
    </row>
    <row r="170" spans="1:9" s="225" customFormat="1" ht="16.5" customHeight="1">
      <c r="A170" s="400"/>
      <c r="B170" s="420" t="s">
        <v>531</v>
      </c>
      <c r="C170" s="421"/>
      <c r="D170" s="412">
        <f>D157-D166</f>
        <v>6000570730</v>
      </c>
      <c r="E170" s="412">
        <v>5859917704</v>
      </c>
      <c r="F170" s="540">
        <v>11860488434</v>
      </c>
      <c r="G170" s="205"/>
      <c r="H170" s="205"/>
      <c r="I170" s="205"/>
    </row>
    <row r="171" spans="1:6" s="225" customFormat="1" ht="17.25" customHeight="1">
      <c r="A171" s="223"/>
      <c r="B171" s="215"/>
      <c r="C171" s="27"/>
      <c r="D171" s="27"/>
      <c r="E171" s="367"/>
      <c r="F171" s="368"/>
    </row>
    <row r="172" spans="1:6" s="225" customFormat="1" ht="18" customHeight="1">
      <c r="A172" s="369" t="s">
        <v>249</v>
      </c>
      <c r="B172" s="215" t="s">
        <v>302</v>
      </c>
      <c r="C172" s="27"/>
      <c r="D172" s="27"/>
      <c r="E172" s="367"/>
      <c r="F172" s="368"/>
    </row>
    <row r="173" spans="1:6" s="225" customFormat="1" ht="18" customHeight="1">
      <c r="A173" s="369"/>
      <c r="B173" s="215"/>
      <c r="C173" s="27"/>
      <c r="D173" s="27"/>
      <c r="E173" s="367"/>
      <c r="F173" s="370" t="s">
        <v>209</v>
      </c>
    </row>
    <row r="174" spans="1:6" s="225" customFormat="1" ht="16.5" customHeight="1">
      <c r="A174" s="648"/>
      <c r="B174" s="660" t="s">
        <v>132</v>
      </c>
      <c r="C174" s="664"/>
      <c r="D174" s="661"/>
      <c r="E174" s="609" t="s">
        <v>323</v>
      </c>
      <c r="F174" s="639" t="s">
        <v>146</v>
      </c>
    </row>
    <row r="175" spans="1:6" s="225" customFormat="1" ht="13.5" customHeight="1">
      <c r="A175" s="649"/>
      <c r="B175" s="662"/>
      <c r="C175" s="665"/>
      <c r="D175" s="663"/>
      <c r="E175" s="609"/>
      <c r="F175" s="640"/>
    </row>
    <row r="176" spans="1:6" s="225" customFormat="1" ht="21" customHeight="1">
      <c r="A176" s="407"/>
      <c r="B176" s="413" t="s">
        <v>303</v>
      </c>
      <c r="C176" s="422"/>
      <c r="D176" s="414"/>
      <c r="E176" s="408"/>
      <c r="F176" s="408"/>
    </row>
    <row r="177" spans="1:7" s="225" customFormat="1" ht="18" customHeight="1">
      <c r="A177" s="342"/>
      <c r="B177" s="415" t="s">
        <v>529</v>
      </c>
      <c r="C177" s="423"/>
      <c r="D177" s="416"/>
      <c r="E177" s="346">
        <v>310091666</v>
      </c>
      <c r="F177" s="162">
        <v>310091666</v>
      </c>
      <c r="G177" s="372"/>
    </row>
    <row r="178" spans="1:6" s="225" customFormat="1" ht="18" customHeight="1">
      <c r="A178" s="342"/>
      <c r="B178" s="415" t="s">
        <v>129</v>
      </c>
      <c r="C178" s="423"/>
      <c r="D178" s="416"/>
      <c r="E178" s="346">
        <v>0</v>
      </c>
      <c r="F178" s="162">
        <v>0</v>
      </c>
    </row>
    <row r="179" spans="1:6" s="225" customFormat="1" ht="15" customHeight="1" hidden="1">
      <c r="A179" s="342"/>
      <c r="B179" s="415" t="s">
        <v>106</v>
      </c>
      <c r="C179" s="423"/>
      <c r="D179" s="416"/>
      <c r="E179" s="346">
        <v>0</v>
      </c>
      <c r="F179" s="346">
        <v>0</v>
      </c>
    </row>
    <row r="180" spans="1:6" s="225" customFormat="1" ht="15" customHeight="1" hidden="1">
      <c r="A180" s="342"/>
      <c r="B180" s="415" t="s">
        <v>112</v>
      </c>
      <c r="C180" s="423"/>
      <c r="D180" s="416"/>
      <c r="E180" s="346">
        <v>0</v>
      </c>
      <c r="F180" s="346">
        <v>0</v>
      </c>
    </row>
    <row r="181" spans="1:6" s="225" customFormat="1" ht="15" customHeight="1">
      <c r="A181" s="342"/>
      <c r="B181" s="415" t="s">
        <v>138</v>
      </c>
      <c r="C181" s="423"/>
      <c r="D181" s="416"/>
      <c r="E181" s="346">
        <v>0</v>
      </c>
      <c r="F181" s="346">
        <v>0</v>
      </c>
    </row>
    <row r="182" spans="1:6" s="225" customFormat="1" ht="15" customHeight="1" hidden="1">
      <c r="A182" s="342"/>
      <c r="B182" s="415" t="s">
        <v>142</v>
      </c>
      <c r="C182" s="423"/>
      <c r="D182" s="416"/>
      <c r="E182" s="346">
        <v>0</v>
      </c>
      <c r="F182" s="346">
        <v>0</v>
      </c>
    </row>
    <row r="183" spans="1:6" s="225" customFormat="1" ht="18" customHeight="1" hidden="1">
      <c r="A183" s="342"/>
      <c r="B183" s="415" t="s">
        <v>139</v>
      </c>
      <c r="C183" s="423"/>
      <c r="D183" s="424"/>
      <c r="E183" s="346">
        <v>0</v>
      </c>
      <c r="F183" s="162">
        <v>0</v>
      </c>
    </row>
    <row r="184" spans="1:7" s="225" customFormat="1" ht="18" customHeight="1">
      <c r="A184" s="342"/>
      <c r="B184" s="415" t="s">
        <v>528</v>
      </c>
      <c r="C184" s="423"/>
      <c r="D184" s="416"/>
      <c r="E184" s="346">
        <v>310091666</v>
      </c>
      <c r="F184" s="162">
        <v>310091666</v>
      </c>
      <c r="G184" s="372"/>
    </row>
    <row r="185" spans="1:6" s="225" customFormat="1" ht="15" customHeight="1" hidden="1">
      <c r="A185" s="342"/>
      <c r="B185" s="415" t="s">
        <v>135</v>
      </c>
      <c r="C185" s="423"/>
      <c r="D185" s="416"/>
      <c r="E185" s="346">
        <v>158016666</v>
      </c>
      <c r="F185" s="162">
        <v>658016666</v>
      </c>
    </row>
    <row r="186" spans="1:6" s="225" customFormat="1" ht="18" customHeight="1">
      <c r="A186" s="342"/>
      <c r="B186" s="417" t="s">
        <v>140</v>
      </c>
      <c r="C186" s="425"/>
      <c r="D186" s="418"/>
      <c r="E186" s="410"/>
      <c r="F186" s="410"/>
    </row>
    <row r="187" spans="1:7" s="225" customFormat="1" ht="18" customHeight="1">
      <c r="A187" s="342"/>
      <c r="B187" s="415" t="s">
        <v>91</v>
      </c>
      <c r="C187" s="423"/>
      <c r="D187" s="416"/>
      <c r="E187" s="346">
        <v>201268748</v>
      </c>
      <c r="F187" s="162">
        <v>201268748</v>
      </c>
      <c r="G187" s="372"/>
    </row>
    <row r="188" spans="1:6" s="225" customFormat="1" ht="18" customHeight="1">
      <c r="A188" s="342"/>
      <c r="B188" s="415" t="s">
        <v>130</v>
      </c>
      <c r="C188" s="423"/>
      <c r="D188" s="416"/>
      <c r="E188" s="346">
        <v>9589583</v>
      </c>
      <c r="F188" s="162">
        <v>9589583</v>
      </c>
    </row>
    <row r="189" spans="1:6" s="225" customFormat="1" ht="18" customHeight="1">
      <c r="A189" s="342"/>
      <c r="B189" s="415" t="s">
        <v>138</v>
      </c>
      <c r="C189" s="423"/>
      <c r="D189" s="416"/>
      <c r="E189" s="346">
        <v>0</v>
      </c>
      <c r="F189" s="162">
        <v>0</v>
      </c>
    </row>
    <row r="190" spans="1:6" s="225" customFormat="1" ht="18" customHeight="1">
      <c r="A190" s="342"/>
      <c r="B190" s="415" t="s">
        <v>142</v>
      </c>
      <c r="C190" s="423"/>
      <c r="D190" s="416"/>
      <c r="E190" s="346">
        <v>0</v>
      </c>
      <c r="F190" s="346">
        <v>0</v>
      </c>
    </row>
    <row r="191" spans="1:6" s="225" customFormat="1" ht="15.75" customHeight="1">
      <c r="A191" s="342"/>
      <c r="B191" s="415" t="s">
        <v>429</v>
      </c>
      <c r="C191" s="423"/>
      <c r="D191" s="416"/>
      <c r="E191" s="346">
        <v>0</v>
      </c>
      <c r="F191" s="162">
        <v>0</v>
      </c>
    </row>
    <row r="192" spans="1:7" s="225" customFormat="1" ht="17.25" customHeight="1">
      <c r="A192" s="342"/>
      <c r="B192" s="415" t="s">
        <v>528</v>
      </c>
      <c r="C192" s="423"/>
      <c r="D192" s="416"/>
      <c r="E192" s="346">
        <v>210858331</v>
      </c>
      <c r="F192" s="410">
        <v>210858331</v>
      </c>
      <c r="G192" s="372"/>
    </row>
    <row r="193" spans="1:6" s="225" customFormat="1" ht="15" customHeight="1">
      <c r="A193" s="342"/>
      <c r="B193" s="417" t="s">
        <v>141</v>
      </c>
      <c r="C193" s="425"/>
      <c r="D193" s="418"/>
      <c r="E193" s="410"/>
      <c r="F193" s="410"/>
    </row>
    <row r="194" spans="1:7" s="225" customFormat="1" ht="18" customHeight="1">
      <c r="A194" s="342"/>
      <c r="B194" s="419" t="s">
        <v>530</v>
      </c>
      <c r="C194" s="425"/>
      <c r="D194" s="418"/>
      <c r="E194" s="366">
        <v>108822918</v>
      </c>
      <c r="F194" s="542">
        <v>108822918</v>
      </c>
      <c r="G194" s="372"/>
    </row>
    <row r="195" spans="1:7" s="225" customFormat="1" ht="18" customHeight="1">
      <c r="A195" s="400"/>
      <c r="B195" s="420" t="s">
        <v>531</v>
      </c>
      <c r="C195" s="426"/>
      <c r="D195" s="421"/>
      <c r="E195" s="543">
        <v>99233335</v>
      </c>
      <c r="F195" s="541">
        <v>99233335</v>
      </c>
      <c r="G195" s="372"/>
    </row>
    <row r="196" spans="1:6" s="27" customFormat="1" ht="18" customHeight="1">
      <c r="A196" s="626" t="s">
        <v>250</v>
      </c>
      <c r="B196" s="628" t="s">
        <v>309</v>
      </c>
      <c r="C196" s="629"/>
      <c r="D196" s="630"/>
      <c r="E196" s="449" t="s">
        <v>507</v>
      </c>
      <c r="F196" s="450" t="s">
        <v>506</v>
      </c>
    </row>
    <row r="197" spans="1:6" s="27" customFormat="1" ht="16.5" customHeight="1">
      <c r="A197" s="627"/>
      <c r="B197" s="631"/>
      <c r="C197" s="632"/>
      <c r="D197" s="633"/>
      <c r="E197" s="352" t="s">
        <v>264</v>
      </c>
      <c r="F197" s="353" t="s">
        <v>264</v>
      </c>
    </row>
    <row r="198" spans="1:6" s="341" customFormat="1" ht="18.75" customHeight="1">
      <c r="A198" s="398"/>
      <c r="B198" s="402" t="s">
        <v>464</v>
      </c>
      <c r="C198" s="402"/>
      <c r="D198" s="403"/>
      <c r="E198" s="399">
        <v>17746222826</v>
      </c>
      <c r="F198" s="399">
        <v>18664135747</v>
      </c>
    </row>
    <row r="199" spans="1:6" s="27" customFormat="1" ht="15.75" customHeight="1">
      <c r="A199" s="386"/>
      <c r="B199" s="344" t="s">
        <v>299</v>
      </c>
      <c r="C199" s="344"/>
      <c r="D199" s="345"/>
      <c r="E199" s="346"/>
      <c r="F199" s="346">
        <v>0</v>
      </c>
    </row>
    <row r="200" spans="1:6" s="27" customFormat="1" ht="16.5" customHeight="1">
      <c r="A200" s="386"/>
      <c r="B200" s="344" t="s">
        <v>352</v>
      </c>
      <c r="C200" s="344"/>
      <c r="D200" s="345"/>
      <c r="E200" s="346"/>
      <c r="F200" s="346">
        <v>0</v>
      </c>
    </row>
    <row r="201" spans="1:6" s="27" customFormat="1" ht="16.5" customHeight="1">
      <c r="A201" s="386"/>
      <c r="B201" s="344" t="s">
        <v>61</v>
      </c>
      <c r="C201" s="344"/>
      <c r="D201" s="345"/>
      <c r="E201" s="346">
        <v>17746222826</v>
      </c>
      <c r="F201" s="346">
        <v>18664135747</v>
      </c>
    </row>
    <row r="202" spans="1:6" s="27" customFormat="1" ht="16.5" customHeight="1">
      <c r="A202" s="386"/>
      <c r="B202" s="344" t="s">
        <v>54</v>
      </c>
      <c r="C202" s="344"/>
      <c r="D202" s="345"/>
      <c r="E202" s="346">
        <v>0</v>
      </c>
      <c r="F202" s="346">
        <v>0</v>
      </c>
    </row>
    <row r="203" spans="1:6" s="341" customFormat="1" ht="16.5" customHeight="1">
      <c r="A203" s="336"/>
      <c r="B203" s="338" t="s">
        <v>465</v>
      </c>
      <c r="C203" s="338"/>
      <c r="D203" s="339"/>
      <c r="E203" s="340">
        <v>9504990385</v>
      </c>
      <c r="F203" s="340">
        <v>14849419982</v>
      </c>
    </row>
    <row r="204" spans="1:6" s="27" customFormat="1" ht="16.5" customHeight="1">
      <c r="A204" s="386"/>
      <c r="B204" s="344" t="s">
        <v>299</v>
      </c>
      <c r="C204" s="344"/>
      <c r="D204" s="345"/>
      <c r="E204" s="346">
        <v>3505430659</v>
      </c>
      <c r="F204" s="346">
        <v>3324674626</v>
      </c>
    </row>
    <row r="205" spans="1:6" s="378" customFormat="1" ht="16.5" customHeight="1" hidden="1">
      <c r="A205" s="384"/>
      <c r="B205" s="393" t="s">
        <v>466</v>
      </c>
      <c r="C205" s="393"/>
      <c r="D205" s="394"/>
      <c r="E205" s="456"/>
      <c r="F205" s="456"/>
    </row>
    <row r="206" spans="1:6" s="378" customFormat="1" ht="16.5" customHeight="1" hidden="1">
      <c r="A206" s="384"/>
      <c r="B206" s="393" t="s">
        <v>467</v>
      </c>
      <c r="C206" s="393"/>
      <c r="D206" s="394"/>
      <c r="E206" s="456"/>
      <c r="F206" s="456"/>
    </row>
    <row r="207" spans="1:6" s="378" customFormat="1" ht="16.5" customHeight="1" hidden="1">
      <c r="A207" s="384"/>
      <c r="B207" s="393" t="s">
        <v>468</v>
      </c>
      <c r="C207" s="393"/>
      <c r="D207" s="394"/>
      <c r="E207" s="456"/>
      <c r="F207" s="456"/>
    </row>
    <row r="208" spans="1:6" s="378" customFormat="1" ht="16.5" customHeight="1" hidden="1">
      <c r="A208" s="384"/>
      <c r="B208" s="393" t="s">
        <v>469</v>
      </c>
      <c r="C208" s="393"/>
      <c r="D208" s="394"/>
      <c r="E208" s="456"/>
      <c r="F208" s="456"/>
    </row>
    <row r="209" spans="1:6" s="378" customFormat="1" ht="16.5" customHeight="1" hidden="1">
      <c r="A209" s="384"/>
      <c r="B209" s="393" t="s">
        <v>470</v>
      </c>
      <c r="C209" s="393"/>
      <c r="D209" s="394"/>
      <c r="E209" s="456"/>
      <c r="F209" s="456"/>
    </row>
    <row r="210" spans="1:6" s="378" customFormat="1" ht="16.5" customHeight="1" hidden="1">
      <c r="A210" s="384"/>
      <c r="B210" s="393" t="s">
        <v>471</v>
      </c>
      <c r="C210" s="393"/>
      <c r="D210" s="394"/>
      <c r="E210" s="456"/>
      <c r="F210" s="456"/>
    </row>
    <row r="211" spans="1:6" s="378" customFormat="1" ht="16.5" customHeight="1" hidden="1">
      <c r="A211" s="384"/>
      <c r="B211" s="393" t="s">
        <v>472</v>
      </c>
      <c r="C211" s="393"/>
      <c r="D211" s="394"/>
      <c r="E211" s="456"/>
      <c r="F211" s="456"/>
    </row>
    <row r="212" spans="1:6" s="378" customFormat="1" ht="16.5" customHeight="1" hidden="1">
      <c r="A212" s="384"/>
      <c r="B212" s="393" t="s">
        <v>473</v>
      </c>
      <c r="C212" s="393"/>
      <c r="D212" s="394"/>
      <c r="E212" s="456"/>
      <c r="F212" s="456"/>
    </row>
    <row r="213" spans="1:6" s="378" customFormat="1" ht="16.5" customHeight="1" hidden="1">
      <c r="A213" s="384"/>
      <c r="B213" s="393" t="s">
        <v>474</v>
      </c>
      <c r="C213" s="393"/>
      <c r="D213" s="394"/>
      <c r="E213" s="456"/>
      <c r="F213" s="456"/>
    </row>
    <row r="214" spans="1:6" s="27" customFormat="1" ht="16.5" customHeight="1">
      <c r="A214" s="386"/>
      <c r="B214" s="344" t="s">
        <v>352</v>
      </c>
      <c r="C214" s="344"/>
      <c r="D214" s="345"/>
      <c r="E214" s="346">
        <v>92216818</v>
      </c>
      <c r="F214" s="346">
        <v>302780000</v>
      </c>
    </row>
    <row r="215" spans="1:6" s="27" customFormat="1" ht="16.5" customHeight="1">
      <c r="A215" s="386"/>
      <c r="B215" s="344" t="s">
        <v>456</v>
      </c>
      <c r="C215" s="344"/>
      <c r="D215" s="345"/>
      <c r="E215" s="346">
        <v>0</v>
      </c>
      <c r="F215" s="346">
        <v>0</v>
      </c>
    </row>
    <row r="216" spans="1:6" s="27" customFormat="1" ht="16.5" customHeight="1">
      <c r="A216" s="386"/>
      <c r="B216" s="344" t="s">
        <v>54</v>
      </c>
      <c r="C216" s="344"/>
      <c r="D216" s="345"/>
      <c r="E216" s="346">
        <v>5907342908</v>
      </c>
      <c r="F216" s="346">
        <v>11221965356</v>
      </c>
    </row>
    <row r="217" spans="1:6" s="341" customFormat="1" ht="16.5" customHeight="1">
      <c r="A217" s="336"/>
      <c r="B217" s="338" t="s">
        <v>62</v>
      </c>
      <c r="C217" s="338"/>
      <c r="D217" s="339"/>
      <c r="E217" s="340">
        <v>452691927</v>
      </c>
      <c r="F217" s="340">
        <v>1733017190</v>
      </c>
    </row>
    <row r="218" spans="1:6" s="27" customFormat="1" ht="16.5" customHeight="1">
      <c r="A218" s="386"/>
      <c r="B218" s="344" t="s">
        <v>54</v>
      </c>
      <c r="C218" s="344"/>
      <c r="D218" s="345"/>
      <c r="E218" s="346">
        <v>452691927</v>
      </c>
      <c r="F218" s="346">
        <v>1733017190</v>
      </c>
    </row>
    <row r="219" spans="1:6" s="27" customFormat="1" ht="16.5" customHeight="1">
      <c r="A219" s="461"/>
      <c r="B219" s="405" t="s">
        <v>352</v>
      </c>
      <c r="C219" s="405"/>
      <c r="D219" s="406"/>
      <c r="E219" s="401">
        <v>0</v>
      </c>
      <c r="F219" s="401">
        <v>0</v>
      </c>
    </row>
    <row r="220" spans="1:8" s="221" customFormat="1" ht="15.75" customHeight="1">
      <c r="A220" s="623" t="s">
        <v>146</v>
      </c>
      <c r="B220" s="624"/>
      <c r="C220" s="624"/>
      <c r="D220" s="625"/>
      <c r="E220" s="332">
        <v>27703905138</v>
      </c>
      <c r="F220" s="332">
        <v>35246572919</v>
      </c>
      <c r="G220" s="327"/>
      <c r="H220" s="327"/>
    </row>
    <row r="221" spans="1:6" s="27" customFormat="1" ht="18.75" customHeight="1">
      <c r="A221" s="626" t="s">
        <v>260</v>
      </c>
      <c r="B221" s="628" t="s">
        <v>310</v>
      </c>
      <c r="C221" s="629"/>
      <c r="D221" s="630"/>
      <c r="E221" s="449" t="s">
        <v>507</v>
      </c>
      <c r="F221" s="450" t="s">
        <v>506</v>
      </c>
    </row>
    <row r="222" spans="1:6" s="27" customFormat="1" ht="18" customHeight="1">
      <c r="A222" s="627"/>
      <c r="B222" s="631"/>
      <c r="C222" s="632"/>
      <c r="D222" s="633"/>
      <c r="E222" s="352" t="s">
        <v>264</v>
      </c>
      <c r="F222" s="353" t="s">
        <v>264</v>
      </c>
    </row>
    <row r="223" spans="1:6" s="27" customFormat="1" ht="23.25" customHeight="1">
      <c r="A223" s="407"/>
      <c r="B223" s="413" t="s">
        <v>311</v>
      </c>
      <c r="C223" s="451"/>
      <c r="D223" s="452"/>
      <c r="E223" s="408">
        <v>3376613063</v>
      </c>
      <c r="F223" s="408">
        <v>2423018141</v>
      </c>
    </row>
    <row r="224" spans="1:6" s="27" customFormat="1" ht="19.5" customHeight="1">
      <c r="A224" s="386"/>
      <c r="B224" s="343" t="s">
        <v>299</v>
      </c>
      <c r="C224" s="486"/>
      <c r="D224" s="345"/>
      <c r="E224" s="453">
        <v>0</v>
      </c>
      <c r="F224" s="453">
        <v>0</v>
      </c>
    </row>
    <row r="225" spans="1:6" s="27" customFormat="1" ht="19.5" customHeight="1">
      <c r="A225" s="386"/>
      <c r="B225" s="343" t="s">
        <v>352</v>
      </c>
      <c r="C225" s="486"/>
      <c r="D225" s="345"/>
      <c r="E225" s="453">
        <v>1168446075</v>
      </c>
      <c r="F225" s="453">
        <v>1261937101</v>
      </c>
    </row>
    <row r="226" spans="1:6" s="27" customFormat="1" ht="19.5" customHeight="1">
      <c r="A226" s="386"/>
      <c r="B226" s="343" t="s">
        <v>61</v>
      </c>
      <c r="C226" s="486"/>
      <c r="D226" s="345"/>
      <c r="E226" s="453">
        <v>469800889</v>
      </c>
      <c r="F226" s="453">
        <v>524868661</v>
      </c>
    </row>
    <row r="227" spans="1:6" s="27" customFormat="1" ht="19.5" customHeight="1">
      <c r="A227" s="386"/>
      <c r="B227" s="343" t="s">
        <v>54</v>
      </c>
      <c r="C227" s="486"/>
      <c r="D227" s="345"/>
      <c r="E227" s="453">
        <v>869085859</v>
      </c>
      <c r="F227" s="453">
        <v>338114259</v>
      </c>
    </row>
    <row r="228" spans="1:6" s="27" customFormat="1" ht="19.5" customHeight="1">
      <c r="A228" s="386"/>
      <c r="B228" s="343" t="s">
        <v>456</v>
      </c>
      <c r="C228" s="486"/>
      <c r="D228" s="345"/>
      <c r="E228" s="453">
        <v>593045091</v>
      </c>
      <c r="F228" s="346">
        <v>0</v>
      </c>
    </row>
    <row r="229" spans="1:6" s="27" customFormat="1" ht="19.5" customHeight="1">
      <c r="A229" s="461"/>
      <c r="B229" s="404" t="s">
        <v>417</v>
      </c>
      <c r="C229" s="487"/>
      <c r="D229" s="406"/>
      <c r="E229" s="488">
        <v>276235149</v>
      </c>
      <c r="F229" s="489">
        <v>298098120</v>
      </c>
    </row>
    <row r="230" spans="1:8" s="221" customFormat="1" ht="18.75" customHeight="1">
      <c r="A230" s="623" t="s">
        <v>146</v>
      </c>
      <c r="B230" s="624"/>
      <c r="C230" s="624"/>
      <c r="D230" s="625"/>
      <c r="E230" s="332">
        <v>3376613063</v>
      </c>
      <c r="F230" s="329">
        <v>2423018141</v>
      </c>
      <c r="G230" s="327"/>
      <c r="H230" s="327"/>
    </row>
    <row r="231" spans="1:6" s="27" customFormat="1" ht="18" customHeight="1">
      <c r="A231" s="626" t="s">
        <v>261</v>
      </c>
      <c r="B231" s="628" t="s">
        <v>102</v>
      </c>
      <c r="C231" s="629"/>
      <c r="D231" s="630"/>
      <c r="E231" s="449" t="s">
        <v>507</v>
      </c>
      <c r="F231" s="450" t="s">
        <v>506</v>
      </c>
    </row>
    <row r="232" spans="1:6" s="27" customFormat="1" ht="18.75" customHeight="1">
      <c r="A232" s="627"/>
      <c r="B232" s="631"/>
      <c r="C232" s="632"/>
      <c r="D232" s="633"/>
      <c r="E232" s="352" t="s">
        <v>264</v>
      </c>
      <c r="F232" s="353" t="s">
        <v>264</v>
      </c>
    </row>
    <row r="233" spans="1:6" s="341" customFormat="1" ht="21" customHeight="1">
      <c r="A233" s="398"/>
      <c r="B233" s="490" t="s">
        <v>349</v>
      </c>
      <c r="C233" s="491"/>
      <c r="D233" s="492"/>
      <c r="E233" s="473">
        <v>124330936448</v>
      </c>
      <c r="F233" s="473">
        <v>111902280630</v>
      </c>
    </row>
    <row r="234" spans="1:6" s="27" customFormat="1" ht="18.75" customHeight="1" hidden="1">
      <c r="A234" s="342"/>
      <c r="B234" s="343" t="s">
        <v>367</v>
      </c>
      <c r="C234" s="344"/>
      <c r="D234" s="345"/>
      <c r="E234" s="493"/>
      <c r="F234" s="493">
        <v>47510419057</v>
      </c>
    </row>
    <row r="235" spans="1:6" s="27" customFormat="1" ht="18.75" customHeight="1" hidden="1">
      <c r="A235" s="342"/>
      <c r="B235" s="343" t="s">
        <v>368</v>
      </c>
      <c r="C235" s="344"/>
      <c r="D235" s="345"/>
      <c r="E235" s="493"/>
      <c r="F235" s="493">
        <v>28628417317</v>
      </c>
    </row>
    <row r="236" spans="1:6" s="27" customFormat="1" ht="18.75" customHeight="1" hidden="1">
      <c r="A236" s="342"/>
      <c r="B236" s="343" t="s">
        <v>340</v>
      </c>
      <c r="C236" s="344"/>
      <c r="D236" s="345"/>
      <c r="E236" s="493"/>
      <c r="F236" s="493">
        <v>13511344912</v>
      </c>
    </row>
    <row r="237" spans="1:6" s="27" customFormat="1" ht="18.75" customHeight="1" hidden="1">
      <c r="A237" s="342"/>
      <c r="B237" s="343" t="s">
        <v>324</v>
      </c>
      <c r="C237" s="344"/>
      <c r="D237" s="345"/>
      <c r="E237" s="493"/>
      <c r="F237" s="493">
        <v>3887494409</v>
      </c>
    </row>
    <row r="238" spans="1:6" s="27" customFormat="1" ht="3.75" customHeight="1" hidden="1">
      <c r="A238" s="342"/>
      <c r="B238" s="343"/>
      <c r="C238" s="344"/>
      <c r="D238" s="345"/>
      <c r="E238" s="346"/>
      <c r="F238" s="346"/>
    </row>
    <row r="239" spans="1:6" s="27" customFormat="1" ht="19.5" customHeight="1" hidden="1">
      <c r="A239" s="342"/>
      <c r="B239" s="343" t="s">
        <v>338</v>
      </c>
      <c r="C239" s="344"/>
      <c r="D239" s="345"/>
      <c r="E239" s="346"/>
      <c r="F239" s="346">
        <v>0</v>
      </c>
    </row>
    <row r="240" spans="1:6" s="27" customFormat="1" ht="16.5" customHeight="1" hidden="1">
      <c r="A240" s="342"/>
      <c r="B240" s="343" t="s">
        <v>325</v>
      </c>
      <c r="C240" s="344"/>
      <c r="D240" s="345"/>
      <c r="E240" s="346"/>
      <c r="F240" s="346">
        <v>0</v>
      </c>
    </row>
    <row r="241" spans="1:6" s="27" customFormat="1" ht="19.5" customHeight="1">
      <c r="A241" s="342"/>
      <c r="B241" s="614" t="s">
        <v>416</v>
      </c>
      <c r="C241" s="615"/>
      <c r="D241" s="616"/>
      <c r="E241" s="456">
        <v>13231776000</v>
      </c>
      <c r="F241" s="456">
        <v>13046200000</v>
      </c>
    </row>
    <row r="242" spans="1:6" s="215" customFormat="1" ht="19.5" customHeight="1">
      <c r="A242" s="342"/>
      <c r="B242" s="392" t="s">
        <v>352</v>
      </c>
      <c r="C242" s="434"/>
      <c r="D242" s="435"/>
      <c r="E242" s="456">
        <v>65508759921</v>
      </c>
      <c r="F242" s="456">
        <v>60572959725</v>
      </c>
    </row>
    <row r="243" spans="1:6" s="27" customFormat="1" ht="20.25" customHeight="1">
      <c r="A243" s="342"/>
      <c r="B243" s="392" t="s">
        <v>417</v>
      </c>
      <c r="C243" s="494"/>
      <c r="D243" s="495"/>
      <c r="E243" s="456">
        <v>19884738840</v>
      </c>
      <c r="F243" s="456">
        <v>8698791131</v>
      </c>
    </row>
    <row r="244" spans="1:6" s="27" customFormat="1" ht="18" customHeight="1" hidden="1">
      <c r="A244" s="342"/>
      <c r="B244" s="496" t="s">
        <v>460</v>
      </c>
      <c r="C244" s="494"/>
      <c r="D244" s="495"/>
      <c r="E244" s="346"/>
      <c r="F244" s="346">
        <v>6958724980</v>
      </c>
    </row>
    <row r="245" spans="1:6" s="27" customFormat="1" ht="20.25" customHeight="1">
      <c r="A245" s="400"/>
      <c r="B245" s="395" t="s">
        <v>54</v>
      </c>
      <c r="C245" s="497"/>
      <c r="D245" s="498"/>
      <c r="E245" s="477">
        <v>67929085614</v>
      </c>
      <c r="F245" s="477">
        <v>61995045949</v>
      </c>
    </row>
    <row r="246" spans="1:8" s="221" customFormat="1" ht="22.5" customHeight="1">
      <c r="A246" s="623" t="s">
        <v>146</v>
      </c>
      <c r="B246" s="624"/>
      <c r="C246" s="624"/>
      <c r="D246" s="625"/>
      <c r="E246" s="329">
        <v>290885296823</v>
      </c>
      <c r="F246" s="329">
        <v>256215277435</v>
      </c>
      <c r="G246" s="327"/>
      <c r="H246" s="327"/>
    </row>
    <row r="247" spans="1:8" s="27" customFormat="1" ht="18" customHeight="1">
      <c r="A247" s="220"/>
      <c r="B247" s="499"/>
      <c r="C247" s="365"/>
      <c r="D247" s="365"/>
      <c r="E247" s="368"/>
      <c r="F247" s="368"/>
      <c r="G247" s="348"/>
      <c r="H247" s="348"/>
    </row>
    <row r="248" spans="1:8" s="27" customFormat="1" ht="18" customHeight="1">
      <c r="A248" s="220"/>
      <c r="B248" s="499"/>
      <c r="C248" s="365"/>
      <c r="D248" s="365"/>
      <c r="E248" s="368"/>
      <c r="F248" s="368"/>
      <c r="G248" s="348"/>
      <c r="H248" s="348"/>
    </row>
    <row r="249" spans="1:8" s="27" customFormat="1" ht="18" customHeight="1">
      <c r="A249" s="220"/>
      <c r="B249" s="499"/>
      <c r="C249" s="365"/>
      <c r="D249" s="365"/>
      <c r="E249" s="368"/>
      <c r="F249" s="368"/>
      <c r="G249" s="348"/>
      <c r="H249" s="348"/>
    </row>
    <row r="250" spans="1:6" s="225" customFormat="1" ht="18" customHeight="1">
      <c r="A250" s="626" t="s">
        <v>236</v>
      </c>
      <c r="B250" s="628" t="s">
        <v>326</v>
      </c>
      <c r="C250" s="629"/>
      <c r="D250" s="630"/>
      <c r="E250" s="449" t="s">
        <v>507</v>
      </c>
      <c r="F250" s="450" t="s">
        <v>506</v>
      </c>
    </row>
    <row r="251" spans="1:6" s="225" customFormat="1" ht="18" customHeight="1">
      <c r="A251" s="627"/>
      <c r="B251" s="631"/>
      <c r="C251" s="632"/>
      <c r="D251" s="633"/>
      <c r="E251" s="352" t="s">
        <v>264</v>
      </c>
      <c r="F251" s="353" t="s">
        <v>264</v>
      </c>
    </row>
    <row r="252" spans="1:6" s="225" customFormat="1" ht="16.5" customHeight="1">
      <c r="A252" s="407"/>
      <c r="B252" s="500" t="s">
        <v>475</v>
      </c>
      <c r="C252" s="501"/>
      <c r="D252" s="502"/>
      <c r="E252" s="503">
        <v>23164171722</v>
      </c>
      <c r="F252" s="503">
        <v>20452572783</v>
      </c>
    </row>
    <row r="253" spans="1:6" s="225" customFormat="1" ht="16.5" customHeight="1">
      <c r="A253" s="342"/>
      <c r="B253" s="343" t="s">
        <v>476</v>
      </c>
      <c r="C253" s="504"/>
      <c r="D253" s="424"/>
      <c r="E253" s="296">
        <v>20069106595</v>
      </c>
      <c r="F253" s="296">
        <v>18929495620</v>
      </c>
    </row>
    <row r="254" spans="1:6" s="225" customFormat="1" ht="16.5" customHeight="1">
      <c r="A254" s="342"/>
      <c r="B254" s="343" t="s">
        <v>339</v>
      </c>
      <c r="C254" s="504"/>
      <c r="D254" s="424"/>
      <c r="E254" s="296">
        <v>1656529907</v>
      </c>
      <c r="F254" s="296">
        <v>1416748478</v>
      </c>
    </row>
    <row r="255" spans="1:6" s="225" customFormat="1" ht="16.5" customHeight="1">
      <c r="A255" s="342"/>
      <c r="B255" s="343" t="s">
        <v>345</v>
      </c>
      <c r="C255" s="504"/>
      <c r="D255" s="424"/>
      <c r="E255" s="296">
        <v>3665577499</v>
      </c>
      <c r="F255" s="296">
        <v>3665577499</v>
      </c>
    </row>
    <row r="256" spans="1:6" s="225" customFormat="1" ht="16.5" customHeight="1">
      <c r="A256" s="400"/>
      <c r="B256" s="404" t="s">
        <v>63</v>
      </c>
      <c r="C256" s="505"/>
      <c r="D256" s="506"/>
      <c r="E256" s="507">
        <v>646989000</v>
      </c>
      <c r="F256" s="507">
        <v>650989000</v>
      </c>
    </row>
    <row r="257" spans="1:8" s="334" customFormat="1" ht="19.5" customHeight="1">
      <c r="A257" s="623" t="s">
        <v>146</v>
      </c>
      <c r="B257" s="624"/>
      <c r="C257" s="624"/>
      <c r="D257" s="625"/>
      <c r="E257" s="329">
        <v>49202374723</v>
      </c>
      <c r="F257" s="329">
        <v>45115383380</v>
      </c>
      <c r="G257" s="335"/>
      <c r="H257" s="335"/>
    </row>
    <row r="258" spans="1:6" s="27" customFormat="1" ht="19.5" customHeight="1">
      <c r="A258" s="626" t="s">
        <v>251</v>
      </c>
      <c r="B258" s="628" t="s">
        <v>327</v>
      </c>
      <c r="C258" s="629"/>
      <c r="D258" s="630"/>
      <c r="E258" s="449" t="s">
        <v>507</v>
      </c>
      <c r="F258" s="450" t="s">
        <v>506</v>
      </c>
    </row>
    <row r="259" spans="1:6" s="27" customFormat="1" ht="16.5" customHeight="1">
      <c r="A259" s="627"/>
      <c r="B259" s="631"/>
      <c r="C259" s="632"/>
      <c r="D259" s="633"/>
      <c r="E259" s="352" t="s">
        <v>264</v>
      </c>
      <c r="F259" s="353" t="s">
        <v>264</v>
      </c>
    </row>
    <row r="260" spans="1:6" s="341" customFormat="1" ht="18" customHeight="1">
      <c r="A260" s="398"/>
      <c r="B260" s="391" t="s">
        <v>349</v>
      </c>
      <c r="C260" s="402"/>
      <c r="D260" s="403"/>
      <c r="E260" s="399">
        <v>6085403409</v>
      </c>
      <c r="F260" s="399">
        <v>1021237390</v>
      </c>
    </row>
    <row r="261" spans="1:6" s="27" customFormat="1" ht="16.5" customHeight="1">
      <c r="A261" s="386"/>
      <c r="B261" s="343" t="s">
        <v>399</v>
      </c>
      <c r="C261" s="344"/>
      <c r="D261" s="345"/>
      <c r="E261" s="296">
        <v>75964867</v>
      </c>
      <c r="F261" s="296">
        <v>50700742</v>
      </c>
    </row>
    <row r="262" spans="1:6" s="27" customFormat="1" ht="16.5" customHeight="1">
      <c r="A262" s="386"/>
      <c r="B262" s="343" t="s">
        <v>396</v>
      </c>
      <c r="C262" s="344"/>
      <c r="D262" s="345"/>
      <c r="E262" s="296">
        <v>207421246</v>
      </c>
      <c r="F262" s="296">
        <v>97145326</v>
      </c>
    </row>
    <row r="263" spans="1:6" s="27" customFormat="1" ht="19.5" customHeight="1">
      <c r="A263" s="386"/>
      <c r="B263" s="343" t="s">
        <v>397</v>
      </c>
      <c r="C263" s="344"/>
      <c r="D263" s="345"/>
      <c r="E263" s="296">
        <v>56575563</v>
      </c>
      <c r="F263" s="296">
        <v>47723171</v>
      </c>
    </row>
    <row r="264" spans="1:6" s="27" customFormat="1" ht="16.5" customHeight="1">
      <c r="A264" s="386"/>
      <c r="B264" s="343" t="s">
        <v>400</v>
      </c>
      <c r="C264" s="344"/>
      <c r="D264" s="345"/>
      <c r="E264" s="493">
        <v>5745441733</v>
      </c>
      <c r="F264" s="493">
        <v>825668151</v>
      </c>
    </row>
    <row r="265" spans="1:6" s="341" customFormat="1" ht="19.5" customHeight="1">
      <c r="A265" s="336"/>
      <c r="B265" s="617" t="s">
        <v>416</v>
      </c>
      <c r="C265" s="618"/>
      <c r="D265" s="619"/>
      <c r="E265" s="340">
        <v>2474556947</v>
      </c>
      <c r="F265" s="340">
        <v>2174970107</v>
      </c>
    </row>
    <row r="266" spans="1:6" s="27" customFormat="1" ht="15.75" customHeight="1">
      <c r="A266" s="342"/>
      <c r="B266" s="343" t="s">
        <v>401</v>
      </c>
      <c r="C266" s="344"/>
      <c r="D266" s="345"/>
      <c r="E266" s="296">
        <v>426213421</v>
      </c>
      <c r="F266" s="296">
        <v>379490439</v>
      </c>
    </row>
    <row r="267" spans="1:6" s="27" customFormat="1" ht="15.75" customHeight="1">
      <c r="A267" s="342"/>
      <c r="B267" s="343" t="s">
        <v>402</v>
      </c>
      <c r="C267" s="344"/>
      <c r="D267" s="345"/>
      <c r="E267" s="296">
        <v>1421520136</v>
      </c>
      <c r="F267" s="296">
        <v>1314889463</v>
      </c>
    </row>
    <row r="268" spans="1:6" s="27" customFormat="1" ht="15.75" customHeight="1">
      <c r="A268" s="342"/>
      <c r="B268" s="343" t="s">
        <v>422</v>
      </c>
      <c r="C268" s="344"/>
      <c r="D268" s="345"/>
      <c r="E268" s="296">
        <v>121888628</v>
      </c>
      <c r="F268" s="296">
        <v>109694443</v>
      </c>
    </row>
    <row r="269" spans="1:6" s="27" customFormat="1" ht="15.75" customHeight="1">
      <c r="A269" s="342"/>
      <c r="B269" s="343" t="s">
        <v>423</v>
      </c>
      <c r="C269" s="344"/>
      <c r="D269" s="345"/>
      <c r="E269" s="296">
        <v>504934762</v>
      </c>
      <c r="F269" s="296">
        <v>370895762</v>
      </c>
    </row>
    <row r="270" spans="1:6" s="341" customFormat="1" ht="19.5" customHeight="1">
      <c r="A270" s="336"/>
      <c r="B270" s="337" t="s">
        <v>352</v>
      </c>
      <c r="C270" s="338"/>
      <c r="D270" s="339"/>
      <c r="E270" s="340">
        <v>1529751292</v>
      </c>
      <c r="F270" s="340">
        <v>1111719898</v>
      </c>
    </row>
    <row r="271" spans="1:6" s="27" customFormat="1" ht="15.75" customHeight="1">
      <c r="A271" s="342"/>
      <c r="B271" s="343" t="s">
        <v>401</v>
      </c>
      <c r="C271" s="344"/>
      <c r="D271" s="345"/>
      <c r="E271" s="296">
        <v>248389986</v>
      </c>
      <c r="F271" s="296">
        <v>252242144</v>
      </c>
    </row>
    <row r="272" spans="1:6" s="27" customFormat="1" ht="15.75" customHeight="1">
      <c r="A272" s="342"/>
      <c r="B272" s="343" t="s">
        <v>402</v>
      </c>
      <c r="C272" s="344"/>
      <c r="D272" s="345"/>
      <c r="E272" s="296">
        <v>1071494781</v>
      </c>
      <c r="F272" s="296">
        <v>696348887</v>
      </c>
    </row>
    <row r="273" spans="1:6" s="27" customFormat="1" ht="15.75" customHeight="1">
      <c r="A273" s="342"/>
      <c r="B273" s="343" t="s">
        <v>397</v>
      </c>
      <c r="C273" s="344"/>
      <c r="D273" s="345"/>
      <c r="E273" s="296">
        <v>34846831</v>
      </c>
      <c r="F273" s="296">
        <v>8512379</v>
      </c>
    </row>
    <row r="274" spans="1:6" s="27" customFormat="1" ht="15.75" customHeight="1">
      <c r="A274" s="342"/>
      <c r="B274" s="343" t="s">
        <v>400</v>
      </c>
      <c r="C274" s="344"/>
      <c r="D274" s="345"/>
      <c r="E274" s="296">
        <v>175019694</v>
      </c>
      <c r="F274" s="296">
        <v>154616488</v>
      </c>
    </row>
    <row r="275" spans="1:6" s="341" customFormat="1" ht="19.5" customHeight="1">
      <c r="A275" s="336"/>
      <c r="B275" s="337" t="s">
        <v>417</v>
      </c>
      <c r="C275" s="338"/>
      <c r="D275" s="339"/>
      <c r="E275" s="340">
        <v>523714202</v>
      </c>
      <c r="F275" s="340">
        <v>556525504</v>
      </c>
    </row>
    <row r="276" spans="1:6" s="27" customFormat="1" ht="13.5" customHeight="1">
      <c r="A276" s="342"/>
      <c r="B276" s="343" t="s">
        <v>401</v>
      </c>
      <c r="C276" s="344"/>
      <c r="D276" s="345"/>
      <c r="E276" s="346">
        <v>116168924</v>
      </c>
      <c r="F276" s="346">
        <v>146168924</v>
      </c>
    </row>
    <row r="277" spans="1:6" s="27" customFormat="1" ht="13.5" customHeight="1">
      <c r="A277" s="342"/>
      <c r="B277" s="343" t="s">
        <v>396</v>
      </c>
      <c r="C277" s="344"/>
      <c r="D277" s="345"/>
      <c r="E277" s="346">
        <v>336668301</v>
      </c>
      <c r="F277" s="346">
        <v>370728992</v>
      </c>
    </row>
    <row r="278" spans="1:6" s="27" customFormat="1" ht="13.5" customHeight="1">
      <c r="A278" s="342"/>
      <c r="B278" s="343" t="s">
        <v>397</v>
      </c>
      <c r="C278" s="344"/>
      <c r="D278" s="345"/>
      <c r="E278" s="346">
        <v>38175186</v>
      </c>
      <c r="F278" s="346">
        <v>39627588</v>
      </c>
    </row>
    <row r="279" spans="1:6" s="27" customFormat="1" ht="13.5" customHeight="1">
      <c r="A279" s="342"/>
      <c r="B279" s="343" t="s">
        <v>400</v>
      </c>
      <c r="C279" s="344"/>
      <c r="D279" s="345"/>
      <c r="E279" s="346">
        <v>32701791</v>
      </c>
      <c r="F279" s="346">
        <v>0</v>
      </c>
    </row>
    <row r="280" spans="1:6" s="27" customFormat="1" ht="17.25" customHeight="1">
      <c r="A280" s="342"/>
      <c r="B280" s="337" t="s">
        <v>49</v>
      </c>
      <c r="C280" s="344"/>
      <c r="D280" s="345"/>
      <c r="E280" s="340">
        <v>134892043</v>
      </c>
      <c r="F280" s="340">
        <v>80154622</v>
      </c>
    </row>
    <row r="281" spans="1:6" s="27" customFormat="1" ht="15.75" customHeight="1">
      <c r="A281" s="342"/>
      <c r="B281" s="343" t="s">
        <v>401</v>
      </c>
      <c r="C281" s="344"/>
      <c r="D281" s="345"/>
      <c r="E281" s="346">
        <v>76049072</v>
      </c>
      <c r="F281" s="346">
        <v>72343065</v>
      </c>
    </row>
    <row r="282" spans="1:6" s="27" customFormat="1" ht="15.75" customHeight="1">
      <c r="A282" s="342"/>
      <c r="B282" s="343" t="s">
        <v>402</v>
      </c>
      <c r="C282" s="344"/>
      <c r="D282" s="345"/>
      <c r="E282" s="346">
        <v>47845414</v>
      </c>
      <c r="F282" s="346">
        <v>0</v>
      </c>
    </row>
    <row r="283" spans="1:6" s="27" customFormat="1" ht="15.75" customHeight="1">
      <c r="A283" s="342"/>
      <c r="B283" s="343" t="s">
        <v>397</v>
      </c>
      <c r="C283" s="344"/>
      <c r="D283" s="345"/>
      <c r="E283" s="346">
        <v>3186000</v>
      </c>
      <c r="F283" s="346">
        <v>0</v>
      </c>
    </row>
    <row r="284" spans="1:6" s="27" customFormat="1" ht="15.75" customHeight="1">
      <c r="A284" s="342"/>
      <c r="B284" s="343" t="s">
        <v>421</v>
      </c>
      <c r="C284" s="344"/>
      <c r="D284" s="345"/>
      <c r="E284" s="346">
        <v>7811557</v>
      </c>
      <c r="F284" s="346">
        <v>7811557</v>
      </c>
    </row>
    <row r="285" spans="1:6" s="27" customFormat="1" ht="19.5" customHeight="1">
      <c r="A285" s="342"/>
      <c r="B285" s="337" t="s">
        <v>54</v>
      </c>
      <c r="C285" s="344"/>
      <c r="D285" s="345"/>
      <c r="E285" s="340">
        <v>2165926563</v>
      </c>
      <c r="F285" s="340">
        <v>1541284851</v>
      </c>
    </row>
    <row r="286" spans="1:6" s="27" customFormat="1" ht="15.75" customHeight="1">
      <c r="A286" s="342"/>
      <c r="B286" s="343" t="s">
        <v>401</v>
      </c>
      <c r="C286" s="344"/>
      <c r="D286" s="345"/>
      <c r="E286" s="346">
        <v>642297649</v>
      </c>
      <c r="F286" s="346">
        <v>530533766</v>
      </c>
    </row>
    <row r="287" spans="1:6" s="27" customFormat="1" ht="15.75" customHeight="1">
      <c r="A287" s="342"/>
      <c r="B287" s="343" t="s">
        <v>64</v>
      </c>
      <c r="C287" s="344"/>
      <c r="D287" s="345"/>
      <c r="E287" s="346">
        <v>1407156585</v>
      </c>
      <c r="F287" s="346">
        <v>971459582</v>
      </c>
    </row>
    <row r="288" spans="1:6" s="27" customFormat="1" ht="15.75" customHeight="1">
      <c r="A288" s="342"/>
      <c r="B288" s="343" t="s">
        <v>397</v>
      </c>
      <c r="C288" s="344"/>
      <c r="D288" s="345"/>
      <c r="E288" s="346">
        <v>116472329</v>
      </c>
      <c r="F288" s="346">
        <v>39291503</v>
      </c>
    </row>
    <row r="289" spans="1:8" s="221" customFormat="1" ht="19.5" customHeight="1">
      <c r="A289" s="623" t="s">
        <v>146</v>
      </c>
      <c r="B289" s="624"/>
      <c r="C289" s="624"/>
      <c r="D289" s="625"/>
      <c r="E289" s="332">
        <v>12914244456</v>
      </c>
      <c r="F289" s="332">
        <v>6485892372</v>
      </c>
      <c r="G289" s="327"/>
      <c r="H289" s="327"/>
    </row>
    <row r="290" spans="1:6" s="27" customFormat="1" ht="19.5" customHeight="1">
      <c r="A290" s="648" t="s">
        <v>252</v>
      </c>
      <c r="B290" s="628" t="s">
        <v>103</v>
      </c>
      <c r="C290" s="629"/>
      <c r="D290" s="630"/>
      <c r="E290" s="449" t="s">
        <v>507</v>
      </c>
      <c r="F290" s="450" t="s">
        <v>506</v>
      </c>
    </row>
    <row r="291" spans="1:6" s="27" customFormat="1" ht="17.25" customHeight="1">
      <c r="A291" s="649"/>
      <c r="B291" s="631"/>
      <c r="C291" s="632"/>
      <c r="D291" s="633"/>
      <c r="E291" s="352" t="s">
        <v>264</v>
      </c>
      <c r="F291" s="508" t="s">
        <v>264</v>
      </c>
    </row>
    <row r="292" spans="1:6" s="27" customFormat="1" ht="19.5" customHeight="1">
      <c r="A292" s="407"/>
      <c r="B292" s="413" t="s">
        <v>104</v>
      </c>
      <c r="C292" s="451"/>
      <c r="D292" s="452"/>
      <c r="E292" s="408">
        <v>137750168666</v>
      </c>
      <c r="F292" s="408">
        <v>154146861294</v>
      </c>
    </row>
    <row r="293" spans="1:6" s="378" customFormat="1" ht="16.5" customHeight="1">
      <c r="A293" s="384"/>
      <c r="B293" s="392" t="s">
        <v>294</v>
      </c>
      <c r="C293" s="393"/>
      <c r="D293" s="394"/>
      <c r="E293" s="456">
        <v>95724524672</v>
      </c>
      <c r="F293" s="476">
        <v>107023273430</v>
      </c>
    </row>
    <row r="294" spans="1:6" s="27" customFormat="1" ht="19.5" customHeight="1">
      <c r="A294" s="386"/>
      <c r="B294" s="343" t="s">
        <v>340</v>
      </c>
      <c r="C294" s="344"/>
      <c r="D294" s="345"/>
      <c r="E294" s="493">
        <v>10731230094</v>
      </c>
      <c r="F294" s="493">
        <v>14051758360</v>
      </c>
    </row>
    <row r="295" spans="1:6" s="27" customFormat="1" ht="19.5" customHeight="1">
      <c r="A295" s="386"/>
      <c r="B295" s="343" t="s">
        <v>341</v>
      </c>
      <c r="C295" s="344"/>
      <c r="D295" s="345"/>
      <c r="E295" s="493">
        <v>181000000</v>
      </c>
      <c r="F295" s="493">
        <v>268000000</v>
      </c>
    </row>
    <row r="296" spans="1:6" s="27" customFormat="1" ht="19.5" customHeight="1">
      <c r="A296" s="386"/>
      <c r="B296" s="343" t="s">
        <v>368</v>
      </c>
      <c r="C296" s="344"/>
      <c r="D296" s="345"/>
      <c r="E296" s="493">
        <v>11322921628</v>
      </c>
      <c r="F296" s="493">
        <v>13596601628</v>
      </c>
    </row>
    <row r="297" spans="1:6" s="27" customFormat="1" ht="19.5" customHeight="1">
      <c r="A297" s="386"/>
      <c r="B297" s="343" t="s">
        <v>367</v>
      </c>
      <c r="C297" s="344"/>
      <c r="D297" s="345"/>
      <c r="E297" s="493">
        <v>73489372950</v>
      </c>
      <c r="F297" s="493">
        <v>79106913442</v>
      </c>
    </row>
    <row r="298" spans="1:6" s="378" customFormat="1" ht="19.5" customHeight="1">
      <c r="A298" s="384"/>
      <c r="B298" s="614" t="s">
        <v>416</v>
      </c>
      <c r="C298" s="615"/>
      <c r="D298" s="616"/>
      <c r="E298" s="476">
        <v>686240000</v>
      </c>
      <c r="F298" s="476">
        <v>751580000</v>
      </c>
    </row>
    <row r="299" spans="1:6" s="27" customFormat="1" ht="19.5" customHeight="1" hidden="1">
      <c r="A299" s="386"/>
      <c r="B299" s="343" t="s">
        <v>341</v>
      </c>
      <c r="C299" s="344"/>
      <c r="D299" s="416"/>
      <c r="E299" s="346">
        <v>0</v>
      </c>
      <c r="F299" s="346">
        <v>0</v>
      </c>
    </row>
    <row r="300" spans="1:6" s="27" customFormat="1" ht="18" customHeight="1" hidden="1">
      <c r="A300" s="386"/>
      <c r="B300" s="343" t="s">
        <v>346</v>
      </c>
      <c r="C300" s="344"/>
      <c r="D300" s="345"/>
      <c r="E300" s="346">
        <v>0</v>
      </c>
      <c r="F300" s="346">
        <v>0</v>
      </c>
    </row>
    <row r="301" spans="1:6" s="27" customFormat="1" ht="18" customHeight="1" hidden="1">
      <c r="A301" s="386"/>
      <c r="B301" s="343" t="s">
        <v>342</v>
      </c>
      <c r="C301" s="344"/>
      <c r="D301" s="345"/>
      <c r="E301" s="346">
        <v>0</v>
      </c>
      <c r="F301" s="346">
        <v>0</v>
      </c>
    </row>
    <row r="302" spans="1:6" s="27" customFormat="1" ht="16.5" customHeight="1">
      <c r="A302" s="386"/>
      <c r="B302" s="343" t="s">
        <v>352</v>
      </c>
      <c r="C302" s="344"/>
      <c r="D302" s="345"/>
      <c r="E302" s="346">
        <v>24016236755</v>
      </c>
      <c r="F302" s="346">
        <v>27318647705</v>
      </c>
    </row>
    <row r="303" spans="1:6" s="27" customFormat="1" ht="15" customHeight="1">
      <c r="A303" s="509"/>
      <c r="B303" s="392" t="s">
        <v>417</v>
      </c>
      <c r="C303" s="344"/>
      <c r="D303" s="345"/>
      <c r="E303" s="296">
        <v>5243999300</v>
      </c>
      <c r="F303" s="296">
        <v>6137198300</v>
      </c>
    </row>
    <row r="304" spans="1:6" s="27" customFormat="1" ht="17.25" customHeight="1">
      <c r="A304" s="509"/>
      <c r="B304" s="392" t="s">
        <v>49</v>
      </c>
      <c r="C304" s="344"/>
      <c r="D304" s="345"/>
      <c r="E304" s="476">
        <v>0</v>
      </c>
      <c r="F304" s="476">
        <v>0</v>
      </c>
    </row>
    <row r="305" spans="1:6" s="27" customFormat="1" ht="16.5" customHeight="1">
      <c r="A305" s="509"/>
      <c r="B305" s="392" t="s">
        <v>54</v>
      </c>
      <c r="C305" s="344"/>
      <c r="D305" s="345"/>
      <c r="E305" s="476">
        <v>12079167939</v>
      </c>
      <c r="F305" s="476">
        <v>12916161859</v>
      </c>
    </row>
    <row r="306" spans="1:6" s="27" customFormat="1" ht="18.75" customHeight="1">
      <c r="A306" s="509"/>
      <c r="B306" s="417" t="s">
        <v>105</v>
      </c>
      <c r="C306" s="344"/>
      <c r="D306" s="345"/>
      <c r="E306" s="411">
        <v>8566796813</v>
      </c>
      <c r="F306" s="411">
        <v>9044441887</v>
      </c>
    </row>
    <row r="307" spans="1:6" s="215" customFormat="1" ht="19.5" customHeight="1">
      <c r="A307" s="510"/>
      <c r="B307" s="392" t="s">
        <v>294</v>
      </c>
      <c r="C307" s="393"/>
      <c r="D307" s="394"/>
      <c r="E307" s="476">
        <v>2405868373</v>
      </c>
      <c r="F307" s="476">
        <v>2757513447</v>
      </c>
    </row>
    <row r="308" spans="1:6" s="215" customFormat="1" ht="19.5" customHeight="1">
      <c r="A308" s="510"/>
      <c r="B308" s="392" t="s">
        <v>312</v>
      </c>
      <c r="C308" s="393"/>
      <c r="D308" s="394"/>
      <c r="E308" s="476">
        <v>1251698020</v>
      </c>
      <c r="F308" s="476">
        <v>1401425877</v>
      </c>
    </row>
    <row r="309" spans="1:6" s="215" customFormat="1" ht="19.5" customHeight="1">
      <c r="A309" s="510"/>
      <c r="B309" s="392" t="s">
        <v>477</v>
      </c>
      <c r="C309" s="393"/>
      <c r="D309" s="394"/>
      <c r="E309" s="476">
        <v>1154170353</v>
      </c>
      <c r="F309" s="476">
        <v>1356087570</v>
      </c>
    </row>
    <row r="310" spans="1:6" s="215" customFormat="1" ht="19.5" customHeight="1">
      <c r="A310" s="511"/>
      <c r="B310" s="395" t="s">
        <v>417</v>
      </c>
      <c r="C310" s="512"/>
      <c r="D310" s="513"/>
      <c r="E310" s="514">
        <v>6160928440</v>
      </c>
      <c r="F310" s="514">
        <v>6286928440</v>
      </c>
    </row>
    <row r="311" spans="1:8" s="221" customFormat="1" ht="16.5" customHeight="1">
      <c r="A311" s="623" t="s">
        <v>146</v>
      </c>
      <c r="B311" s="624"/>
      <c r="C311" s="624"/>
      <c r="D311" s="625"/>
      <c r="E311" s="332">
        <v>146316965479</v>
      </c>
      <c r="F311" s="332">
        <v>163191303181</v>
      </c>
      <c r="G311" s="327"/>
      <c r="H311" s="327"/>
    </row>
    <row r="312" spans="1:6" s="27" customFormat="1" ht="18" customHeight="1">
      <c r="A312" s="223"/>
      <c r="B312" s="215"/>
      <c r="E312" s="367"/>
      <c r="F312" s="367"/>
    </row>
    <row r="313" spans="1:6" s="27" customFormat="1" ht="18" customHeight="1">
      <c r="A313" s="223"/>
      <c r="B313" s="215"/>
      <c r="E313" s="367"/>
      <c r="F313" s="367"/>
    </row>
    <row r="314" spans="1:6" s="27" customFormat="1" ht="18" customHeight="1">
      <c r="A314" s="223"/>
      <c r="B314" s="215"/>
      <c r="E314" s="367"/>
      <c r="F314" s="367"/>
    </row>
    <row r="315" spans="1:6" s="27" customFormat="1" ht="18" customHeight="1">
      <c r="A315" s="223"/>
      <c r="B315" s="215"/>
      <c r="E315" s="367"/>
      <c r="F315" s="367"/>
    </row>
    <row r="316" spans="1:6" s="27" customFormat="1" ht="18" customHeight="1">
      <c r="A316" s="223"/>
      <c r="B316" s="215"/>
      <c r="E316" s="367"/>
      <c r="F316" s="367"/>
    </row>
    <row r="317" spans="1:6" s="27" customFormat="1" ht="18" customHeight="1">
      <c r="A317" s="223"/>
      <c r="B317" s="215"/>
      <c r="E317" s="367"/>
      <c r="F317" s="367"/>
    </row>
    <row r="318" spans="1:6" s="27" customFormat="1" ht="18" customHeight="1">
      <c r="A318" s="223"/>
      <c r="B318" s="215"/>
      <c r="E318" s="367"/>
      <c r="F318" s="367"/>
    </row>
    <row r="319" spans="1:6" s="27" customFormat="1" ht="18" customHeight="1">
      <c r="A319" s="223"/>
      <c r="B319" s="215"/>
      <c r="E319" s="367"/>
      <c r="F319" s="367"/>
    </row>
    <row r="320" spans="1:6" s="27" customFormat="1" ht="18" customHeight="1">
      <c r="A320" s="223"/>
      <c r="B320" s="215"/>
      <c r="E320" s="367"/>
      <c r="F320" s="367"/>
    </row>
    <row r="321" spans="1:6" s="27" customFormat="1" ht="18" customHeight="1">
      <c r="A321" s="223"/>
      <c r="B321" s="215"/>
      <c r="E321" s="367"/>
      <c r="F321" s="367"/>
    </row>
    <row r="322" spans="1:6" s="27" customFormat="1" ht="18" customHeight="1">
      <c r="A322" s="223"/>
      <c r="B322" s="215"/>
      <c r="E322" s="367"/>
      <c r="F322" s="367"/>
    </row>
    <row r="323" spans="1:6" s="27" customFormat="1" ht="18" customHeight="1">
      <c r="A323" s="223"/>
      <c r="B323" s="215"/>
      <c r="E323" s="367"/>
      <c r="F323" s="367"/>
    </row>
    <row r="324" spans="1:6" s="27" customFormat="1" ht="18" customHeight="1">
      <c r="A324" s="223"/>
      <c r="B324" s="215"/>
      <c r="E324" s="367"/>
      <c r="F324" s="367"/>
    </row>
    <row r="325" spans="1:6" s="27" customFormat="1" ht="18" customHeight="1">
      <c r="A325" s="223"/>
      <c r="B325" s="215"/>
      <c r="E325" s="367"/>
      <c r="F325" s="367"/>
    </row>
    <row r="326" spans="1:6" s="27" customFormat="1" ht="18" customHeight="1">
      <c r="A326" s="223"/>
      <c r="B326" s="215"/>
      <c r="E326" s="367"/>
      <c r="F326" s="367"/>
    </row>
    <row r="327" spans="1:6" s="27" customFormat="1" ht="18" customHeight="1">
      <c r="A327" s="223"/>
      <c r="B327" s="215"/>
      <c r="E327" s="367"/>
      <c r="F327" s="367"/>
    </row>
    <row r="328" spans="1:6" s="27" customFormat="1" ht="18" customHeight="1">
      <c r="A328" s="223"/>
      <c r="B328" s="215"/>
      <c r="E328" s="367"/>
      <c r="F328" s="367"/>
    </row>
    <row r="329" spans="1:6" s="27" customFormat="1" ht="18" customHeight="1">
      <c r="A329" s="223"/>
      <c r="B329" s="215"/>
      <c r="E329" s="367"/>
      <c r="F329" s="367"/>
    </row>
    <row r="330" spans="1:6" s="27" customFormat="1" ht="18" customHeight="1">
      <c r="A330" s="223"/>
      <c r="B330" s="215"/>
      <c r="E330" s="367"/>
      <c r="F330" s="367"/>
    </row>
    <row r="331" spans="1:6" s="27" customFormat="1" ht="18" customHeight="1">
      <c r="A331" s="223"/>
      <c r="B331" s="215"/>
      <c r="E331" s="367"/>
      <c r="F331" s="367"/>
    </row>
    <row r="332" spans="1:6" s="27" customFormat="1" ht="18" customHeight="1">
      <c r="A332" s="223"/>
      <c r="B332" s="215"/>
      <c r="E332" s="367"/>
      <c r="F332" s="367"/>
    </row>
    <row r="333" spans="1:6" s="27" customFormat="1" ht="18" customHeight="1">
      <c r="A333" s="223"/>
      <c r="B333" s="215"/>
      <c r="E333" s="367"/>
      <c r="F333" s="367"/>
    </row>
    <row r="334" spans="1:6" s="27" customFormat="1" ht="18" customHeight="1">
      <c r="A334" s="223"/>
      <c r="B334" s="215"/>
      <c r="E334" s="367"/>
      <c r="F334" s="367"/>
    </row>
    <row r="335" spans="1:6" s="27" customFormat="1" ht="18" customHeight="1">
      <c r="A335" s="223"/>
      <c r="B335" s="215"/>
      <c r="E335" s="367"/>
      <c r="F335" s="367"/>
    </row>
    <row r="336" spans="1:6" s="27" customFormat="1" ht="18" customHeight="1">
      <c r="A336" s="223"/>
      <c r="B336" s="215"/>
      <c r="E336" s="367"/>
      <c r="F336" s="367"/>
    </row>
    <row r="337" spans="1:6" s="27" customFormat="1" ht="18" customHeight="1">
      <c r="A337" s="223"/>
      <c r="B337" s="215"/>
      <c r="E337" s="367"/>
      <c r="F337" s="367"/>
    </row>
    <row r="338" spans="1:6" s="27" customFormat="1" ht="18" customHeight="1">
      <c r="A338" s="223"/>
      <c r="B338" s="215"/>
      <c r="E338" s="367"/>
      <c r="F338" s="367"/>
    </row>
    <row r="339" spans="1:6" s="27" customFormat="1" ht="18" customHeight="1">
      <c r="A339" s="223"/>
      <c r="B339" s="215"/>
      <c r="E339" s="367"/>
      <c r="F339" s="367"/>
    </row>
    <row r="340" spans="1:6" s="27" customFormat="1" ht="18" customHeight="1">
      <c r="A340" s="223"/>
      <c r="B340" s="215"/>
      <c r="E340" s="367"/>
      <c r="F340" s="367"/>
    </row>
    <row r="341" spans="1:6" s="27" customFormat="1" ht="18" customHeight="1">
      <c r="A341" s="223"/>
      <c r="B341" s="215"/>
      <c r="E341" s="367"/>
      <c r="F341" s="367"/>
    </row>
    <row r="342" spans="1:6" s="27" customFormat="1" ht="18" customHeight="1">
      <c r="A342" s="223"/>
      <c r="B342" s="215"/>
      <c r="E342" s="367"/>
      <c r="F342" s="367"/>
    </row>
    <row r="343" spans="1:6" s="27" customFormat="1" ht="18" customHeight="1">
      <c r="A343" s="223"/>
      <c r="B343" s="215"/>
      <c r="E343" s="367"/>
      <c r="F343" s="367"/>
    </row>
    <row r="344" spans="1:6" s="27" customFormat="1" ht="18" customHeight="1">
      <c r="A344" s="223"/>
      <c r="B344" s="215"/>
      <c r="E344" s="367"/>
      <c r="F344" s="367"/>
    </row>
    <row r="345" spans="1:6" s="27" customFormat="1" ht="18" customHeight="1">
      <c r="A345" s="223"/>
      <c r="B345" s="215"/>
      <c r="E345" s="367"/>
      <c r="F345" s="367"/>
    </row>
    <row r="346" spans="1:6" s="27" customFormat="1" ht="18" customHeight="1">
      <c r="A346" s="223"/>
      <c r="B346" s="215"/>
      <c r="E346" s="367"/>
      <c r="F346" s="367"/>
    </row>
    <row r="347" spans="1:6" s="27" customFormat="1" ht="18" customHeight="1">
      <c r="A347" s="223"/>
      <c r="B347" s="215"/>
      <c r="E347" s="367"/>
      <c r="F347" s="367"/>
    </row>
    <row r="348" spans="1:6" s="27" customFormat="1" ht="18" customHeight="1">
      <c r="A348" s="223"/>
      <c r="B348" s="215"/>
      <c r="E348" s="367"/>
      <c r="F348" s="367"/>
    </row>
    <row r="349" spans="1:6" s="27" customFormat="1" ht="18" customHeight="1">
      <c r="A349" s="223"/>
      <c r="B349" s="215"/>
      <c r="E349" s="367"/>
      <c r="F349" s="367"/>
    </row>
    <row r="350" spans="1:6" s="27" customFormat="1" ht="18" customHeight="1">
      <c r="A350" s="223"/>
      <c r="B350" s="215"/>
      <c r="E350" s="367"/>
      <c r="F350" s="367"/>
    </row>
    <row r="351" spans="1:6" s="27" customFormat="1" ht="18" customHeight="1">
      <c r="A351" s="223"/>
      <c r="B351" s="215"/>
      <c r="E351" s="367"/>
      <c r="F351" s="367"/>
    </row>
    <row r="352" spans="1:6" s="27" customFormat="1" ht="18" customHeight="1">
      <c r="A352" s="223"/>
      <c r="B352" s="215"/>
      <c r="E352" s="367"/>
      <c r="F352" s="367"/>
    </row>
    <row r="353" spans="1:6" s="27" customFormat="1" ht="18" customHeight="1">
      <c r="A353" s="223"/>
      <c r="B353" s="215"/>
      <c r="E353" s="367"/>
      <c r="F353" s="367"/>
    </row>
    <row r="354" spans="1:6" s="27" customFormat="1" ht="18" customHeight="1">
      <c r="A354" s="223"/>
      <c r="B354" s="215"/>
      <c r="E354" s="367"/>
      <c r="F354" s="367"/>
    </row>
    <row r="355" spans="1:6" s="27" customFormat="1" ht="18" customHeight="1">
      <c r="A355" s="223"/>
      <c r="B355" s="215"/>
      <c r="E355" s="367"/>
      <c r="F355" s="367"/>
    </row>
    <row r="356" spans="1:6" s="27" customFormat="1" ht="18" customHeight="1">
      <c r="A356" s="223"/>
      <c r="B356" s="215"/>
      <c r="E356" s="367"/>
      <c r="F356" s="367"/>
    </row>
    <row r="357" spans="1:6" s="27" customFormat="1" ht="18" customHeight="1">
      <c r="A357" s="223"/>
      <c r="B357" s="215"/>
      <c r="E357" s="367"/>
      <c r="F357" s="367"/>
    </row>
    <row r="358" spans="1:6" s="27" customFormat="1" ht="18" customHeight="1">
      <c r="A358" s="223"/>
      <c r="B358" s="215"/>
      <c r="E358" s="367"/>
      <c r="F358" s="367"/>
    </row>
    <row r="359" spans="1:6" s="27" customFormat="1" ht="18" customHeight="1">
      <c r="A359" s="223"/>
      <c r="B359" s="215"/>
      <c r="E359" s="367"/>
      <c r="F359" s="367"/>
    </row>
    <row r="360" spans="1:6" s="27" customFormat="1" ht="18" customHeight="1">
      <c r="A360" s="223"/>
      <c r="B360" s="215"/>
      <c r="E360" s="367"/>
      <c r="F360" s="367"/>
    </row>
    <row r="361" spans="1:6" s="27" customFormat="1" ht="18" customHeight="1">
      <c r="A361" s="223"/>
      <c r="B361" s="215"/>
      <c r="E361" s="367"/>
      <c r="F361" s="367"/>
    </row>
    <row r="362" spans="1:6" s="27" customFormat="1" ht="18" customHeight="1">
      <c r="A362" s="223"/>
      <c r="B362" s="215"/>
      <c r="E362" s="367"/>
      <c r="F362" s="367"/>
    </row>
    <row r="363" spans="1:6" s="27" customFormat="1" ht="18" customHeight="1">
      <c r="A363" s="223"/>
      <c r="B363" s="215"/>
      <c r="E363" s="367"/>
      <c r="F363" s="367"/>
    </row>
    <row r="364" spans="1:6" s="27" customFormat="1" ht="18" customHeight="1">
      <c r="A364" s="223"/>
      <c r="B364" s="215"/>
      <c r="E364" s="367"/>
      <c r="F364" s="367"/>
    </row>
    <row r="365" spans="1:6" s="27" customFormat="1" ht="18" customHeight="1">
      <c r="A365" s="223"/>
      <c r="B365" s="215"/>
      <c r="E365" s="367"/>
      <c r="F365" s="367"/>
    </row>
    <row r="366" spans="1:6" s="27" customFormat="1" ht="18" customHeight="1">
      <c r="A366" s="223"/>
      <c r="B366" s="215"/>
      <c r="E366" s="367"/>
      <c r="F366" s="367"/>
    </row>
    <row r="367" spans="1:6" s="27" customFormat="1" ht="18" customHeight="1">
      <c r="A367" s="223"/>
      <c r="B367" s="215"/>
      <c r="E367" s="367"/>
      <c r="F367" s="367"/>
    </row>
    <row r="368" spans="1:6" s="27" customFormat="1" ht="19.5" customHeight="1">
      <c r="A368" s="626" t="s">
        <v>80</v>
      </c>
      <c r="B368" s="628" t="s">
        <v>357</v>
      </c>
      <c r="C368" s="629"/>
      <c r="D368" s="630"/>
      <c r="E368" s="449" t="s">
        <v>507</v>
      </c>
      <c r="F368" s="450" t="s">
        <v>506</v>
      </c>
    </row>
    <row r="369" spans="1:6" s="27" customFormat="1" ht="18" customHeight="1">
      <c r="A369" s="627"/>
      <c r="B369" s="631"/>
      <c r="C369" s="632"/>
      <c r="D369" s="633"/>
      <c r="E369" s="352" t="s">
        <v>264</v>
      </c>
      <c r="F369" s="353" t="s">
        <v>264</v>
      </c>
    </row>
    <row r="370" spans="1:6" s="27" customFormat="1" ht="19.5" customHeight="1">
      <c r="A370" s="515"/>
      <c r="B370" s="500" t="s">
        <v>94</v>
      </c>
      <c r="C370" s="480"/>
      <c r="D370" s="481"/>
      <c r="E370" s="516">
        <v>14378700000</v>
      </c>
      <c r="F370" s="517">
        <v>14378700000</v>
      </c>
    </row>
    <row r="371" spans="1:6" s="27" customFormat="1" ht="19.5" customHeight="1">
      <c r="A371" s="400"/>
      <c r="B371" s="404" t="s">
        <v>348</v>
      </c>
      <c r="C371" s="484"/>
      <c r="D371" s="485"/>
      <c r="E371" s="165">
        <v>105621300000</v>
      </c>
      <c r="F371" s="507">
        <v>105621300000</v>
      </c>
    </row>
    <row r="372" spans="1:6" s="221" customFormat="1" ht="19.5" customHeight="1">
      <c r="A372" s="623" t="s">
        <v>146</v>
      </c>
      <c r="B372" s="624"/>
      <c r="C372" s="624"/>
      <c r="D372" s="625"/>
      <c r="E372" s="332">
        <v>120000000000</v>
      </c>
      <c r="F372" s="332">
        <v>120000000000</v>
      </c>
    </row>
    <row r="373" spans="1:6" s="27" customFormat="1" ht="11.25" customHeight="1">
      <c r="A373" s="220"/>
      <c r="B373" s="499"/>
      <c r="C373" s="365"/>
      <c r="D373" s="365"/>
      <c r="E373" s="367"/>
      <c r="F373" s="367"/>
    </row>
    <row r="374" spans="1:6" s="519" customFormat="1" ht="31.5" customHeight="1">
      <c r="A374" s="518" t="s">
        <v>262</v>
      </c>
      <c r="B374" s="650" t="s">
        <v>90</v>
      </c>
      <c r="C374" s="650"/>
      <c r="D374" s="650"/>
      <c r="E374" s="650"/>
      <c r="F374" s="650"/>
    </row>
    <row r="375" spans="1:6" s="27" customFormat="1" ht="19.5" customHeight="1">
      <c r="A375" s="626" t="s">
        <v>81</v>
      </c>
      <c r="B375" s="628" t="s">
        <v>330</v>
      </c>
      <c r="C375" s="629"/>
      <c r="D375" s="630"/>
      <c r="E375" s="351" t="s">
        <v>517</v>
      </c>
      <c r="F375" s="351" t="s">
        <v>516</v>
      </c>
    </row>
    <row r="376" spans="1:6" s="27" customFormat="1" ht="20.25" customHeight="1">
      <c r="A376" s="627"/>
      <c r="B376" s="631"/>
      <c r="C376" s="632"/>
      <c r="D376" s="633"/>
      <c r="E376" s="352" t="s">
        <v>264</v>
      </c>
      <c r="F376" s="353" t="s">
        <v>264</v>
      </c>
    </row>
    <row r="377" spans="1:6" s="27" customFormat="1" ht="19.5" customHeight="1" hidden="1">
      <c r="A377" s="354"/>
      <c r="B377" s="520"/>
      <c r="C377" s="355"/>
      <c r="D377" s="355"/>
      <c r="E377" s="355"/>
      <c r="F377" s="355"/>
    </row>
    <row r="378" spans="1:6" s="27" customFormat="1" ht="19.5" customHeight="1">
      <c r="A378" s="521"/>
      <c r="B378" s="500" t="s">
        <v>403</v>
      </c>
      <c r="C378" s="451"/>
      <c r="D378" s="452"/>
      <c r="E378" s="503">
        <v>156461004541</v>
      </c>
      <c r="F378" s="503">
        <v>236652319695</v>
      </c>
    </row>
    <row r="379" spans="1:6" s="27" customFormat="1" ht="19.5" customHeight="1">
      <c r="A379" s="386"/>
      <c r="B379" s="343" t="s">
        <v>483</v>
      </c>
      <c r="C379" s="344"/>
      <c r="D379" s="345"/>
      <c r="E379" s="296">
        <v>11559593410</v>
      </c>
      <c r="F379" s="296">
        <v>34897993031</v>
      </c>
    </row>
    <row r="380" spans="1:6" s="27" customFormat="1" ht="19.5" customHeight="1">
      <c r="A380" s="386"/>
      <c r="B380" s="343" t="s">
        <v>65</v>
      </c>
      <c r="C380" s="344"/>
      <c r="D380" s="345"/>
      <c r="E380" s="296">
        <v>1031926962</v>
      </c>
      <c r="F380" s="296">
        <v>1221217512</v>
      </c>
    </row>
    <row r="381" spans="1:6" s="27" customFormat="1" ht="19.5" customHeight="1">
      <c r="A381" s="386"/>
      <c r="B381" s="343" t="s">
        <v>404</v>
      </c>
      <c r="C381" s="344"/>
      <c r="D381" s="345"/>
      <c r="E381" s="296">
        <v>1310509154</v>
      </c>
      <c r="F381" s="296">
        <v>1697992697</v>
      </c>
    </row>
    <row r="382" spans="1:6" s="27" customFormat="1" ht="19.5" customHeight="1">
      <c r="A382" s="386"/>
      <c r="B382" s="343" t="s">
        <v>406</v>
      </c>
      <c r="C382" s="344"/>
      <c r="D382" s="416"/>
      <c r="E382" s="296">
        <v>68130494319</v>
      </c>
      <c r="F382" s="296">
        <v>78919816970</v>
      </c>
    </row>
    <row r="383" spans="1:6" s="27" customFormat="1" ht="19.5" customHeight="1">
      <c r="A383" s="461"/>
      <c r="B383" s="522" t="s">
        <v>405</v>
      </c>
      <c r="C383" s="405"/>
      <c r="D383" s="406"/>
      <c r="E383" s="507">
        <v>0</v>
      </c>
      <c r="F383" s="507">
        <v>0</v>
      </c>
    </row>
    <row r="384" spans="1:8" s="226" customFormat="1" ht="19.5" customHeight="1">
      <c r="A384" s="623" t="s">
        <v>146</v>
      </c>
      <c r="B384" s="624"/>
      <c r="C384" s="624"/>
      <c r="D384" s="625"/>
      <c r="E384" s="332">
        <v>238493528386</v>
      </c>
      <c r="F384" s="332">
        <v>353389339905</v>
      </c>
      <c r="G384" s="349"/>
      <c r="H384" s="349"/>
    </row>
    <row r="385" spans="1:6" s="27" customFormat="1" ht="19.5" customHeight="1">
      <c r="A385" s="626" t="s">
        <v>241</v>
      </c>
      <c r="B385" s="628" t="s">
        <v>331</v>
      </c>
      <c r="C385" s="629"/>
      <c r="D385" s="630"/>
      <c r="E385" s="351" t="s">
        <v>517</v>
      </c>
      <c r="F385" s="351" t="s">
        <v>516</v>
      </c>
    </row>
    <row r="386" spans="1:6" s="27" customFormat="1" ht="19.5" customHeight="1">
      <c r="A386" s="627"/>
      <c r="B386" s="631"/>
      <c r="C386" s="632"/>
      <c r="D386" s="633"/>
      <c r="E386" s="352" t="s">
        <v>264</v>
      </c>
      <c r="F386" s="353" t="s">
        <v>264</v>
      </c>
    </row>
    <row r="387" spans="1:6" s="27" customFormat="1" ht="19.5" customHeight="1">
      <c r="A387" s="521"/>
      <c r="B387" s="500" t="s">
        <v>407</v>
      </c>
      <c r="C387" s="451"/>
      <c r="D387" s="452"/>
      <c r="E387" s="503">
        <v>144502076713</v>
      </c>
      <c r="F387" s="503">
        <v>209612213367</v>
      </c>
    </row>
    <row r="388" spans="1:6" s="27" customFormat="1" ht="19.5" customHeight="1">
      <c r="A388" s="386"/>
      <c r="B388" s="343" t="s">
        <v>484</v>
      </c>
      <c r="C388" s="344"/>
      <c r="D388" s="345"/>
      <c r="E388" s="296">
        <v>10228647178</v>
      </c>
      <c r="F388" s="296">
        <v>26293000000</v>
      </c>
    </row>
    <row r="389" spans="1:6" s="27" customFormat="1" ht="19.5" customHeight="1">
      <c r="A389" s="386"/>
      <c r="B389" s="343" t="s">
        <v>67</v>
      </c>
      <c r="C389" s="344"/>
      <c r="D389" s="345"/>
      <c r="E389" s="296">
        <v>871881517</v>
      </c>
      <c r="F389" s="296">
        <v>1028267322</v>
      </c>
    </row>
    <row r="390" spans="1:6" s="27" customFormat="1" ht="19.5" customHeight="1">
      <c r="A390" s="386"/>
      <c r="B390" s="343" t="s">
        <v>408</v>
      </c>
      <c r="C390" s="344"/>
      <c r="D390" s="345"/>
      <c r="E390" s="296">
        <v>733029975</v>
      </c>
      <c r="F390" s="296">
        <v>1456788256</v>
      </c>
    </row>
    <row r="391" spans="1:6" s="27" customFormat="1" ht="19.5" customHeight="1">
      <c r="A391" s="386"/>
      <c r="B391" s="343" t="s">
        <v>409</v>
      </c>
      <c r="C391" s="344"/>
      <c r="D391" s="345"/>
      <c r="E391" s="296">
        <v>57729453512</v>
      </c>
      <c r="F391" s="296">
        <v>66220806407</v>
      </c>
    </row>
    <row r="392" spans="1:6" s="27" customFormat="1" ht="19.5" customHeight="1">
      <c r="A392" s="461"/>
      <c r="B392" s="522" t="s">
        <v>410</v>
      </c>
      <c r="C392" s="405"/>
      <c r="D392" s="523"/>
      <c r="E392" s="507">
        <v>0</v>
      </c>
      <c r="F392" s="507">
        <v>0</v>
      </c>
    </row>
    <row r="393" spans="1:8" s="221" customFormat="1" ht="19.5" customHeight="1">
      <c r="A393" s="623" t="s">
        <v>146</v>
      </c>
      <c r="B393" s="624"/>
      <c r="C393" s="624"/>
      <c r="D393" s="625"/>
      <c r="E393" s="332">
        <v>214065088895</v>
      </c>
      <c r="F393" s="332">
        <v>304611075352</v>
      </c>
      <c r="G393" s="327"/>
      <c r="H393" s="327"/>
    </row>
    <row r="394" spans="1:6" s="27" customFormat="1" ht="19.5" customHeight="1">
      <c r="A394" s="626" t="s">
        <v>253</v>
      </c>
      <c r="B394" s="628" t="s">
        <v>313</v>
      </c>
      <c r="C394" s="629"/>
      <c r="D394" s="630"/>
      <c r="E394" s="351" t="s">
        <v>517</v>
      </c>
      <c r="F394" s="351" t="s">
        <v>516</v>
      </c>
    </row>
    <row r="395" spans="1:6" s="27" customFormat="1" ht="23.25" customHeight="1">
      <c r="A395" s="627"/>
      <c r="B395" s="631"/>
      <c r="C395" s="632"/>
      <c r="D395" s="633"/>
      <c r="E395" s="352" t="s">
        <v>264</v>
      </c>
      <c r="F395" s="353" t="s">
        <v>264</v>
      </c>
    </row>
    <row r="396" spans="1:6" s="27" customFormat="1" ht="19.5" customHeight="1">
      <c r="A396" s="354"/>
      <c r="B396" s="358" t="s">
        <v>313</v>
      </c>
      <c r="C396" s="359"/>
      <c r="D396" s="360"/>
      <c r="E396" s="432">
        <v>1845431047</v>
      </c>
      <c r="F396" s="432">
        <v>789809060</v>
      </c>
    </row>
    <row r="397" spans="1:6" s="27" customFormat="1" ht="19.5" customHeight="1" hidden="1">
      <c r="A397" s="354"/>
      <c r="B397" s="355" t="s">
        <v>489</v>
      </c>
      <c r="C397" s="355"/>
      <c r="D397" s="355"/>
      <c r="E397" s="172"/>
      <c r="F397" s="357"/>
    </row>
    <row r="398" spans="1:6" s="27" customFormat="1" ht="19.5" customHeight="1" hidden="1">
      <c r="A398" s="354"/>
      <c r="B398" s="355" t="s">
        <v>425</v>
      </c>
      <c r="C398" s="355"/>
      <c r="D398" s="355"/>
      <c r="E398" s="432"/>
      <c r="F398" s="357"/>
    </row>
    <row r="399" spans="1:6" s="27" customFormat="1" ht="19.5" customHeight="1" hidden="1">
      <c r="A399" s="354"/>
      <c r="B399" s="355" t="s">
        <v>426</v>
      </c>
      <c r="C399" s="355"/>
      <c r="D399" s="355"/>
      <c r="E399" s="432"/>
      <c r="F399" s="357"/>
    </row>
    <row r="400" spans="1:6" s="27" customFormat="1" ht="19.5" customHeight="1" hidden="1">
      <c r="A400" s="354"/>
      <c r="B400" s="355" t="s">
        <v>427</v>
      </c>
      <c r="C400" s="355"/>
      <c r="D400" s="355"/>
      <c r="E400" s="172"/>
      <c r="F400" s="357">
        <v>0</v>
      </c>
    </row>
    <row r="401" spans="1:6" s="27" customFormat="1" ht="19.5" customHeight="1" hidden="1">
      <c r="A401" s="354"/>
      <c r="B401" s="355" t="s">
        <v>411</v>
      </c>
      <c r="C401" s="355"/>
      <c r="D401" s="355"/>
      <c r="E401" s="432"/>
      <c r="F401" s="357">
        <v>0</v>
      </c>
    </row>
    <row r="402" spans="1:8" s="27" customFormat="1" ht="19.5" customHeight="1">
      <c r="A402" s="634" t="s">
        <v>146</v>
      </c>
      <c r="B402" s="635"/>
      <c r="C402" s="635"/>
      <c r="D402" s="636"/>
      <c r="E402" s="332">
        <v>1845431047</v>
      </c>
      <c r="F402" s="332">
        <v>789809060</v>
      </c>
      <c r="G402" s="348"/>
      <c r="H402" s="348"/>
    </row>
    <row r="403" spans="1:6" s="27" customFormat="1" ht="24.75" customHeight="1">
      <c r="A403" s="626" t="s">
        <v>263</v>
      </c>
      <c r="B403" s="628" t="s">
        <v>314</v>
      </c>
      <c r="C403" s="629"/>
      <c r="D403" s="630"/>
      <c r="E403" s="351" t="s">
        <v>517</v>
      </c>
      <c r="F403" s="351" t="s">
        <v>516</v>
      </c>
    </row>
    <row r="404" spans="1:6" s="27" customFormat="1" ht="25.5" customHeight="1">
      <c r="A404" s="627"/>
      <c r="B404" s="631"/>
      <c r="C404" s="632"/>
      <c r="D404" s="633"/>
      <c r="E404" s="352" t="s">
        <v>264</v>
      </c>
      <c r="F404" s="353" t="s">
        <v>264</v>
      </c>
    </row>
    <row r="405" spans="1:6" s="27" customFormat="1" ht="19.5" customHeight="1">
      <c r="A405" s="354"/>
      <c r="B405" s="358" t="s">
        <v>315</v>
      </c>
      <c r="C405" s="359"/>
      <c r="D405" s="360"/>
      <c r="E405" s="432">
        <v>17127913033</v>
      </c>
      <c r="F405" s="432">
        <v>19673791412</v>
      </c>
    </row>
    <row r="406" spans="1:8" s="27" customFormat="1" ht="19.5" customHeight="1">
      <c r="A406" s="634" t="s">
        <v>146</v>
      </c>
      <c r="B406" s="635"/>
      <c r="C406" s="635"/>
      <c r="D406" s="636"/>
      <c r="E406" s="329">
        <v>17127913033</v>
      </c>
      <c r="F406" s="333">
        <v>19673791412</v>
      </c>
      <c r="G406" s="348"/>
      <c r="H406" s="348"/>
    </row>
    <row r="407" spans="1:6" s="27" customFormat="1" ht="16.5" customHeight="1" hidden="1">
      <c r="A407" s="354" t="s">
        <v>95</v>
      </c>
      <c r="B407" s="355" t="s">
        <v>435</v>
      </c>
      <c r="C407" s="355"/>
      <c r="D407" s="355"/>
      <c r="E407" s="432"/>
      <c r="F407" s="357"/>
    </row>
    <row r="408" spans="1:6" s="27" customFormat="1" ht="36" customHeight="1" hidden="1">
      <c r="A408" s="354"/>
      <c r="B408" s="355"/>
      <c r="C408" s="355"/>
      <c r="D408" s="355"/>
      <c r="E408" s="172"/>
      <c r="F408" s="357" t="s">
        <v>424</v>
      </c>
    </row>
    <row r="409" spans="1:6" s="27" customFormat="1" ht="18.75" customHeight="1" hidden="1">
      <c r="A409" s="354"/>
      <c r="B409" s="355"/>
      <c r="C409" s="355"/>
      <c r="D409" s="355"/>
      <c r="E409" s="432"/>
      <c r="F409" s="357" t="s">
        <v>264</v>
      </c>
    </row>
    <row r="410" spans="1:6" s="27" customFormat="1" ht="6" customHeight="1" hidden="1">
      <c r="A410" s="634"/>
      <c r="B410" s="635"/>
      <c r="C410" s="635"/>
      <c r="D410" s="636"/>
      <c r="E410" s="347"/>
      <c r="F410" s="347"/>
    </row>
    <row r="411" spans="1:6" s="27" customFormat="1" ht="18" customHeight="1" hidden="1">
      <c r="A411" s="223"/>
      <c r="B411" s="348" t="s">
        <v>436</v>
      </c>
      <c r="E411" s="356"/>
      <c r="F411" s="374">
        <v>140355977323</v>
      </c>
    </row>
    <row r="412" spans="1:6" s="27" customFormat="1" ht="18" customHeight="1" hidden="1">
      <c r="A412" s="223"/>
      <c r="B412" s="348" t="s">
        <v>437</v>
      </c>
      <c r="E412" s="356"/>
      <c r="F412" s="374">
        <v>29282402249</v>
      </c>
    </row>
    <row r="413" spans="1:6" s="27" customFormat="1" ht="18" customHeight="1" hidden="1">
      <c r="A413" s="223"/>
      <c r="B413" s="348" t="s">
        <v>96</v>
      </c>
      <c r="E413" s="356"/>
      <c r="F413" s="374">
        <v>29527634666</v>
      </c>
    </row>
    <row r="414" spans="1:6" s="27" customFormat="1" ht="18" customHeight="1" hidden="1">
      <c r="A414" s="223"/>
      <c r="B414" s="348" t="s">
        <v>97</v>
      </c>
      <c r="E414" s="356"/>
      <c r="F414" s="374">
        <v>134834373432.875</v>
      </c>
    </row>
    <row r="415" spans="1:6" s="27" customFormat="1" ht="18" customHeight="1" hidden="1">
      <c r="A415" s="223"/>
      <c r="B415" s="348" t="s">
        <v>98</v>
      </c>
      <c r="E415" s="356"/>
      <c r="F415" s="374">
        <v>95011869070.1247</v>
      </c>
    </row>
    <row r="416" spans="1:6" s="27" customFormat="1" ht="6" customHeight="1" hidden="1">
      <c r="A416" s="223"/>
      <c r="B416" s="215"/>
      <c r="E416" s="356"/>
      <c r="F416" s="356"/>
    </row>
    <row r="417" spans="1:6" s="27" customFormat="1" ht="18.75" customHeight="1" hidden="1" thickBot="1">
      <c r="A417" s="223"/>
      <c r="B417" s="375" t="s">
        <v>146</v>
      </c>
      <c r="E417" s="356"/>
      <c r="F417" s="376">
        <v>429012256740.9997</v>
      </c>
    </row>
    <row r="418" spans="1:6" s="27" customFormat="1" ht="19.5" customHeight="1">
      <c r="A418" s="626" t="s">
        <v>360</v>
      </c>
      <c r="B418" s="651" t="s">
        <v>438</v>
      </c>
      <c r="C418" s="652"/>
      <c r="D418" s="653"/>
      <c r="E418" s="351" t="s">
        <v>519</v>
      </c>
      <c r="F418" s="351" t="s">
        <v>518</v>
      </c>
    </row>
    <row r="419" spans="1:6" s="525" customFormat="1" ht="19.5" customHeight="1">
      <c r="A419" s="627"/>
      <c r="B419" s="654"/>
      <c r="C419" s="655"/>
      <c r="D419" s="656"/>
      <c r="E419" s="524" t="s">
        <v>264</v>
      </c>
      <c r="F419" s="524" t="s">
        <v>264</v>
      </c>
    </row>
    <row r="420" spans="1:8" s="519" customFormat="1" ht="19.5" customHeight="1">
      <c r="A420" s="407"/>
      <c r="B420" s="500" t="s">
        <v>439</v>
      </c>
      <c r="C420" s="526"/>
      <c r="D420" s="452"/>
      <c r="E420" s="527">
        <v>2007953413</v>
      </c>
      <c r="F420" s="527">
        <v>9915232334</v>
      </c>
      <c r="G420" s="528"/>
      <c r="H420" s="528"/>
    </row>
    <row r="421" spans="1:6" s="519" customFormat="1" ht="37.5" customHeight="1">
      <c r="A421" s="342"/>
      <c r="B421" s="657" t="s">
        <v>440</v>
      </c>
      <c r="C421" s="658"/>
      <c r="D421" s="659"/>
      <c r="E421" s="529">
        <v>0</v>
      </c>
      <c r="F421" s="529">
        <v>0</v>
      </c>
    </row>
    <row r="422" spans="1:6" s="519" customFormat="1" ht="19.5" customHeight="1" hidden="1">
      <c r="A422" s="342"/>
      <c r="B422" s="530" t="s">
        <v>441</v>
      </c>
      <c r="C422" s="423"/>
      <c r="D422" s="345"/>
      <c r="E422" s="453">
        <v>0</v>
      </c>
      <c r="F422" s="453">
        <v>0</v>
      </c>
    </row>
    <row r="423" spans="1:6" s="519" customFormat="1" ht="19.5" customHeight="1" hidden="1">
      <c r="A423" s="342"/>
      <c r="B423" s="530" t="s">
        <v>442</v>
      </c>
      <c r="C423" s="423"/>
      <c r="D423" s="345"/>
      <c r="E423" s="453">
        <v>0</v>
      </c>
      <c r="F423" s="453">
        <v>0</v>
      </c>
    </row>
    <row r="424" spans="1:6" s="519" customFormat="1" ht="19.5" customHeight="1">
      <c r="A424" s="342"/>
      <c r="B424" s="343" t="s">
        <v>443</v>
      </c>
      <c r="C424" s="423"/>
      <c r="D424" s="345"/>
      <c r="E424" s="453">
        <f>+E420</f>
        <v>2007953413</v>
      </c>
      <c r="F424" s="453">
        <f>+F420-F421</f>
        <v>9915232334</v>
      </c>
    </row>
    <row r="425" spans="1:6" s="519" customFormat="1" ht="19.5" customHeight="1">
      <c r="A425" s="342"/>
      <c r="B425" s="343" t="s">
        <v>444</v>
      </c>
      <c r="C425" s="423"/>
      <c r="D425" s="345"/>
      <c r="E425" s="453">
        <v>11136200</v>
      </c>
      <c r="F425" s="453">
        <v>11734003</v>
      </c>
    </row>
    <row r="426" spans="1:8" s="519" customFormat="1" ht="19.5" customHeight="1">
      <c r="A426" s="400"/>
      <c r="B426" s="404" t="s">
        <v>438</v>
      </c>
      <c r="C426" s="531"/>
      <c r="D426" s="406"/>
      <c r="E426" s="488">
        <f>+E424/E425</f>
        <v>180.30867019270488</v>
      </c>
      <c r="F426" s="488">
        <f>+F424/F425</f>
        <v>844.9999828702959</v>
      </c>
      <c r="H426" s="544"/>
    </row>
    <row r="427" spans="1:6" s="519" customFormat="1" ht="19.5" customHeight="1" hidden="1">
      <c r="A427" s="220"/>
      <c r="B427" s="365"/>
      <c r="C427" s="371"/>
      <c r="D427" s="365"/>
      <c r="E427" s="374"/>
      <c r="F427" s="374"/>
    </row>
    <row r="428" spans="1:8" s="27" customFormat="1" ht="21.75" customHeight="1">
      <c r="A428" s="223" t="s">
        <v>445</v>
      </c>
      <c r="B428" s="215" t="s">
        <v>298</v>
      </c>
      <c r="D428" s="377"/>
      <c r="E428" s="371"/>
      <c r="F428" s="154"/>
      <c r="H428" s="153"/>
    </row>
    <row r="429" spans="1:8" s="27" customFormat="1" ht="18" customHeight="1">
      <c r="A429" s="626" t="s">
        <v>246</v>
      </c>
      <c r="B429" s="628" t="s">
        <v>332</v>
      </c>
      <c r="C429" s="629"/>
      <c r="D429" s="630"/>
      <c r="E429" s="449" t="s">
        <v>507</v>
      </c>
      <c r="F429" s="450" t="s">
        <v>506</v>
      </c>
      <c r="H429" s="348"/>
    </row>
    <row r="430" spans="1:8" s="27" customFormat="1" ht="16.5" customHeight="1">
      <c r="A430" s="627"/>
      <c r="B430" s="631"/>
      <c r="C430" s="632"/>
      <c r="D430" s="633"/>
      <c r="E430" s="352" t="s">
        <v>264</v>
      </c>
      <c r="F430" s="353" t="s">
        <v>264</v>
      </c>
      <c r="H430" s="348"/>
    </row>
    <row r="431" spans="1:6" s="378" customFormat="1" ht="16.5" customHeight="1">
      <c r="A431" s="470"/>
      <c r="B431" s="490" t="s">
        <v>349</v>
      </c>
      <c r="C431" s="491"/>
      <c r="D431" s="492"/>
      <c r="E431" s="473">
        <v>116244300394</v>
      </c>
      <c r="F431" s="473">
        <v>110147370484</v>
      </c>
    </row>
    <row r="432" spans="1:8" s="378" customFormat="1" ht="16.5" customHeight="1">
      <c r="A432" s="384"/>
      <c r="B432" s="392" t="s">
        <v>352</v>
      </c>
      <c r="C432" s="393"/>
      <c r="D432" s="394"/>
      <c r="E432" s="456">
        <v>70241140694</v>
      </c>
      <c r="F432" s="456">
        <v>84544211228</v>
      </c>
      <c r="H432" s="545"/>
    </row>
    <row r="433" spans="1:6" s="378" customFormat="1" ht="16.5" customHeight="1">
      <c r="A433" s="384"/>
      <c r="B433" s="392" t="s">
        <v>417</v>
      </c>
      <c r="C433" s="393"/>
      <c r="D433" s="394"/>
      <c r="E433" s="456">
        <v>11181949255</v>
      </c>
      <c r="F433" s="456">
        <v>8742694299</v>
      </c>
    </row>
    <row r="434" spans="1:8" s="27" customFormat="1" ht="16.5" customHeight="1">
      <c r="A434" s="386"/>
      <c r="B434" s="614" t="s">
        <v>416</v>
      </c>
      <c r="C434" s="615"/>
      <c r="D434" s="616"/>
      <c r="E434" s="456">
        <v>3682543954</v>
      </c>
      <c r="F434" s="456">
        <v>4586803633</v>
      </c>
      <c r="H434" s="546"/>
    </row>
    <row r="435" spans="1:8" s="27" customFormat="1" ht="16.5" customHeight="1">
      <c r="A435" s="386"/>
      <c r="B435" s="614" t="s">
        <v>49</v>
      </c>
      <c r="C435" s="615"/>
      <c r="D435" s="616"/>
      <c r="E435" s="456">
        <v>340527259</v>
      </c>
      <c r="F435" s="456">
        <v>90022151</v>
      </c>
      <c r="H435" s="153"/>
    </row>
    <row r="436" spans="1:6" s="27" customFormat="1" ht="16.5" customHeight="1">
      <c r="A436" s="461"/>
      <c r="B436" s="620" t="s">
        <v>54</v>
      </c>
      <c r="C436" s="621"/>
      <c r="D436" s="622"/>
      <c r="E436" s="477">
        <v>45967064565</v>
      </c>
      <c r="F436" s="477">
        <v>42485765675</v>
      </c>
    </row>
    <row r="437" spans="1:8" s="227" customFormat="1" ht="18.75" customHeight="1">
      <c r="A437" s="623" t="s">
        <v>146</v>
      </c>
      <c r="B437" s="624"/>
      <c r="C437" s="624"/>
      <c r="D437" s="625"/>
      <c r="E437" s="329">
        <v>247657526121</v>
      </c>
      <c r="F437" s="329">
        <v>250596867470</v>
      </c>
      <c r="G437" s="350"/>
      <c r="H437" s="350"/>
    </row>
    <row r="438" spans="1:6" s="27" customFormat="1" ht="18" customHeight="1">
      <c r="A438" s="626" t="s">
        <v>247</v>
      </c>
      <c r="B438" s="628" t="s">
        <v>333</v>
      </c>
      <c r="C438" s="629"/>
      <c r="D438" s="630"/>
      <c r="E438" s="449" t="s">
        <v>507</v>
      </c>
      <c r="F438" s="450" t="s">
        <v>506</v>
      </c>
    </row>
    <row r="439" spans="1:8" s="27" customFormat="1" ht="16.5" customHeight="1">
      <c r="A439" s="627"/>
      <c r="B439" s="631"/>
      <c r="C439" s="632"/>
      <c r="D439" s="633"/>
      <c r="E439" s="352" t="s">
        <v>264</v>
      </c>
      <c r="F439" s="353" t="s">
        <v>264</v>
      </c>
      <c r="H439" s="348"/>
    </row>
    <row r="440" spans="1:6" s="378" customFormat="1" ht="15" customHeight="1">
      <c r="A440" s="470"/>
      <c r="B440" s="490" t="s">
        <v>299</v>
      </c>
      <c r="C440" s="491"/>
      <c r="D440" s="492"/>
      <c r="E440" s="532">
        <v>63964626156</v>
      </c>
      <c r="F440" s="532">
        <v>61982515498</v>
      </c>
    </row>
    <row r="441" spans="1:8" s="27" customFormat="1" ht="16.5" customHeight="1">
      <c r="A441" s="386"/>
      <c r="B441" s="392" t="s">
        <v>352</v>
      </c>
      <c r="C441" s="344"/>
      <c r="D441" s="345"/>
      <c r="E441" s="459">
        <v>6234202918</v>
      </c>
      <c r="F441" s="459">
        <v>1397737365</v>
      </c>
      <c r="H441" s="348"/>
    </row>
    <row r="442" spans="1:6" s="27" customFormat="1" ht="18" customHeight="1">
      <c r="A442" s="386"/>
      <c r="B442" s="392" t="s">
        <v>417</v>
      </c>
      <c r="C442" s="344"/>
      <c r="D442" s="345"/>
      <c r="E442" s="459">
        <v>13680540507</v>
      </c>
      <c r="F442" s="459">
        <v>10471508999</v>
      </c>
    </row>
    <row r="443" spans="1:6" s="27" customFormat="1" ht="15.75" customHeight="1">
      <c r="A443" s="386"/>
      <c r="B443" s="614" t="s">
        <v>416</v>
      </c>
      <c r="C443" s="615"/>
      <c r="D443" s="616"/>
      <c r="E443" s="459">
        <v>20572744972</v>
      </c>
      <c r="F443" s="459">
        <v>13471903099</v>
      </c>
    </row>
    <row r="444" spans="1:6" s="27" customFormat="1" ht="16.5" customHeight="1">
      <c r="A444" s="386"/>
      <c r="B444" s="614" t="s">
        <v>49</v>
      </c>
      <c r="C444" s="615"/>
      <c r="D444" s="616"/>
      <c r="E444" s="459">
        <v>47824942</v>
      </c>
      <c r="F444" s="459">
        <v>53944950</v>
      </c>
    </row>
    <row r="445" spans="1:6" s="27" customFormat="1" ht="16.5" customHeight="1">
      <c r="A445" s="461"/>
      <c r="B445" s="620" t="s">
        <v>54</v>
      </c>
      <c r="C445" s="621"/>
      <c r="D445" s="622"/>
      <c r="E445" s="533">
        <v>8438413385</v>
      </c>
      <c r="F445" s="533">
        <v>7538563864</v>
      </c>
    </row>
    <row r="446" spans="1:8" s="221" customFormat="1" ht="18" customHeight="1">
      <c r="A446" s="623" t="s">
        <v>146</v>
      </c>
      <c r="B446" s="624"/>
      <c r="C446" s="624"/>
      <c r="D446" s="625"/>
      <c r="E446" s="332">
        <v>112938352880</v>
      </c>
      <c r="F446" s="332">
        <v>94916173775</v>
      </c>
      <c r="G446" s="327"/>
      <c r="H446" s="327"/>
    </row>
    <row r="447" spans="1:6" s="27" customFormat="1" ht="16.5" customHeight="1">
      <c r="A447" s="626" t="s">
        <v>259</v>
      </c>
      <c r="B447" s="651" t="s">
        <v>334</v>
      </c>
      <c r="C447" s="652"/>
      <c r="D447" s="653"/>
      <c r="E447" s="449" t="s">
        <v>507</v>
      </c>
      <c r="F447" s="450" t="s">
        <v>506</v>
      </c>
    </row>
    <row r="448" spans="1:6" s="27" customFormat="1" ht="16.5" customHeight="1">
      <c r="A448" s="627"/>
      <c r="B448" s="654"/>
      <c r="C448" s="655"/>
      <c r="D448" s="656"/>
      <c r="E448" s="352" t="s">
        <v>264</v>
      </c>
      <c r="F448" s="353" t="s">
        <v>264</v>
      </c>
    </row>
    <row r="449" spans="1:6" s="27" customFormat="1" ht="18" customHeight="1">
      <c r="A449" s="407"/>
      <c r="B449" s="391" t="s">
        <v>108</v>
      </c>
      <c r="C449" s="451"/>
      <c r="D449" s="452"/>
      <c r="E449" s="383">
        <v>19974390431</v>
      </c>
      <c r="F449" s="383">
        <v>19953072175</v>
      </c>
    </row>
    <row r="450" spans="1:6" s="378" customFormat="1" ht="16.5" customHeight="1">
      <c r="A450" s="384"/>
      <c r="B450" s="392" t="s">
        <v>299</v>
      </c>
      <c r="C450" s="393"/>
      <c r="D450" s="394"/>
      <c r="E450" s="433">
        <v>6192693999</v>
      </c>
      <c r="F450" s="385">
        <v>5958435588</v>
      </c>
    </row>
    <row r="451" spans="1:6" s="27" customFormat="1" ht="16.5" customHeight="1">
      <c r="A451" s="386"/>
      <c r="B451" s="392" t="s">
        <v>352</v>
      </c>
      <c r="C451" s="393"/>
      <c r="D451" s="394"/>
      <c r="E451" s="385">
        <v>438235080</v>
      </c>
      <c r="F451" s="385">
        <v>352984616</v>
      </c>
    </row>
    <row r="452" spans="1:6" s="27" customFormat="1" ht="16.5" customHeight="1">
      <c r="A452" s="386"/>
      <c r="B452" s="392" t="s">
        <v>417</v>
      </c>
      <c r="C452" s="344"/>
      <c r="D452" s="345"/>
      <c r="E452" s="385">
        <v>1251115677</v>
      </c>
      <c r="F452" s="385">
        <v>1283172804</v>
      </c>
    </row>
    <row r="453" spans="1:6" s="378" customFormat="1" ht="16.5" customHeight="1">
      <c r="A453" s="384"/>
      <c r="B453" s="614" t="s">
        <v>416</v>
      </c>
      <c r="C453" s="615"/>
      <c r="D453" s="616"/>
      <c r="E453" s="385">
        <v>1150904081</v>
      </c>
      <c r="F453" s="385">
        <v>2848402969</v>
      </c>
    </row>
    <row r="454" spans="1:6" s="27" customFormat="1" ht="16.5" customHeight="1">
      <c r="A454" s="386"/>
      <c r="B454" s="614" t="s">
        <v>49</v>
      </c>
      <c r="C454" s="615"/>
      <c r="D454" s="616"/>
      <c r="E454" s="385">
        <v>3114058886</v>
      </c>
      <c r="F454" s="385">
        <v>1092963886</v>
      </c>
    </row>
    <row r="455" spans="1:6" s="27" customFormat="1" ht="16.5" customHeight="1">
      <c r="A455" s="386"/>
      <c r="B455" s="614" t="s">
        <v>54</v>
      </c>
      <c r="C455" s="615"/>
      <c r="D455" s="616"/>
      <c r="E455" s="385">
        <v>7827382708</v>
      </c>
      <c r="F455" s="385">
        <v>8417112312</v>
      </c>
    </row>
    <row r="456" spans="1:6" s="341" customFormat="1" ht="18" customHeight="1">
      <c r="A456" s="336"/>
      <c r="B456" s="337" t="s">
        <v>92</v>
      </c>
      <c r="C456" s="338"/>
      <c r="D456" s="339"/>
      <c r="E456" s="387">
        <v>808721812</v>
      </c>
      <c r="F456" s="387">
        <v>712545406</v>
      </c>
    </row>
    <row r="457" spans="1:6" s="27" customFormat="1" ht="16.5" customHeight="1">
      <c r="A457" s="342"/>
      <c r="B457" s="343" t="s">
        <v>299</v>
      </c>
      <c r="C457" s="344"/>
      <c r="D457" s="345"/>
      <c r="E457" s="388">
        <v>195000000</v>
      </c>
      <c r="F457" s="388">
        <v>70000000</v>
      </c>
    </row>
    <row r="458" spans="1:6" s="378" customFormat="1" ht="16.5" customHeight="1">
      <c r="A458" s="336"/>
      <c r="B458" s="392" t="s">
        <v>485</v>
      </c>
      <c r="C458" s="393"/>
      <c r="D458" s="394"/>
      <c r="E458" s="385">
        <v>195000000</v>
      </c>
      <c r="F458" s="385">
        <v>70000000</v>
      </c>
    </row>
    <row r="459" spans="1:6" s="27" customFormat="1" ht="15" customHeight="1">
      <c r="A459" s="342"/>
      <c r="B459" s="343" t="s">
        <v>352</v>
      </c>
      <c r="C459" s="344"/>
      <c r="D459" s="345"/>
      <c r="E459" s="388"/>
      <c r="F459" s="388">
        <v>0</v>
      </c>
    </row>
    <row r="460" spans="1:6" s="378" customFormat="1" ht="15" customHeight="1">
      <c r="A460" s="336"/>
      <c r="B460" s="392" t="s">
        <v>0</v>
      </c>
      <c r="C460" s="393"/>
      <c r="D460" s="394"/>
      <c r="E460" s="385"/>
      <c r="F460" s="385">
        <v>0</v>
      </c>
    </row>
    <row r="461" spans="1:6" s="27" customFormat="1" ht="15" customHeight="1">
      <c r="A461" s="342"/>
      <c r="B461" s="343" t="s">
        <v>416</v>
      </c>
      <c r="C461" s="344"/>
      <c r="D461" s="345"/>
      <c r="E461" s="388">
        <v>84387000</v>
      </c>
      <c r="F461" s="388">
        <v>84387000</v>
      </c>
    </row>
    <row r="462" spans="1:6" s="378" customFormat="1" ht="15" customHeight="1" hidden="1">
      <c r="A462" s="336"/>
      <c r="B462" s="392" t="s">
        <v>53</v>
      </c>
      <c r="C462" s="393"/>
      <c r="D462" s="394"/>
      <c r="E462" s="388">
        <v>84387000</v>
      </c>
      <c r="F462" s="385">
        <v>84387000</v>
      </c>
    </row>
    <row r="463" spans="1:6" s="27" customFormat="1" ht="15" customHeight="1">
      <c r="A463" s="386"/>
      <c r="B463" s="343" t="s">
        <v>417</v>
      </c>
      <c r="C463" s="344"/>
      <c r="D463" s="345"/>
      <c r="E463" s="388">
        <v>475334812</v>
      </c>
      <c r="F463" s="388">
        <v>504158406</v>
      </c>
    </row>
    <row r="464" spans="1:6" s="378" customFormat="1" ht="15" customHeight="1">
      <c r="A464" s="336"/>
      <c r="B464" s="392" t="s">
        <v>48</v>
      </c>
      <c r="C464" s="393"/>
      <c r="D464" s="394"/>
      <c r="E464" s="385">
        <v>475334812</v>
      </c>
      <c r="F464" s="385">
        <v>504158406</v>
      </c>
    </row>
    <row r="465" spans="1:6" s="27" customFormat="1" ht="15" customHeight="1">
      <c r="A465" s="342"/>
      <c r="B465" s="343" t="s">
        <v>54</v>
      </c>
      <c r="C465" s="344"/>
      <c r="D465" s="345"/>
      <c r="E465" s="388">
        <v>54000000</v>
      </c>
      <c r="F465" s="388">
        <v>54000000</v>
      </c>
    </row>
    <row r="466" spans="1:6" s="378" customFormat="1" ht="15" customHeight="1" hidden="1">
      <c r="A466" s="389"/>
      <c r="B466" s="395" t="s">
        <v>66</v>
      </c>
      <c r="C466" s="396"/>
      <c r="D466" s="397"/>
      <c r="E466" s="390">
        <v>54000000</v>
      </c>
      <c r="F466" s="390">
        <v>54000000</v>
      </c>
    </row>
    <row r="467" spans="1:8" s="221" customFormat="1" ht="18" customHeight="1">
      <c r="A467" s="623" t="s">
        <v>146</v>
      </c>
      <c r="B467" s="624"/>
      <c r="C467" s="624"/>
      <c r="D467" s="625"/>
      <c r="E467" s="329">
        <v>20783112243</v>
      </c>
      <c r="F467" s="329">
        <v>20665617581</v>
      </c>
      <c r="G467" s="327"/>
      <c r="H467" s="327"/>
    </row>
    <row r="468" spans="1:6" s="27" customFormat="1" ht="18" customHeight="1">
      <c r="A468" s="626" t="s">
        <v>265</v>
      </c>
      <c r="B468" s="628" t="s">
        <v>393</v>
      </c>
      <c r="C468" s="629"/>
      <c r="D468" s="630"/>
      <c r="E468" s="449" t="s">
        <v>507</v>
      </c>
      <c r="F468" s="450" t="s">
        <v>506</v>
      </c>
    </row>
    <row r="469" spans="1:6" s="27" customFormat="1" ht="18" customHeight="1">
      <c r="A469" s="627"/>
      <c r="B469" s="631"/>
      <c r="C469" s="632"/>
      <c r="D469" s="633"/>
      <c r="E469" s="352" t="s">
        <v>264</v>
      </c>
      <c r="F469" s="353" t="s">
        <v>264</v>
      </c>
    </row>
    <row r="470" spans="1:6" s="341" customFormat="1" ht="18" customHeight="1">
      <c r="A470" s="398"/>
      <c r="B470" s="391" t="s">
        <v>299</v>
      </c>
      <c r="C470" s="402"/>
      <c r="D470" s="403"/>
      <c r="E470" s="399">
        <v>2194569282</v>
      </c>
      <c r="F470" s="399">
        <v>2067536780</v>
      </c>
    </row>
    <row r="471" spans="1:6" s="27" customFormat="1" ht="16.5" customHeight="1">
      <c r="A471" s="342"/>
      <c r="B471" s="343" t="s">
        <v>295</v>
      </c>
      <c r="C471" s="344"/>
      <c r="D471" s="345"/>
      <c r="E471" s="346">
        <v>1403831000</v>
      </c>
      <c r="F471" s="346">
        <v>1403831000</v>
      </c>
    </row>
    <row r="472" spans="1:6" s="27" customFormat="1" ht="16.5" customHeight="1">
      <c r="A472" s="342"/>
      <c r="B472" s="343" t="s">
        <v>398</v>
      </c>
      <c r="C472" s="344"/>
      <c r="D472" s="345"/>
      <c r="E472" s="346">
        <v>371048548</v>
      </c>
      <c r="F472" s="346">
        <v>371048548</v>
      </c>
    </row>
    <row r="473" spans="1:6" s="27" customFormat="1" ht="16.5" customHeight="1">
      <c r="A473" s="342"/>
      <c r="B473" s="343" t="s">
        <v>486</v>
      </c>
      <c r="C473" s="344"/>
      <c r="D473" s="345"/>
      <c r="E473" s="346">
        <v>70429000</v>
      </c>
      <c r="F473" s="346">
        <v>70429000</v>
      </c>
    </row>
    <row r="474" spans="1:6" s="27" customFormat="1" ht="16.5" customHeight="1">
      <c r="A474" s="342"/>
      <c r="B474" s="343" t="s">
        <v>487</v>
      </c>
      <c r="C474" s="344"/>
      <c r="D474" s="345"/>
      <c r="E474" s="346">
        <v>67860000</v>
      </c>
      <c r="F474" s="346">
        <v>67860000</v>
      </c>
    </row>
    <row r="475" spans="1:6" s="27" customFormat="1" ht="16.5" customHeight="1">
      <c r="A475" s="342"/>
      <c r="B475" s="343" t="s">
        <v>488</v>
      </c>
      <c r="C475" s="344"/>
      <c r="D475" s="345"/>
      <c r="E475" s="346">
        <v>51847232</v>
      </c>
      <c r="F475" s="346">
        <v>51847232</v>
      </c>
    </row>
    <row r="476" spans="1:6" s="27" customFormat="1" ht="18" customHeight="1">
      <c r="A476" s="400"/>
      <c r="B476" s="404" t="s">
        <v>481</v>
      </c>
      <c r="C476" s="405"/>
      <c r="D476" s="406"/>
      <c r="E476" s="401">
        <v>229553502</v>
      </c>
      <c r="F476" s="401">
        <v>102521000</v>
      </c>
    </row>
    <row r="477" spans="1:8" s="227" customFormat="1" ht="18" customHeight="1">
      <c r="A477" s="623" t="s">
        <v>146</v>
      </c>
      <c r="B477" s="624"/>
      <c r="C477" s="624"/>
      <c r="D477" s="625"/>
      <c r="E477" s="332">
        <v>2194569282</v>
      </c>
      <c r="F477" s="332">
        <v>2067536780</v>
      </c>
      <c r="G477" s="350"/>
      <c r="H477" s="350"/>
    </row>
    <row r="478" spans="1:6" s="27" customFormat="1" ht="21" customHeight="1">
      <c r="A478" s="626" t="s">
        <v>248</v>
      </c>
      <c r="B478" s="628" t="s">
        <v>300</v>
      </c>
      <c r="C478" s="630"/>
      <c r="D478" s="648" t="s">
        <v>359</v>
      </c>
      <c r="E478" s="449" t="s">
        <v>507</v>
      </c>
      <c r="F478" s="450" t="s">
        <v>506</v>
      </c>
    </row>
    <row r="479" spans="1:6" s="27" customFormat="1" ht="15.75" customHeight="1">
      <c r="A479" s="627"/>
      <c r="B479" s="631"/>
      <c r="C479" s="633"/>
      <c r="D479" s="649"/>
      <c r="E479" s="352" t="s">
        <v>264</v>
      </c>
      <c r="F479" s="353" t="s">
        <v>264</v>
      </c>
    </row>
    <row r="480" spans="1:6" s="27" customFormat="1" ht="21" customHeight="1">
      <c r="A480" s="521"/>
      <c r="B480" s="534" t="s">
        <v>372</v>
      </c>
      <c r="C480" s="534"/>
      <c r="D480" s="535" t="s">
        <v>371</v>
      </c>
      <c r="E480" s="536">
        <v>2671484345.65</v>
      </c>
      <c r="F480" s="536">
        <v>2807997851</v>
      </c>
    </row>
    <row r="481" spans="1:6" s="27" customFormat="1" ht="21" customHeight="1">
      <c r="A481" s="461"/>
      <c r="B481" s="537" t="s">
        <v>297</v>
      </c>
      <c r="C481" s="537"/>
      <c r="D481" s="538" t="s">
        <v>373</v>
      </c>
      <c r="E481" s="401">
        <v>109858035</v>
      </c>
      <c r="F481" s="401">
        <v>109858035</v>
      </c>
    </row>
    <row r="482" spans="1:8" s="227" customFormat="1" ht="21" customHeight="1">
      <c r="A482" s="623" t="s">
        <v>146</v>
      </c>
      <c r="B482" s="624"/>
      <c r="C482" s="624"/>
      <c r="D482" s="625"/>
      <c r="E482" s="332">
        <v>2781342380.65</v>
      </c>
      <c r="F482" s="332">
        <v>2917855886</v>
      </c>
      <c r="G482" s="350"/>
      <c r="H482" s="350"/>
    </row>
    <row r="483" spans="1:6" s="27" customFormat="1" ht="18" customHeight="1">
      <c r="A483" s="626" t="s">
        <v>249</v>
      </c>
      <c r="B483" s="628" t="s">
        <v>335</v>
      </c>
      <c r="C483" s="629"/>
      <c r="D483" s="630"/>
      <c r="E483" s="449" t="s">
        <v>507</v>
      </c>
      <c r="F483" s="450" t="s">
        <v>506</v>
      </c>
    </row>
    <row r="484" spans="1:6" s="27" customFormat="1" ht="16.5" customHeight="1">
      <c r="A484" s="627"/>
      <c r="B484" s="631"/>
      <c r="C484" s="632"/>
      <c r="D484" s="633"/>
      <c r="E484" s="352" t="s">
        <v>264</v>
      </c>
      <c r="F484" s="353" t="s">
        <v>264</v>
      </c>
    </row>
    <row r="485" spans="1:8" s="27" customFormat="1" ht="15" customHeight="1">
      <c r="A485" s="521"/>
      <c r="B485" s="490" t="s">
        <v>299</v>
      </c>
      <c r="C485" s="491"/>
      <c r="D485" s="492"/>
      <c r="E485" s="532">
        <v>80592786647</v>
      </c>
      <c r="F485" s="532">
        <v>59032518269</v>
      </c>
      <c r="H485" s="348"/>
    </row>
    <row r="486" spans="1:6" s="378" customFormat="1" ht="15" customHeight="1">
      <c r="A486" s="384"/>
      <c r="B486" s="392" t="s">
        <v>352</v>
      </c>
      <c r="C486" s="393"/>
      <c r="D486" s="394"/>
      <c r="E486" s="459">
        <v>71203045282</v>
      </c>
      <c r="F486" s="459">
        <v>86671994040</v>
      </c>
    </row>
    <row r="487" spans="1:6" s="27" customFormat="1" ht="15" customHeight="1">
      <c r="A487" s="386"/>
      <c r="B487" s="392" t="s">
        <v>417</v>
      </c>
      <c r="C487" s="344"/>
      <c r="D487" s="345"/>
      <c r="E487" s="459">
        <v>16705805141</v>
      </c>
      <c r="F487" s="459">
        <v>13496704899</v>
      </c>
    </row>
    <row r="488" spans="1:6" s="378" customFormat="1" ht="15" customHeight="1">
      <c r="A488" s="384"/>
      <c r="B488" s="392" t="s">
        <v>416</v>
      </c>
      <c r="C488" s="393"/>
      <c r="D488" s="394"/>
      <c r="E488" s="459">
        <v>54719030513</v>
      </c>
      <c r="F488" s="459">
        <v>57344258377</v>
      </c>
    </row>
    <row r="489" spans="1:6" s="378" customFormat="1" ht="15" customHeight="1">
      <c r="A489" s="384"/>
      <c r="B489" s="392" t="s">
        <v>49</v>
      </c>
      <c r="C489" s="393"/>
      <c r="D489" s="394"/>
      <c r="E489" s="459">
        <v>621555643</v>
      </c>
      <c r="F489" s="459">
        <v>930789100</v>
      </c>
    </row>
    <row r="490" spans="1:6" s="27" customFormat="1" ht="16.5" customHeight="1">
      <c r="A490" s="461"/>
      <c r="B490" s="395" t="s">
        <v>54</v>
      </c>
      <c r="C490" s="405"/>
      <c r="D490" s="406"/>
      <c r="E490" s="533">
        <v>38888797577</v>
      </c>
      <c r="F490" s="533">
        <v>37703253336</v>
      </c>
    </row>
    <row r="491" spans="1:8" s="221" customFormat="1" ht="18" customHeight="1">
      <c r="A491" s="623" t="s">
        <v>146</v>
      </c>
      <c r="B491" s="624"/>
      <c r="C491" s="624"/>
      <c r="D491" s="625"/>
      <c r="E491" s="329">
        <v>262731020803</v>
      </c>
      <c r="F491" s="329">
        <v>255179518021</v>
      </c>
      <c r="G491" s="327"/>
      <c r="H491" s="327"/>
    </row>
    <row r="492" spans="1:6" s="27" customFormat="1" ht="16.5" customHeight="1">
      <c r="A492" s="626" t="s">
        <v>250</v>
      </c>
      <c r="B492" s="628" t="s">
        <v>99</v>
      </c>
      <c r="C492" s="629"/>
      <c r="D492" s="630"/>
      <c r="E492" s="449" t="s">
        <v>507</v>
      </c>
      <c r="F492" s="450" t="s">
        <v>506</v>
      </c>
    </row>
    <row r="493" spans="1:6" s="27" customFormat="1" ht="16.5" customHeight="1">
      <c r="A493" s="627"/>
      <c r="B493" s="631"/>
      <c r="C493" s="632"/>
      <c r="D493" s="633"/>
      <c r="E493" s="352" t="s">
        <v>264</v>
      </c>
      <c r="F493" s="353" t="s">
        <v>264</v>
      </c>
    </row>
    <row r="494" spans="1:6" s="27" customFormat="1" ht="16.5" customHeight="1">
      <c r="A494" s="521"/>
      <c r="B494" s="490" t="s">
        <v>299</v>
      </c>
      <c r="C494" s="491"/>
      <c r="D494" s="492"/>
      <c r="E494" s="539">
        <v>11571978389</v>
      </c>
      <c r="F494" s="503">
        <v>40887130353</v>
      </c>
    </row>
    <row r="495" spans="1:6" s="378" customFormat="1" ht="16.5" customHeight="1">
      <c r="A495" s="384"/>
      <c r="B495" s="392" t="s">
        <v>352</v>
      </c>
      <c r="C495" s="393"/>
      <c r="D495" s="394"/>
      <c r="E495" s="385">
        <v>6342275979</v>
      </c>
      <c r="F495" s="476">
        <v>182541805</v>
      </c>
    </row>
    <row r="496" spans="1:6" s="27" customFormat="1" ht="16.5" customHeight="1">
      <c r="A496" s="386"/>
      <c r="B496" s="392" t="s">
        <v>417</v>
      </c>
      <c r="C496" s="344"/>
      <c r="D496" s="345"/>
      <c r="E496" s="385">
        <v>17441049321</v>
      </c>
      <c r="F496" s="296">
        <v>18176679781</v>
      </c>
    </row>
    <row r="497" spans="1:6" s="27" customFormat="1" ht="15.75" customHeight="1">
      <c r="A497" s="386"/>
      <c r="B497" s="392" t="s">
        <v>416</v>
      </c>
      <c r="C497" s="344"/>
      <c r="D497" s="345"/>
      <c r="E497" s="388">
        <v>3198460325</v>
      </c>
      <c r="F497" s="385">
        <v>2000000000</v>
      </c>
    </row>
    <row r="498" spans="1:6" s="27" customFormat="1" ht="18.75" customHeight="1">
      <c r="A498" s="386"/>
      <c r="B498" s="392" t="s">
        <v>49</v>
      </c>
      <c r="C498" s="344"/>
      <c r="D498" s="345"/>
      <c r="E498" s="385">
        <v>271432000</v>
      </c>
      <c r="F498" s="385">
        <v>293083744</v>
      </c>
    </row>
    <row r="499" spans="1:6" s="27" customFormat="1" ht="18" customHeight="1">
      <c r="A499" s="461"/>
      <c r="B499" s="395" t="s">
        <v>54</v>
      </c>
      <c r="C499" s="405"/>
      <c r="D499" s="406"/>
      <c r="E499" s="390">
        <v>1082532764</v>
      </c>
      <c r="F499" s="390">
        <v>5279096494</v>
      </c>
    </row>
    <row r="500" spans="1:8" s="227" customFormat="1" ht="18" customHeight="1">
      <c r="A500" s="623" t="s">
        <v>146</v>
      </c>
      <c r="B500" s="624"/>
      <c r="C500" s="624"/>
      <c r="D500" s="625"/>
      <c r="E500" s="329">
        <v>39907728778</v>
      </c>
      <c r="F500" s="329">
        <v>66818532177</v>
      </c>
      <c r="G500" s="350"/>
      <c r="H500" s="350"/>
    </row>
    <row r="501" spans="1:6" s="215" customFormat="1" ht="16.5" customHeight="1">
      <c r="A501" s="626" t="s">
        <v>260</v>
      </c>
      <c r="B501" s="628" t="s">
        <v>316</v>
      </c>
      <c r="C501" s="629"/>
      <c r="D501" s="630"/>
      <c r="E501" s="449" t="s">
        <v>517</v>
      </c>
      <c r="F501" s="450" t="s">
        <v>516</v>
      </c>
    </row>
    <row r="502" spans="1:6" s="27" customFormat="1" ht="18.75" customHeight="1">
      <c r="A502" s="627"/>
      <c r="B502" s="631"/>
      <c r="C502" s="632"/>
      <c r="D502" s="633"/>
      <c r="E502" s="352" t="s">
        <v>264</v>
      </c>
      <c r="F502" s="353" t="s">
        <v>264</v>
      </c>
    </row>
    <row r="503" spans="1:6" s="27" customFormat="1" ht="16.5" customHeight="1">
      <c r="A503" s="521"/>
      <c r="B503" s="490" t="s">
        <v>299</v>
      </c>
      <c r="C503" s="491"/>
      <c r="D503" s="492"/>
      <c r="E503" s="539">
        <v>1781809667</v>
      </c>
      <c r="F503" s="503">
        <v>2443270191</v>
      </c>
    </row>
    <row r="504" spans="1:6" s="27" customFormat="1" ht="16.5" customHeight="1">
      <c r="A504" s="384"/>
      <c r="B504" s="392" t="s">
        <v>352</v>
      </c>
      <c r="C504" s="393"/>
      <c r="D504" s="394"/>
      <c r="E504" s="385">
        <v>872190331</v>
      </c>
      <c r="F504" s="476">
        <v>680869482</v>
      </c>
    </row>
    <row r="505" spans="1:6" s="27" customFormat="1" ht="16.5" customHeight="1">
      <c r="A505" s="386"/>
      <c r="B505" s="392" t="s">
        <v>417</v>
      </c>
      <c r="C505" s="344"/>
      <c r="D505" s="345"/>
      <c r="E505" s="385">
        <v>749831774</v>
      </c>
      <c r="F505" s="296">
        <v>290762823</v>
      </c>
    </row>
    <row r="506" spans="1:6" s="27" customFormat="1" ht="16.5" customHeight="1">
      <c r="A506" s="386"/>
      <c r="B506" s="392" t="s">
        <v>416</v>
      </c>
      <c r="C506" s="344"/>
      <c r="D506" s="345"/>
      <c r="E506" s="388">
        <v>423568475</v>
      </c>
      <c r="F506" s="385">
        <v>671410026</v>
      </c>
    </row>
    <row r="507" spans="1:6" s="27" customFormat="1" ht="16.5" customHeight="1">
      <c r="A507" s="386"/>
      <c r="B507" s="392" t="s">
        <v>49</v>
      </c>
      <c r="C507" s="344"/>
      <c r="D507" s="345"/>
      <c r="E507" s="385">
        <v>649907469</v>
      </c>
      <c r="F507" s="385">
        <v>614427341</v>
      </c>
    </row>
    <row r="508" spans="1:6" s="27" customFormat="1" ht="16.5" customHeight="1">
      <c r="A508" s="461"/>
      <c r="B508" s="395" t="s">
        <v>54</v>
      </c>
      <c r="C508" s="405"/>
      <c r="D508" s="406"/>
      <c r="E508" s="390">
        <v>2619301782</v>
      </c>
      <c r="F508" s="390">
        <v>8952383077</v>
      </c>
    </row>
    <row r="509" spans="1:8" s="221" customFormat="1" ht="16.5" customHeight="1">
      <c r="A509" s="623" t="s">
        <v>146</v>
      </c>
      <c r="B509" s="624" t="s">
        <v>146</v>
      </c>
      <c r="C509" s="624"/>
      <c r="D509" s="625"/>
      <c r="E509" s="329">
        <v>7096609498</v>
      </c>
      <c r="F509" s="329">
        <v>13653122940</v>
      </c>
      <c r="G509" s="327"/>
      <c r="H509" s="327"/>
    </row>
    <row r="510" spans="1:6" s="27" customFormat="1" ht="16.5" customHeight="1">
      <c r="A510" s="626" t="s">
        <v>261</v>
      </c>
      <c r="B510" s="628" t="s">
        <v>336</v>
      </c>
      <c r="C510" s="629"/>
      <c r="D510" s="630"/>
      <c r="E510" s="449" t="s">
        <v>517</v>
      </c>
      <c r="F510" s="450" t="s">
        <v>516</v>
      </c>
    </row>
    <row r="511" spans="1:6" s="27" customFormat="1" ht="15.75" customHeight="1">
      <c r="A511" s="627"/>
      <c r="B511" s="631"/>
      <c r="C511" s="632"/>
      <c r="D511" s="633"/>
      <c r="E511" s="352" t="s">
        <v>264</v>
      </c>
      <c r="F511" s="353" t="s">
        <v>264</v>
      </c>
    </row>
    <row r="512" spans="1:6" s="27" customFormat="1" ht="18" customHeight="1">
      <c r="A512" s="521"/>
      <c r="B512" s="490" t="s">
        <v>299</v>
      </c>
      <c r="C512" s="491"/>
      <c r="D512" s="492"/>
      <c r="E512" s="539">
        <v>15545454</v>
      </c>
      <c r="F512" s="503">
        <v>12000002</v>
      </c>
    </row>
    <row r="513" spans="1:6" s="27" customFormat="1" ht="18" customHeight="1">
      <c r="A513" s="384"/>
      <c r="B513" s="392" t="s">
        <v>352</v>
      </c>
      <c r="C513" s="393"/>
      <c r="D513" s="394"/>
      <c r="E513" s="385">
        <v>465172727</v>
      </c>
      <c r="F513" s="476">
        <v>200000000</v>
      </c>
    </row>
    <row r="514" spans="1:6" s="27" customFormat="1" ht="18" customHeight="1">
      <c r="A514" s="386"/>
      <c r="B514" s="392" t="s">
        <v>417</v>
      </c>
      <c r="C514" s="344"/>
      <c r="D514" s="345"/>
      <c r="E514" s="385">
        <v>35280000</v>
      </c>
      <c r="F514" s="296">
        <v>107289318</v>
      </c>
    </row>
    <row r="515" spans="1:6" s="27" customFormat="1" ht="18" customHeight="1">
      <c r="A515" s="386"/>
      <c r="B515" s="392" t="s">
        <v>416</v>
      </c>
      <c r="C515" s="344"/>
      <c r="D515" s="345"/>
      <c r="E515" s="388">
        <v>0</v>
      </c>
      <c r="F515" s="385">
        <v>0</v>
      </c>
    </row>
    <row r="516" spans="1:6" s="27" customFormat="1" ht="18" customHeight="1">
      <c r="A516" s="386"/>
      <c r="B516" s="392" t="s">
        <v>49</v>
      </c>
      <c r="C516" s="344"/>
      <c r="D516" s="345"/>
      <c r="E516" s="385">
        <v>45454545</v>
      </c>
      <c r="F516" s="385"/>
    </row>
    <row r="517" spans="1:6" s="27" customFormat="1" ht="18" customHeight="1">
      <c r="A517" s="461"/>
      <c r="B517" s="395" t="s">
        <v>54</v>
      </c>
      <c r="C517" s="405"/>
      <c r="D517" s="406"/>
      <c r="E517" s="390">
        <v>0</v>
      </c>
      <c r="F517" s="390">
        <v>0</v>
      </c>
    </row>
    <row r="518" spans="1:8" s="221" customFormat="1" ht="18" customHeight="1">
      <c r="A518" s="623" t="s">
        <v>146</v>
      </c>
      <c r="B518" s="624" t="s">
        <v>146</v>
      </c>
      <c r="C518" s="624"/>
      <c r="D518" s="625"/>
      <c r="E518" s="329">
        <v>561452726</v>
      </c>
      <c r="F518" s="329">
        <v>319289320</v>
      </c>
      <c r="G518" s="327"/>
      <c r="H518" s="327"/>
    </row>
    <row r="519" spans="1:6" s="27" customFormat="1" ht="16.5" customHeight="1">
      <c r="A519" s="626" t="s">
        <v>236</v>
      </c>
      <c r="B519" s="628" t="s">
        <v>317</v>
      </c>
      <c r="C519" s="629"/>
      <c r="D519" s="630"/>
      <c r="E519" s="449" t="s">
        <v>517</v>
      </c>
      <c r="F519" s="450" t="s">
        <v>516</v>
      </c>
    </row>
    <row r="520" spans="1:6" s="27" customFormat="1" ht="18" customHeight="1">
      <c r="A520" s="627"/>
      <c r="B520" s="631"/>
      <c r="C520" s="632"/>
      <c r="D520" s="633"/>
      <c r="E520" s="352" t="s">
        <v>264</v>
      </c>
      <c r="F520" s="353" t="s">
        <v>264</v>
      </c>
    </row>
    <row r="521" spans="1:6" s="27" customFormat="1" ht="15.75" customHeight="1">
      <c r="A521" s="521"/>
      <c r="B521" s="490" t="s">
        <v>299</v>
      </c>
      <c r="C521" s="491"/>
      <c r="D521" s="492"/>
      <c r="E521" s="539">
        <v>0</v>
      </c>
      <c r="F521" s="503">
        <v>0</v>
      </c>
    </row>
    <row r="522" spans="1:6" s="27" customFormat="1" ht="15.75" customHeight="1">
      <c r="A522" s="384"/>
      <c r="B522" s="392" t="s">
        <v>352</v>
      </c>
      <c r="C522" s="393"/>
      <c r="D522" s="394"/>
      <c r="E522" s="385">
        <v>84728474</v>
      </c>
      <c r="F522" s="476">
        <v>5818455</v>
      </c>
    </row>
    <row r="523" spans="1:6" s="27" customFormat="1" ht="15.75" customHeight="1">
      <c r="A523" s="386"/>
      <c r="B523" s="392" t="s">
        <v>417</v>
      </c>
      <c r="C523" s="344"/>
      <c r="D523" s="345"/>
      <c r="E523" s="385">
        <v>0</v>
      </c>
      <c r="F523" s="296">
        <v>188847203</v>
      </c>
    </row>
    <row r="524" spans="1:6" s="27" customFormat="1" ht="15.75" customHeight="1">
      <c r="A524" s="386"/>
      <c r="B524" s="392" t="s">
        <v>416</v>
      </c>
      <c r="C524" s="344"/>
      <c r="D524" s="345"/>
      <c r="E524" s="388">
        <v>5197500</v>
      </c>
      <c r="F524" s="385">
        <v>0</v>
      </c>
    </row>
    <row r="525" spans="1:6" s="27" customFormat="1" ht="15.75" customHeight="1">
      <c r="A525" s="386"/>
      <c r="B525" s="392" t="s">
        <v>49</v>
      </c>
      <c r="C525" s="344"/>
      <c r="D525" s="345"/>
      <c r="E525" s="385">
        <v>0</v>
      </c>
      <c r="F525" s="385"/>
    </row>
    <row r="526" spans="1:6" s="27" customFormat="1" ht="15.75" customHeight="1">
      <c r="A526" s="461"/>
      <c r="B526" s="395" t="s">
        <v>54</v>
      </c>
      <c r="C526" s="405"/>
      <c r="D526" s="406"/>
      <c r="E526" s="390">
        <v>0</v>
      </c>
      <c r="F526" s="390">
        <v>7380000</v>
      </c>
    </row>
    <row r="527" spans="1:8" s="221" customFormat="1" ht="16.5" customHeight="1">
      <c r="A527" s="623" t="s">
        <v>146</v>
      </c>
      <c r="B527" s="624" t="s">
        <v>146</v>
      </c>
      <c r="C527" s="624"/>
      <c r="D527" s="625"/>
      <c r="E527" s="329">
        <v>89925974</v>
      </c>
      <c r="F527" s="329">
        <v>202045658</v>
      </c>
      <c r="G527" s="327"/>
      <c r="H527" s="327"/>
    </row>
    <row r="528" spans="1:6" s="27" customFormat="1" ht="16.5" customHeight="1">
      <c r="A528" s="369" t="s">
        <v>251</v>
      </c>
      <c r="B528" s="215" t="s">
        <v>301</v>
      </c>
      <c r="F528" s="153"/>
    </row>
    <row r="529" spans="1:6" s="27" customFormat="1" ht="21" customHeight="1">
      <c r="A529" s="223"/>
      <c r="B529" s="613" t="s">
        <v>534</v>
      </c>
      <c r="C529" s="613"/>
      <c r="D529" s="613"/>
      <c r="E529" s="613"/>
      <c r="F529" s="613"/>
    </row>
    <row r="530" spans="1:6" s="27" customFormat="1" ht="17.25" customHeight="1">
      <c r="A530" s="223"/>
      <c r="E530" s="379" t="s">
        <v>535</v>
      </c>
      <c r="F530" s="380"/>
    </row>
    <row r="531" spans="1:6" s="27" customFormat="1" ht="20.25" customHeight="1">
      <c r="A531" s="223"/>
      <c r="E531" s="381" t="s">
        <v>318</v>
      </c>
      <c r="F531" s="382"/>
    </row>
    <row r="532" spans="1:6" s="27" customFormat="1" ht="25.5" customHeight="1">
      <c r="A532" s="223"/>
      <c r="B532" s="223" t="s">
        <v>160</v>
      </c>
      <c r="C532" s="612" t="s">
        <v>192</v>
      </c>
      <c r="D532" s="612"/>
      <c r="E532" s="612" t="s">
        <v>391</v>
      </c>
      <c r="F532" s="612"/>
    </row>
    <row r="533" spans="1:6" s="27" customFormat="1" ht="16.5" customHeight="1">
      <c r="A533" s="223"/>
      <c r="E533" s="215"/>
      <c r="F533" s="153"/>
    </row>
    <row r="534" spans="1:6" s="27" customFormat="1" ht="16.5" customHeight="1">
      <c r="A534" s="223"/>
      <c r="E534" s="215"/>
      <c r="F534" s="153"/>
    </row>
    <row r="535" spans="1:6" s="27" customFormat="1" ht="16.5" customHeight="1">
      <c r="A535" s="223"/>
      <c r="E535" s="224"/>
      <c r="F535" s="153"/>
    </row>
    <row r="536" spans="1:6" s="27" customFormat="1" ht="16.5" customHeight="1">
      <c r="A536" s="223"/>
      <c r="F536" s="153"/>
    </row>
    <row r="537" spans="1:6" s="27" customFormat="1" ht="16.5" customHeight="1">
      <c r="A537" s="223"/>
      <c r="F537" s="153"/>
    </row>
    <row r="538" spans="2:6" s="223" customFormat="1" ht="16.5" customHeight="1">
      <c r="B538" s="223" t="s">
        <v>493</v>
      </c>
      <c r="C538" s="612" t="s">
        <v>153</v>
      </c>
      <c r="D538" s="612"/>
      <c r="E538" s="612" t="s">
        <v>208</v>
      </c>
      <c r="F538" s="612"/>
    </row>
    <row r="539" spans="1:6" s="23" customFormat="1" ht="18" customHeight="1">
      <c r="A539" s="22"/>
      <c r="F539" s="24"/>
    </row>
    <row r="540" spans="1:6" s="23" customFormat="1" ht="18" customHeight="1">
      <c r="A540" s="22"/>
      <c r="F540" s="24"/>
    </row>
    <row r="541" spans="1:6" s="23" customFormat="1" ht="18" customHeight="1">
      <c r="A541" s="22"/>
      <c r="F541" s="24"/>
    </row>
    <row r="542" spans="1:6" s="23" customFormat="1" ht="18" customHeight="1">
      <c r="A542" s="22"/>
      <c r="F542" s="24"/>
    </row>
    <row r="543" spans="1:6" s="23" customFormat="1" ht="18" customHeight="1">
      <c r="A543" s="22"/>
      <c r="F543" s="24"/>
    </row>
    <row r="544" spans="1:6" s="23" customFormat="1" ht="18" customHeight="1">
      <c r="A544" s="22"/>
      <c r="F544" s="24"/>
    </row>
    <row r="545" spans="1:6" s="23" customFormat="1" ht="18" customHeight="1">
      <c r="A545" s="22"/>
      <c r="F545" s="24"/>
    </row>
    <row r="546" spans="1:6" s="23" customFormat="1" ht="18" customHeight="1">
      <c r="A546" s="22"/>
      <c r="F546" s="24"/>
    </row>
    <row r="547" spans="1:6" s="23" customFormat="1" ht="18" customHeight="1">
      <c r="A547" s="28"/>
      <c r="B547" s="29"/>
      <c r="C547" s="29"/>
      <c r="D547" s="29"/>
      <c r="E547" s="29"/>
      <c r="F547" s="78"/>
    </row>
    <row r="548" spans="1:6" s="23" customFormat="1" ht="18" customHeight="1">
      <c r="A548" s="28"/>
      <c r="B548" s="29"/>
      <c r="C548" s="29"/>
      <c r="D548" s="29"/>
      <c r="E548" s="29"/>
      <c r="F548" s="78"/>
    </row>
    <row r="549" spans="1:6" s="23" customFormat="1" ht="18" customHeight="1">
      <c r="A549" s="28"/>
      <c r="B549" s="29"/>
      <c r="C549" s="29"/>
      <c r="D549" s="29"/>
      <c r="E549" s="29"/>
      <c r="F549" s="78"/>
    </row>
    <row r="550" spans="1:6" s="23" customFormat="1" ht="18" customHeight="1">
      <c r="A550" s="28"/>
      <c r="B550" s="29"/>
      <c r="C550" s="29"/>
      <c r="D550" s="29"/>
      <c r="E550" s="29"/>
      <c r="F550" s="78"/>
    </row>
    <row r="551" spans="1:6" s="23" customFormat="1" ht="18" customHeight="1">
      <c r="A551" s="28"/>
      <c r="B551" s="29"/>
      <c r="C551" s="29"/>
      <c r="D551" s="29"/>
      <c r="E551" s="29"/>
      <c r="F551" s="78"/>
    </row>
    <row r="552" spans="1:6" s="23" customFormat="1" ht="18" customHeight="1">
      <c r="A552" s="28"/>
      <c r="B552" s="29"/>
      <c r="C552" s="29"/>
      <c r="D552" s="29"/>
      <c r="E552" s="29"/>
      <c r="F552" s="78"/>
    </row>
    <row r="553" spans="1:6" s="23" customFormat="1" ht="18" customHeight="1">
      <c r="A553" s="28"/>
      <c r="B553" s="29"/>
      <c r="C553" s="29"/>
      <c r="D553" s="29"/>
      <c r="E553" s="29"/>
      <c r="F553" s="78"/>
    </row>
    <row r="554" spans="1:6" s="23" customFormat="1" ht="18" customHeight="1">
      <c r="A554" s="28"/>
      <c r="B554" s="29"/>
      <c r="C554" s="29"/>
      <c r="D554" s="29"/>
      <c r="E554" s="29"/>
      <c r="F554" s="78"/>
    </row>
    <row r="555" spans="1:6" s="23" customFormat="1" ht="18" customHeight="1">
      <c r="A555" s="28"/>
      <c r="B555" s="29"/>
      <c r="C555" s="29"/>
      <c r="D555" s="29"/>
      <c r="E555" s="29"/>
      <c r="F555" s="78"/>
    </row>
    <row r="556" spans="1:6" s="23" customFormat="1" ht="18" customHeight="1">
      <c r="A556" s="28"/>
      <c r="B556" s="29"/>
      <c r="C556" s="29"/>
      <c r="D556" s="29"/>
      <c r="E556" s="29"/>
      <c r="F556" s="78"/>
    </row>
    <row r="557" spans="1:6" s="23" customFormat="1" ht="18" customHeight="1">
      <c r="A557" s="28"/>
      <c r="B557" s="29"/>
      <c r="C557" s="29"/>
      <c r="D557" s="29"/>
      <c r="E557" s="29"/>
      <c r="F557" s="78"/>
    </row>
    <row r="558" spans="1:6" s="23" customFormat="1" ht="18" customHeight="1">
      <c r="A558" s="28"/>
      <c r="B558" s="29"/>
      <c r="C558" s="29"/>
      <c r="D558" s="29"/>
      <c r="E558" s="29"/>
      <c r="F558" s="78"/>
    </row>
    <row r="559" spans="1:6" s="23" customFormat="1" ht="18" customHeight="1">
      <c r="A559" s="28"/>
      <c r="B559" s="29"/>
      <c r="C559" s="29"/>
      <c r="D559" s="29"/>
      <c r="E559" s="29"/>
      <c r="F559" s="78"/>
    </row>
    <row r="560" spans="1:6" s="23" customFormat="1" ht="18" customHeight="1">
      <c r="A560" s="28"/>
      <c r="B560" s="29"/>
      <c r="C560" s="29"/>
      <c r="D560" s="29"/>
      <c r="E560" s="29"/>
      <c r="F560" s="78"/>
    </row>
    <row r="561" spans="1:6" s="23" customFormat="1" ht="18" customHeight="1">
      <c r="A561" s="28"/>
      <c r="B561" s="29"/>
      <c r="C561" s="29"/>
      <c r="D561" s="29"/>
      <c r="E561" s="29"/>
      <c r="F561" s="78"/>
    </row>
    <row r="562" spans="1:6" s="23" customFormat="1" ht="18" customHeight="1">
      <c r="A562" s="28"/>
      <c r="B562" s="29"/>
      <c r="C562" s="29"/>
      <c r="D562" s="29"/>
      <c r="E562" s="29"/>
      <c r="F562" s="78"/>
    </row>
    <row r="563" spans="1:6" s="23" customFormat="1" ht="18" customHeight="1">
      <c r="A563" s="28"/>
      <c r="B563" s="29"/>
      <c r="C563" s="29"/>
      <c r="D563" s="29"/>
      <c r="E563" s="29"/>
      <c r="F563" s="78"/>
    </row>
    <row r="564" spans="1:6" s="23" customFormat="1" ht="18" customHeight="1">
      <c r="A564" s="28"/>
      <c r="B564" s="29"/>
      <c r="C564" s="29"/>
      <c r="D564" s="29"/>
      <c r="E564" s="29"/>
      <c r="F564" s="78"/>
    </row>
    <row r="565" spans="1:6" s="23" customFormat="1" ht="18" customHeight="1">
      <c r="A565" s="28"/>
      <c r="B565" s="29"/>
      <c r="C565" s="29"/>
      <c r="D565" s="29"/>
      <c r="E565" s="29"/>
      <c r="F565" s="78"/>
    </row>
    <row r="566" spans="1:6" s="23" customFormat="1" ht="18" customHeight="1">
      <c r="A566" s="28"/>
      <c r="B566" s="29"/>
      <c r="C566" s="29"/>
      <c r="D566" s="29"/>
      <c r="E566" s="29"/>
      <c r="F566" s="78"/>
    </row>
    <row r="567" spans="1:6" s="23" customFormat="1" ht="18" customHeight="1">
      <c r="A567" s="28"/>
      <c r="B567" s="29"/>
      <c r="C567" s="29"/>
      <c r="D567" s="29"/>
      <c r="E567" s="29"/>
      <c r="F567" s="78"/>
    </row>
    <row r="568" spans="1:6" s="23" customFormat="1" ht="18" customHeight="1">
      <c r="A568" s="28"/>
      <c r="B568" s="29"/>
      <c r="C568" s="29"/>
      <c r="D568" s="29"/>
      <c r="E568" s="29"/>
      <c r="F568" s="78"/>
    </row>
    <row r="569" spans="1:6" s="23" customFormat="1" ht="18" customHeight="1">
      <c r="A569" s="28"/>
      <c r="B569" s="29"/>
      <c r="C569" s="29"/>
      <c r="D569" s="29"/>
      <c r="E569" s="29"/>
      <c r="F569" s="78"/>
    </row>
    <row r="570" spans="1:6" s="23" customFormat="1" ht="18" customHeight="1">
      <c r="A570" s="28"/>
      <c r="B570" s="29"/>
      <c r="C570" s="29"/>
      <c r="D570" s="29"/>
      <c r="E570" s="29"/>
      <c r="F570" s="78"/>
    </row>
    <row r="571" spans="1:7" s="23" customFormat="1" ht="18" customHeight="1">
      <c r="A571" s="28"/>
      <c r="B571" s="29"/>
      <c r="C571" s="29"/>
      <c r="D571" s="29"/>
      <c r="E571" s="29">
        <v>5347</v>
      </c>
      <c r="F571" s="78">
        <v>18000</v>
      </c>
      <c r="G571" s="24"/>
    </row>
    <row r="572" spans="1:7" s="23" customFormat="1" ht="18" customHeight="1">
      <c r="A572" s="28"/>
      <c r="B572" s="29"/>
      <c r="C572" s="29"/>
      <c r="D572" s="29"/>
      <c r="E572" s="29">
        <v>2820</v>
      </c>
      <c r="F572" s="78">
        <v>18250</v>
      </c>
      <c r="G572" s="24"/>
    </row>
    <row r="573" spans="1:7" s="23" customFormat="1" ht="18" customHeight="1">
      <c r="A573" s="28"/>
      <c r="B573" s="29"/>
      <c r="C573" s="29"/>
      <c r="D573" s="29"/>
      <c r="E573" s="29">
        <v>3218</v>
      </c>
      <c r="F573" s="78">
        <v>18100</v>
      </c>
      <c r="G573" s="24"/>
    </row>
    <row r="574" spans="1:7" s="23" customFormat="1" ht="18" customHeight="1">
      <c r="A574" s="28"/>
      <c r="B574" s="29"/>
      <c r="C574" s="29"/>
      <c r="D574" s="29"/>
      <c r="E574" s="29"/>
      <c r="F574" s="78"/>
      <c r="G574" s="24"/>
    </row>
    <row r="575" spans="1:7" s="23" customFormat="1" ht="18" customHeight="1">
      <c r="A575" s="28"/>
      <c r="B575" s="29"/>
      <c r="C575" s="29"/>
      <c r="D575" s="29"/>
      <c r="E575" s="29"/>
      <c r="F575" s="78"/>
      <c r="G575" s="24"/>
    </row>
    <row r="576" spans="1:7" s="23" customFormat="1" ht="18" customHeight="1">
      <c r="A576" s="28"/>
      <c r="B576" s="29"/>
      <c r="C576" s="29"/>
      <c r="D576" s="29"/>
      <c r="E576" s="29"/>
      <c r="F576" s="78"/>
      <c r="G576" s="24"/>
    </row>
    <row r="577" spans="1:6" s="23" customFormat="1" ht="18" customHeight="1">
      <c r="A577" s="28"/>
      <c r="B577" s="29"/>
      <c r="C577" s="29"/>
      <c r="D577" s="29"/>
      <c r="E577" s="29"/>
      <c r="F577" s="78"/>
    </row>
    <row r="578" spans="1:6" s="23" customFormat="1" ht="18" customHeight="1">
      <c r="A578" s="28"/>
      <c r="B578" s="29"/>
      <c r="C578" s="29"/>
      <c r="D578" s="29"/>
      <c r="E578" s="29"/>
      <c r="F578" s="78"/>
    </row>
    <row r="579" spans="1:6" s="23" customFormat="1" ht="18" customHeight="1">
      <c r="A579" s="28"/>
      <c r="B579" s="29"/>
      <c r="C579" s="29"/>
      <c r="D579" s="29"/>
      <c r="E579" s="29"/>
      <c r="F579" s="78"/>
    </row>
    <row r="580" spans="1:6" s="23" customFormat="1" ht="18" customHeight="1">
      <c r="A580" s="28"/>
      <c r="B580" s="29"/>
      <c r="C580" s="29"/>
      <c r="D580" s="29"/>
      <c r="E580" s="29"/>
      <c r="F580" s="78"/>
    </row>
    <row r="581" spans="1:6" s="23" customFormat="1" ht="18" customHeight="1">
      <c r="A581" s="28"/>
      <c r="B581" s="29"/>
      <c r="C581" s="29"/>
      <c r="D581" s="29"/>
      <c r="E581" s="29"/>
      <c r="F581" s="78"/>
    </row>
    <row r="582" spans="1:6" s="23" customFormat="1" ht="18" customHeight="1">
      <c r="A582" s="28"/>
      <c r="B582" s="29"/>
      <c r="C582" s="29"/>
      <c r="D582" s="29"/>
      <c r="E582" s="29"/>
      <c r="F582" s="78"/>
    </row>
    <row r="583" spans="1:6" s="23" customFormat="1" ht="18" customHeight="1">
      <c r="A583" s="28"/>
      <c r="B583" s="29"/>
      <c r="C583" s="29"/>
      <c r="D583" s="29"/>
      <c r="E583" s="29"/>
      <c r="F583" s="78"/>
    </row>
    <row r="584" spans="1:6" s="23" customFormat="1" ht="18" customHeight="1">
      <c r="A584" s="28"/>
      <c r="B584" s="29"/>
      <c r="C584" s="29"/>
      <c r="D584" s="29"/>
      <c r="E584" s="29"/>
      <c r="F584" s="78"/>
    </row>
    <row r="585" spans="1:6" s="23" customFormat="1" ht="18" customHeight="1">
      <c r="A585" s="28"/>
      <c r="B585" s="29"/>
      <c r="C585" s="29"/>
      <c r="D585" s="29"/>
      <c r="E585" s="29"/>
      <c r="F585" s="78"/>
    </row>
    <row r="586" spans="1:6" s="23" customFormat="1" ht="18" customHeight="1">
      <c r="A586" s="28"/>
      <c r="B586" s="29"/>
      <c r="C586" s="29"/>
      <c r="D586" s="29"/>
      <c r="E586" s="29"/>
      <c r="F586" s="78"/>
    </row>
    <row r="587" spans="1:6" s="26" customFormat="1" ht="18" customHeight="1">
      <c r="A587" s="79"/>
      <c r="B587" s="80"/>
      <c r="C587" s="80"/>
      <c r="D587" s="80"/>
      <c r="E587" s="29"/>
      <c r="F587" s="78"/>
    </row>
    <row r="588" spans="1:6" s="26" customFormat="1" ht="18" customHeight="1">
      <c r="A588" s="79"/>
      <c r="B588" s="80"/>
      <c r="C588" s="80"/>
      <c r="D588" s="80"/>
      <c r="E588" s="29"/>
      <c r="F588" s="78"/>
    </row>
    <row r="589" spans="1:6" s="26" customFormat="1" ht="18" customHeight="1">
      <c r="A589" s="79"/>
      <c r="B589" s="80"/>
      <c r="C589" s="80"/>
      <c r="D589" s="80"/>
      <c r="E589" s="29"/>
      <c r="F589" s="78"/>
    </row>
    <row r="590" spans="1:6" s="26" customFormat="1" ht="18" customHeight="1">
      <c r="A590" s="79"/>
      <c r="B590" s="80"/>
      <c r="C590" s="80"/>
      <c r="D590" s="80"/>
      <c r="E590" s="29"/>
      <c r="F590" s="78"/>
    </row>
    <row r="591" spans="1:6" s="26" customFormat="1" ht="18" customHeight="1">
      <c r="A591" s="79"/>
      <c r="B591" s="80"/>
      <c r="C591" s="80"/>
      <c r="D591" s="80"/>
      <c r="E591" s="29"/>
      <c r="F591" s="78"/>
    </row>
    <row r="592" spans="1:6" s="26" customFormat="1" ht="18" customHeight="1">
      <c r="A592" s="79"/>
      <c r="B592" s="80"/>
      <c r="C592" s="80"/>
      <c r="D592" s="80"/>
      <c r="E592" s="29"/>
      <c r="F592" s="78"/>
    </row>
    <row r="593" spans="1:6" s="26" customFormat="1" ht="18" customHeight="1">
      <c r="A593" s="79"/>
      <c r="B593" s="80"/>
      <c r="C593" s="80"/>
      <c r="D593" s="80"/>
      <c r="E593" s="29"/>
      <c r="F593" s="78"/>
    </row>
    <row r="594" spans="1:6" s="26" customFormat="1" ht="18" customHeight="1">
      <c r="A594" s="79"/>
      <c r="B594" s="80"/>
      <c r="C594" s="80"/>
      <c r="D594" s="80"/>
      <c r="E594" s="29"/>
      <c r="F594" s="78"/>
    </row>
    <row r="595" spans="1:6" s="26" customFormat="1" ht="18" customHeight="1">
      <c r="A595" s="79"/>
      <c r="B595" s="80"/>
      <c r="C595" s="80"/>
      <c r="D595" s="80"/>
      <c r="E595" s="29"/>
      <c r="F595" s="78"/>
    </row>
    <row r="596" spans="1:6" s="26" customFormat="1" ht="15">
      <c r="A596" s="79"/>
      <c r="B596" s="80"/>
      <c r="C596" s="80"/>
      <c r="D596" s="80"/>
      <c r="E596" s="29"/>
      <c r="F596" s="78"/>
    </row>
    <row r="597" spans="1:6" s="26" customFormat="1" ht="15">
      <c r="A597" s="79"/>
      <c r="B597" s="80"/>
      <c r="C597" s="80"/>
      <c r="D597" s="80"/>
      <c r="E597" s="29"/>
      <c r="F597" s="78"/>
    </row>
    <row r="598" spans="1:6" s="26" customFormat="1" ht="15">
      <c r="A598" s="79"/>
      <c r="B598" s="80"/>
      <c r="C598" s="80"/>
      <c r="D598" s="80"/>
      <c r="E598" s="29"/>
      <c r="F598" s="78"/>
    </row>
    <row r="599" spans="1:6" s="26" customFormat="1" ht="15">
      <c r="A599" s="79"/>
      <c r="B599" s="80"/>
      <c r="C599" s="80"/>
      <c r="D599" s="80"/>
      <c r="E599" s="29"/>
      <c r="F599" s="78"/>
    </row>
    <row r="600" spans="1:6" s="26" customFormat="1" ht="15">
      <c r="A600" s="79"/>
      <c r="B600" s="80"/>
      <c r="C600" s="80"/>
      <c r="D600" s="80"/>
      <c r="E600" s="29"/>
      <c r="F600" s="78"/>
    </row>
    <row r="601" spans="1:6" s="26" customFormat="1" ht="15">
      <c r="A601" s="79"/>
      <c r="B601" s="80"/>
      <c r="C601" s="80"/>
      <c r="D601" s="80"/>
      <c r="E601" s="29"/>
      <c r="F601" s="78"/>
    </row>
    <row r="602" spans="1:6" s="26" customFormat="1" ht="15">
      <c r="A602" s="79"/>
      <c r="B602" s="80"/>
      <c r="C602" s="80"/>
      <c r="D602" s="80"/>
      <c r="E602" s="29"/>
      <c r="F602" s="78"/>
    </row>
    <row r="603" spans="1:6" s="26" customFormat="1" ht="15">
      <c r="A603" s="79"/>
      <c r="B603" s="80"/>
      <c r="C603" s="80"/>
      <c r="D603" s="80"/>
      <c r="E603" s="29"/>
      <c r="F603" s="78"/>
    </row>
    <row r="604" spans="1:6" s="26" customFormat="1" ht="15">
      <c r="A604" s="79"/>
      <c r="B604" s="80"/>
      <c r="C604" s="80"/>
      <c r="D604" s="80"/>
      <c r="E604" s="29"/>
      <c r="F604" s="78"/>
    </row>
    <row r="605" spans="1:6" s="26" customFormat="1" ht="15">
      <c r="A605" s="79"/>
      <c r="B605" s="80"/>
      <c r="C605" s="80"/>
      <c r="D605" s="80"/>
      <c r="E605" s="29"/>
      <c r="F605" s="78"/>
    </row>
    <row r="606" spans="1:6" s="26" customFormat="1" ht="15">
      <c r="A606" s="79"/>
      <c r="B606" s="80"/>
      <c r="C606" s="80"/>
      <c r="D606" s="80"/>
      <c r="E606" s="29"/>
      <c r="F606" s="78"/>
    </row>
    <row r="607" spans="1:6" s="26" customFormat="1" ht="15">
      <c r="A607" s="79"/>
      <c r="B607" s="80"/>
      <c r="C607" s="80"/>
      <c r="D607" s="80"/>
      <c r="E607" s="29"/>
      <c r="F607" s="78"/>
    </row>
    <row r="608" spans="1:6" s="26" customFormat="1" ht="15">
      <c r="A608" s="79"/>
      <c r="B608" s="80"/>
      <c r="C608" s="80"/>
      <c r="D608" s="80"/>
      <c r="E608" s="29"/>
      <c r="F608" s="78"/>
    </row>
    <row r="609" spans="1:6" s="26" customFormat="1" ht="15">
      <c r="A609" s="79"/>
      <c r="B609" s="80"/>
      <c r="C609" s="80"/>
      <c r="D609" s="80"/>
      <c r="E609" s="29"/>
      <c r="F609" s="78"/>
    </row>
    <row r="610" spans="1:6" s="26" customFormat="1" ht="15">
      <c r="A610" s="79"/>
      <c r="B610" s="80"/>
      <c r="C610" s="80"/>
      <c r="D610" s="80"/>
      <c r="E610" s="29"/>
      <c r="F610" s="78"/>
    </row>
    <row r="611" spans="1:6" s="26" customFormat="1" ht="15">
      <c r="A611" s="79"/>
      <c r="B611" s="80"/>
      <c r="C611" s="80"/>
      <c r="D611" s="80"/>
      <c r="E611" s="29"/>
      <c r="F611" s="78"/>
    </row>
    <row r="612" spans="1:6" s="26" customFormat="1" ht="15">
      <c r="A612" s="79"/>
      <c r="B612" s="80"/>
      <c r="C612" s="80"/>
      <c r="D612" s="80"/>
      <c r="E612" s="29"/>
      <c r="F612" s="78"/>
    </row>
    <row r="613" spans="1:6" s="26" customFormat="1" ht="15">
      <c r="A613" s="79"/>
      <c r="B613" s="80"/>
      <c r="C613" s="80"/>
      <c r="D613" s="80"/>
      <c r="E613" s="29"/>
      <c r="F613" s="78"/>
    </row>
    <row r="614" spans="1:6" s="26" customFormat="1" ht="15">
      <c r="A614" s="79"/>
      <c r="B614" s="80"/>
      <c r="C614" s="80"/>
      <c r="D614" s="80"/>
      <c r="E614" s="29"/>
      <c r="F614" s="78"/>
    </row>
    <row r="615" spans="1:6" s="26" customFormat="1" ht="15">
      <c r="A615" s="79"/>
      <c r="B615" s="80"/>
      <c r="C615" s="80"/>
      <c r="D615" s="80"/>
      <c r="E615" s="29"/>
      <c r="F615" s="78"/>
    </row>
    <row r="616" spans="1:6" s="26" customFormat="1" ht="15">
      <c r="A616" s="79"/>
      <c r="B616" s="80"/>
      <c r="C616" s="80"/>
      <c r="D616" s="80"/>
      <c r="E616" s="29"/>
      <c r="F616" s="78"/>
    </row>
    <row r="617" spans="1:6" s="26" customFormat="1" ht="15">
      <c r="A617" s="79"/>
      <c r="B617" s="80"/>
      <c r="C617" s="80"/>
      <c r="D617" s="80"/>
      <c r="E617" s="29"/>
      <c r="F617" s="78"/>
    </row>
    <row r="618" spans="1:6" s="26" customFormat="1" ht="15">
      <c r="A618" s="79"/>
      <c r="B618" s="80"/>
      <c r="C618" s="80"/>
      <c r="D618" s="80"/>
      <c r="E618" s="29"/>
      <c r="F618" s="78"/>
    </row>
    <row r="619" spans="1:6" s="26" customFormat="1" ht="15">
      <c r="A619" s="79"/>
      <c r="B619" s="80"/>
      <c r="C619" s="80"/>
      <c r="D619" s="80"/>
      <c r="E619" s="29"/>
      <c r="F619" s="78"/>
    </row>
    <row r="620" spans="1:6" s="26" customFormat="1" ht="15">
      <c r="A620" s="79"/>
      <c r="B620" s="80"/>
      <c r="C620" s="80"/>
      <c r="D620" s="80"/>
      <c r="E620" s="29"/>
      <c r="F620" s="78"/>
    </row>
    <row r="621" spans="1:6" s="26" customFormat="1" ht="15">
      <c r="A621" s="79"/>
      <c r="B621" s="80"/>
      <c r="C621" s="80"/>
      <c r="D621" s="80"/>
      <c r="E621" s="29"/>
      <c r="F621" s="78"/>
    </row>
    <row r="622" spans="1:6" s="26" customFormat="1" ht="15">
      <c r="A622" s="79"/>
      <c r="B622" s="80"/>
      <c r="C622" s="80"/>
      <c r="D622" s="80"/>
      <c r="E622" s="29"/>
      <c r="F622" s="78"/>
    </row>
    <row r="623" spans="1:6" s="26" customFormat="1" ht="15">
      <c r="A623" s="79"/>
      <c r="B623" s="80"/>
      <c r="C623" s="80"/>
      <c r="D623" s="80"/>
      <c r="E623" s="29"/>
      <c r="F623" s="78"/>
    </row>
    <row r="624" spans="1:6" s="26" customFormat="1" ht="15">
      <c r="A624" s="79"/>
      <c r="B624" s="80"/>
      <c r="C624" s="80"/>
      <c r="D624" s="80"/>
      <c r="E624" s="29"/>
      <c r="F624" s="78"/>
    </row>
    <row r="625" spans="1:6" s="26" customFormat="1" ht="15">
      <c r="A625" s="79"/>
      <c r="B625" s="80"/>
      <c r="C625" s="80"/>
      <c r="D625" s="80"/>
      <c r="E625" s="29"/>
      <c r="F625" s="78"/>
    </row>
    <row r="626" spans="1:6" s="26" customFormat="1" ht="15">
      <c r="A626" s="79"/>
      <c r="B626" s="80"/>
      <c r="C626" s="80"/>
      <c r="D626" s="80"/>
      <c r="E626" s="29"/>
      <c r="F626" s="78"/>
    </row>
    <row r="627" spans="1:6" s="26" customFormat="1" ht="15">
      <c r="A627" s="79"/>
      <c r="B627" s="80"/>
      <c r="C627" s="80"/>
      <c r="D627" s="80"/>
      <c r="E627" s="29"/>
      <c r="F627" s="78"/>
    </row>
    <row r="628" spans="1:6" s="26" customFormat="1" ht="15">
      <c r="A628" s="79"/>
      <c r="B628" s="80"/>
      <c r="C628" s="80"/>
      <c r="D628" s="80"/>
      <c r="E628" s="29"/>
      <c r="F628" s="78"/>
    </row>
    <row r="629" spans="1:6" s="26" customFormat="1" ht="15">
      <c r="A629" s="79"/>
      <c r="B629" s="80"/>
      <c r="C629" s="80"/>
      <c r="D629" s="80"/>
      <c r="E629" s="29"/>
      <c r="F629" s="78"/>
    </row>
    <row r="630" spans="1:6" s="26" customFormat="1" ht="15">
      <c r="A630" s="79"/>
      <c r="B630" s="80"/>
      <c r="C630" s="80"/>
      <c r="D630" s="80"/>
      <c r="E630" s="29"/>
      <c r="F630" s="78"/>
    </row>
    <row r="631" spans="1:6" s="26" customFormat="1" ht="15">
      <c r="A631" s="79"/>
      <c r="B631" s="80"/>
      <c r="C631" s="80"/>
      <c r="D631" s="80"/>
      <c r="E631" s="29"/>
      <c r="F631" s="78"/>
    </row>
    <row r="632" spans="1:6" s="26" customFormat="1" ht="15">
      <c r="A632" s="79"/>
      <c r="B632" s="80"/>
      <c r="C632" s="80"/>
      <c r="D632" s="80"/>
      <c r="E632" s="29"/>
      <c r="F632" s="78"/>
    </row>
    <row r="633" spans="1:6" s="26" customFormat="1" ht="15">
      <c r="A633" s="79"/>
      <c r="B633" s="80"/>
      <c r="C633" s="80"/>
      <c r="D633" s="80"/>
      <c r="E633" s="29"/>
      <c r="F633" s="78"/>
    </row>
    <row r="634" spans="1:6" s="26" customFormat="1" ht="15">
      <c r="A634" s="79"/>
      <c r="B634" s="80"/>
      <c r="C634" s="80"/>
      <c r="D634" s="80"/>
      <c r="E634" s="29"/>
      <c r="F634" s="78"/>
    </row>
    <row r="635" spans="1:6" s="26" customFormat="1" ht="15">
      <c r="A635" s="79"/>
      <c r="B635" s="80"/>
      <c r="C635" s="80"/>
      <c r="D635" s="80"/>
      <c r="E635" s="29"/>
      <c r="F635" s="78"/>
    </row>
    <row r="636" spans="1:6" s="26" customFormat="1" ht="15">
      <c r="A636" s="79"/>
      <c r="B636" s="80"/>
      <c r="C636" s="80"/>
      <c r="D636" s="80"/>
      <c r="E636" s="29"/>
      <c r="F636" s="78"/>
    </row>
    <row r="637" spans="1:6" s="26" customFormat="1" ht="15">
      <c r="A637" s="79"/>
      <c r="B637" s="80"/>
      <c r="C637" s="80"/>
      <c r="D637" s="80"/>
      <c r="E637" s="29"/>
      <c r="F637" s="78"/>
    </row>
    <row r="638" spans="1:6" s="26" customFormat="1" ht="15">
      <c r="A638" s="79"/>
      <c r="B638" s="80"/>
      <c r="C638" s="80"/>
      <c r="D638" s="80"/>
      <c r="E638" s="29"/>
      <c r="F638" s="78"/>
    </row>
    <row r="639" spans="1:6" s="26" customFormat="1" ht="15">
      <c r="A639" s="79"/>
      <c r="B639" s="80"/>
      <c r="C639" s="80"/>
      <c r="D639" s="80"/>
      <c r="E639" s="29"/>
      <c r="F639" s="78"/>
    </row>
    <row r="640" spans="1:6" s="26" customFormat="1" ht="15">
      <c r="A640" s="79"/>
      <c r="B640" s="80"/>
      <c r="C640" s="80"/>
      <c r="D640" s="80"/>
      <c r="E640" s="29"/>
      <c r="F640" s="78"/>
    </row>
    <row r="641" spans="1:6" s="26" customFormat="1" ht="15">
      <c r="A641" s="79"/>
      <c r="B641" s="80"/>
      <c r="C641" s="80"/>
      <c r="D641" s="80"/>
      <c r="E641" s="29"/>
      <c r="F641" s="78"/>
    </row>
    <row r="642" spans="1:6" s="26" customFormat="1" ht="15">
      <c r="A642" s="79"/>
      <c r="B642" s="80"/>
      <c r="C642" s="80"/>
      <c r="D642" s="80"/>
      <c r="E642" s="29"/>
      <c r="F642" s="78"/>
    </row>
    <row r="643" spans="1:6" s="26" customFormat="1" ht="15">
      <c r="A643" s="79"/>
      <c r="B643" s="80"/>
      <c r="C643" s="80"/>
      <c r="D643" s="80"/>
      <c r="E643" s="29"/>
      <c r="F643" s="78"/>
    </row>
    <row r="644" spans="1:6" s="26" customFormat="1" ht="15">
      <c r="A644" s="79"/>
      <c r="B644" s="80"/>
      <c r="C644" s="80"/>
      <c r="D644" s="80"/>
      <c r="E644" s="29"/>
      <c r="F644" s="78"/>
    </row>
    <row r="645" spans="1:6" s="26" customFormat="1" ht="15">
      <c r="A645" s="79"/>
      <c r="B645" s="80"/>
      <c r="C645" s="80"/>
      <c r="D645" s="80"/>
      <c r="E645" s="29"/>
      <c r="F645" s="78"/>
    </row>
    <row r="646" spans="1:6" s="26" customFormat="1" ht="15">
      <c r="A646" s="79"/>
      <c r="B646" s="80"/>
      <c r="C646" s="80"/>
      <c r="D646" s="80"/>
      <c r="E646" s="29"/>
      <c r="F646" s="78"/>
    </row>
    <row r="647" spans="1:6" s="26" customFormat="1" ht="15">
      <c r="A647" s="79"/>
      <c r="B647" s="80"/>
      <c r="C647" s="80"/>
      <c r="D647" s="80"/>
      <c r="E647" s="29"/>
      <c r="F647" s="78"/>
    </row>
    <row r="648" spans="1:6" s="26" customFormat="1" ht="15">
      <c r="A648" s="79"/>
      <c r="B648" s="80"/>
      <c r="C648" s="80"/>
      <c r="D648" s="80"/>
      <c r="E648" s="29"/>
      <c r="F648" s="78"/>
    </row>
    <row r="649" spans="1:6" s="26" customFormat="1" ht="15">
      <c r="A649" s="79"/>
      <c r="B649" s="80"/>
      <c r="C649" s="80"/>
      <c r="D649" s="80"/>
      <c r="E649" s="29"/>
      <c r="F649" s="78"/>
    </row>
    <row r="650" spans="1:6" s="26" customFormat="1" ht="15">
      <c r="A650" s="79"/>
      <c r="B650" s="80"/>
      <c r="C650" s="80"/>
      <c r="D650" s="80"/>
      <c r="E650" s="29"/>
      <c r="F650" s="78"/>
    </row>
    <row r="651" spans="1:6" s="26" customFormat="1" ht="15">
      <c r="A651" s="79"/>
      <c r="B651" s="80"/>
      <c r="C651" s="80"/>
      <c r="D651" s="80"/>
      <c r="E651" s="29"/>
      <c r="F651" s="78"/>
    </row>
    <row r="652" spans="1:6" s="26" customFormat="1" ht="15">
      <c r="A652" s="79"/>
      <c r="B652" s="80"/>
      <c r="C652" s="80"/>
      <c r="D652" s="80"/>
      <c r="E652" s="29"/>
      <c r="F652" s="78"/>
    </row>
    <row r="653" spans="1:6" s="26" customFormat="1" ht="15">
      <c r="A653" s="79"/>
      <c r="B653" s="80"/>
      <c r="C653" s="80"/>
      <c r="D653" s="80"/>
      <c r="E653" s="29"/>
      <c r="F653" s="78"/>
    </row>
    <row r="654" spans="1:6" s="26" customFormat="1" ht="15">
      <c r="A654" s="79"/>
      <c r="B654" s="80"/>
      <c r="C654" s="80"/>
      <c r="D654" s="80"/>
      <c r="E654" s="29"/>
      <c r="F654" s="78"/>
    </row>
    <row r="655" spans="1:6" s="26" customFormat="1" ht="15">
      <c r="A655" s="79"/>
      <c r="B655" s="80"/>
      <c r="C655" s="80"/>
      <c r="D655" s="80"/>
      <c r="E655" s="29"/>
      <c r="F655" s="78"/>
    </row>
    <row r="656" spans="1:6" s="26" customFormat="1" ht="15">
      <c r="A656" s="79"/>
      <c r="B656" s="80"/>
      <c r="C656" s="80"/>
      <c r="D656" s="80"/>
      <c r="E656" s="29"/>
      <c r="F656" s="78"/>
    </row>
    <row r="657" spans="1:6" s="26" customFormat="1" ht="15">
      <c r="A657" s="79"/>
      <c r="B657" s="80"/>
      <c r="C657" s="80"/>
      <c r="D657" s="80"/>
      <c r="E657" s="29"/>
      <c r="F657" s="78"/>
    </row>
    <row r="658" spans="1:6" s="26" customFormat="1" ht="15">
      <c r="A658" s="79"/>
      <c r="B658" s="80"/>
      <c r="C658" s="80"/>
      <c r="D658" s="80"/>
      <c r="E658" s="29"/>
      <c r="F658" s="78"/>
    </row>
    <row r="659" spans="1:6" s="26" customFormat="1" ht="15">
      <c r="A659" s="79"/>
      <c r="B659" s="80"/>
      <c r="C659" s="80"/>
      <c r="D659" s="80"/>
      <c r="E659" s="29"/>
      <c r="F659" s="78"/>
    </row>
    <row r="660" spans="1:6" s="26" customFormat="1" ht="15">
      <c r="A660" s="79"/>
      <c r="B660" s="80"/>
      <c r="C660" s="80"/>
      <c r="D660" s="80"/>
      <c r="E660" s="29"/>
      <c r="F660" s="78"/>
    </row>
    <row r="661" spans="1:6" s="26" customFormat="1" ht="15">
      <c r="A661" s="79"/>
      <c r="B661" s="80"/>
      <c r="C661" s="80"/>
      <c r="D661" s="80"/>
      <c r="E661" s="29"/>
      <c r="F661" s="78"/>
    </row>
    <row r="662" spans="1:6" s="26" customFormat="1" ht="15">
      <c r="A662" s="79"/>
      <c r="B662" s="80"/>
      <c r="C662" s="80"/>
      <c r="D662" s="80"/>
      <c r="E662" s="29"/>
      <c r="F662" s="78"/>
    </row>
    <row r="663" spans="1:6" s="26" customFormat="1" ht="15">
      <c r="A663" s="79"/>
      <c r="B663" s="80"/>
      <c r="C663" s="80"/>
      <c r="D663" s="80"/>
      <c r="E663" s="29"/>
      <c r="F663" s="78"/>
    </row>
    <row r="664" spans="1:6" s="26" customFormat="1" ht="15">
      <c r="A664" s="79"/>
      <c r="B664" s="80"/>
      <c r="C664" s="80"/>
      <c r="D664" s="80"/>
      <c r="E664" s="29"/>
      <c r="F664" s="78"/>
    </row>
    <row r="665" spans="1:6" s="26" customFormat="1" ht="15">
      <c r="A665" s="79"/>
      <c r="B665" s="80"/>
      <c r="C665" s="80"/>
      <c r="D665" s="80"/>
      <c r="E665" s="29"/>
      <c r="F665" s="78"/>
    </row>
    <row r="666" spans="1:6" s="26" customFormat="1" ht="15">
      <c r="A666" s="79"/>
      <c r="B666" s="80"/>
      <c r="C666" s="80"/>
      <c r="D666" s="80"/>
      <c r="E666" s="29"/>
      <c r="F666" s="78"/>
    </row>
    <row r="667" spans="1:6" s="26" customFormat="1" ht="15">
      <c r="A667" s="79"/>
      <c r="B667" s="80"/>
      <c r="C667" s="80"/>
      <c r="D667" s="80"/>
      <c r="E667" s="29"/>
      <c r="F667" s="78"/>
    </row>
    <row r="668" spans="1:6" s="26" customFormat="1" ht="15">
      <c r="A668" s="79"/>
      <c r="B668" s="80"/>
      <c r="C668" s="80"/>
      <c r="D668" s="80"/>
      <c r="E668" s="29"/>
      <c r="F668" s="78"/>
    </row>
    <row r="669" spans="1:6" s="26" customFormat="1" ht="15">
      <c r="A669" s="79"/>
      <c r="B669" s="80"/>
      <c r="C669" s="80"/>
      <c r="D669" s="80"/>
      <c r="E669" s="29"/>
      <c r="F669" s="78"/>
    </row>
    <row r="670" spans="1:6" s="26" customFormat="1" ht="15">
      <c r="A670" s="79"/>
      <c r="B670" s="80"/>
      <c r="C670" s="80"/>
      <c r="D670" s="80"/>
      <c r="E670" s="29"/>
      <c r="F670" s="78"/>
    </row>
    <row r="671" spans="1:6" s="26" customFormat="1" ht="15">
      <c r="A671" s="79"/>
      <c r="B671" s="80"/>
      <c r="C671" s="80"/>
      <c r="D671" s="80"/>
      <c r="E671" s="29"/>
      <c r="F671" s="78"/>
    </row>
    <row r="672" spans="1:6" s="26" customFormat="1" ht="15">
      <c r="A672" s="79"/>
      <c r="B672" s="80"/>
      <c r="C672" s="80"/>
      <c r="D672" s="80"/>
      <c r="E672" s="29"/>
      <c r="F672" s="78"/>
    </row>
    <row r="673" spans="1:6" s="26" customFormat="1" ht="15">
      <c r="A673" s="79"/>
      <c r="B673" s="80"/>
      <c r="C673" s="80"/>
      <c r="D673" s="80"/>
      <c r="E673" s="29"/>
      <c r="F673" s="78"/>
    </row>
    <row r="674" spans="1:6" s="26" customFormat="1" ht="15">
      <c r="A674" s="79"/>
      <c r="B674" s="80"/>
      <c r="C674" s="80"/>
      <c r="D674" s="80"/>
      <c r="E674" s="29"/>
      <c r="F674" s="78"/>
    </row>
    <row r="675" spans="1:6" s="26" customFormat="1" ht="15">
      <c r="A675" s="79"/>
      <c r="B675" s="80"/>
      <c r="C675" s="80"/>
      <c r="D675" s="80"/>
      <c r="E675" s="29"/>
      <c r="F675" s="78"/>
    </row>
    <row r="676" spans="1:6" s="26" customFormat="1" ht="15">
      <c r="A676" s="79"/>
      <c r="B676" s="80"/>
      <c r="C676" s="80"/>
      <c r="D676" s="80"/>
      <c r="E676" s="29"/>
      <c r="F676" s="78"/>
    </row>
    <row r="677" spans="1:6" s="26" customFormat="1" ht="15">
      <c r="A677" s="79"/>
      <c r="B677" s="80"/>
      <c r="C677" s="80"/>
      <c r="D677" s="80"/>
      <c r="E677" s="29"/>
      <c r="F677" s="78"/>
    </row>
    <row r="678" spans="1:6" s="26" customFormat="1" ht="15">
      <c r="A678" s="79"/>
      <c r="B678" s="80"/>
      <c r="C678" s="80"/>
      <c r="D678" s="80"/>
      <c r="E678" s="29"/>
      <c r="F678" s="78"/>
    </row>
    <row r="679" spans="1:6" s="26" customFormat="1" ht="15">
      <c r="A679" s="79"/>
      <c r="B679" s="80"/>
      <c r="C679" s="80"/>
      <c r="D679" s="80"/>
      <c r="E679" s="29"/>
      <c r="F679" s="78"/>
    </row>
    <row r="680" spans="1:6" s="26" customFormat="1" ht="15">
      <c r="A680" s="79"/>
      <c r="B680" s="80"/>
      <c r="C680" s="80"/>
      <c r="D680" s="80"/>
      <c r="E680" s="29"/>
      <c r="F680" s="78"/>
    </row>
    <row r="681" spans="1:6" s="26" customFormat="1" ht="15">
      <c r="A681" s="79"/>
      <c r="B681" s="80"/>
      <c r="C681" s="80"/>
      <c r="D681" s="80"/>
      <c r="E681" s="29"/>
      <c r="F681" s="78"/>
    </row>
    <row r="682" spans="1:6" s="26" customFormat="1" ht="15">
      <c r="A682" s="79"/>
      <c r="B682" s="80"/>
      <c r="C682" s="80"/>
      <c r="D682" s="80"/>
      <c r="E682" s="29"/>
      <c r="F682" s="78"/>
    </row>
    <row r="683" spans="1:6" s="26" customFormat="1" ht="15">
      <c r="A683" s="79"/>
      <c r="B683" s="80"/>
      <c r="C683" s="80"/>
      <c r="D683" s="80"/>
      <c r="E683" s="29"/>
      <c r="F683" s="78"/>
    </row>
    <row r="684" spans="1:6" s="26" customFormat="1" ht="15">
      <c r="A684" s="79"/>
      <c r="B684" s="80"/>
      <c r="C684" s="80"/>
      <c r="D684" s="80"/>
      <c r="E684" s="29"/>
      <c r="F684" s="78"/>
    </row>
    <row r="685" spans="1:6" s="26" customFormat="1" ht="15">
      <c r="A685" s="79"/>
      <c r="B685" s="80"/>
      <c r="C685" s="80"/>
      <c r="D685" s="80"/>
      <c r="E685" s="29"/>
      <c r="F685" s="78"/>
    </row>
    <row r="686" spans="1:6" s="26" customFormat="1" ht="15">
      <c r="A686" s="79"/>
      <c r="B686" s="80"/>
      <c r="C686" s="80"/>
      <c r="D686" s="80"/>
      <c r="E686" s="29"/>
      <c r="F686" s="78"/>
    </row>
    <row r="687" spans="1:6" s="26" customFormat="1" ht="15">
      <c r="A687" s="79"/>
      <c r="B687" s="80"/>
      <c r="C687" s="80"/>
      <c r="D687" s="80"/>
      <c r="E687" s="29"/>
      <c r="F687" s="78"/>
    </row>
    <row r="688" spans="1:6" s="26" customFormat="1" ht="15">
      <c r="A688" s="79"/>
      <c r="B688" s="80"/>
      <c r="C688" s="80"/>
      <c r="D688" s="80"/>
      <c r="E688" s="29"/>
      <c r="F688" s="78"/>
    </row>
    <row r="689" spans="1:6" s="26" customFormat="1" ht="15">
      <c r="A689" s="79"/>
      <c r="B689" s="80"/>
      <c r="C689" s="80"/>
      <c r="D689" s="80"/>
      <c r="E689" s="29"/>
      <c r="F689" s="78"/>
    </row>
    <row r="690" spans="1:6" s="26" customFormat="1" ht="15">
      <c r="A690" s="79"/>
      <c r="B690" s="80"/>
      <c r="C690" s="80"/>
      <c r="D690" s="80"/>
      <c r="E690" s="29"/>
      <c r="F690" s="78"/>
    </row>
    <row r="691" spans="1:6" s="26" customFormat="1" ht="15">
      <c r="A691" s="79"/>
      <c r="B691" s="80"/>
      <c r="C691" s="80"/>
      <c r="D691" s="80"/>
      <c r="E691" s="29"/>
      <c r="F691" s="78"/>
    </row>
    <row r="692" spans="1:6" s="26" customFormat="1" ht="15">
      <c r="A692" s="79"/>
      <c r="B692" s="80"/>
      <c r="C692" s="80"/>
      <c r="D692" s="80"/>
      <c r="E692" s="29"/>
      <c r="F692" s="78"/>
    </row>
    <row r="693" spans="1:6" s="26" customFormat="1" ht="15">
      <c r="A693" s="79"/>
      <c r="B693" s="80"/>
      <c r="C693" s="80"/>
      <c r="D693" s="80"/>
      <c r="E693" s="29"/>
      <c r="F693" s="78"/>
    </row>
    <row r="694" spans="1:6" s="26" customFormat="1" ht="15">
      <c r="A694" s="79"/>
      <c r="B694" s="80"/>
      <c r="C694" s="80"/>
      <c r="D694" s="80"/>
      <c r="E694" s="29"/>
      <c r="F694" s="78"/>
    </row>
    <row r="695" spans="1:6" s="26" customFormat="1" ht="15">
      <c r="A695" s="79"/>
      <c r="B695" s="80"/>
      <c r="C695" s="80"/>
      <c r="D695" s="80"/>
      <c r="E695" s="29"/>
      <c r="F695" s="78"/>
    </row>
    <row r="696" spans="1:6" s="26" customFormat="1" ht="15">
      <c r="A696" s="79"/>
      <c r="B696" s="80"/>
      <c r="C696" s="80"/>
      <c r="D696" s="80"/>
      <c r="E696" s="29"/>
      <c r="F696" s="78"/>
    </row>
    <row r="697" spans="1:6" s="26" customFormat="1" ht="15">
      <c r="A697" s="79"/>
      <c r="B697" s="80"/>
      <c r="C697" s="80"/>
      <c r="D697" s="80"/>
      <c r="E697" s="29"/>
      <c r="F697" s="78"/>
    </row>
    <row r="698" spans="1:6" s="26" customFormat="1" ht="15">
      <c r="A698" s="79"/>
      <c r="B698" s="80"/>
      <c r="C698" s="80"/>
      <c r="D698" s="80"/>
      <c r="E698" s="29"/>
      <c r="F698" s="78"/>
    </row>
    <row r="699" spans="1:6" s="26" customFormat="1" ht="15">
      <c r="A699" s="79"/>
      <c r="B699" s="80"/>
      <c r="C699" s="80"/>
      <c r="D699" s="80"/>
      <c r="E699" s="29"/>
      <c r="F699" s="78"/>
    </row>
    <row r="700" spans="1:6" s="26" customFormat="1" ht="15">
      <c r="A700" s="79"/>
      <c r="B700" s="80"/>
      <c r="C700" s="80"/>
      <c r="D700" s="80"/>
      <c r="E700" s="29"/>
      <c r="F700" s="78"/>
    </row>
    <row r="701" spans="1:6" s="26" customFormat="1" ht="15">
      <c r="A701" s="79"/>
      <c r="B701" s="80"/>
      <c r="C701" s="80"/>
      <c r="D701" s="80"/>
      <c r="E701" s="29"/>
      <c r="F701" s="78"/>
    </row>
    <row r="702" spans="1:6" s="26" customFormat="1" ht="15">
      <c r="A702" s="79"/>
      <c r="B702" s="80"/>
      <c r="C702" s="80"/>
      <c r="D702" s="80"/>
      <c r="E702" s="29"/>
      <c r="F702" s="78"/>
    </row>
    <row r="703" spans="1:6" s="26" customFormat="1" ht="15">
      <c r="A703" s="79"/>
      <c r="B703" s="80"/>
      <c r="C703" s="80"/>
      <c r="D703" s="80"/>
      <c r="E703" s="29"/>
      <c r="F703" s="78"/>
    </row>
    <row r="704" spans="1:6" s="26" customFormat="1" ht="15">
      <c r="A704" s="79"/>
      <c r="B704" s="80"/>
      <c r="C704" s="80"/>
      <c r="D704" s="80"/>
      <c r="E704" s="29"/>
      <c r="F704" s="78"/>
    </row>
    <row r="705" spans="1:6" s="26" customFormat="1" ht="15">
      <c r="A705" s="79"/>
      <c r="B705" s="80"/>
      <c r="C705" s="80"/>
      <c r="D705" s="80"/>
      <c r="E705" s="29"/>
      <c r="F705" s="78"/>
    </row>
    <row r="706" spans="1:6" s="26" customFormat="1" ht="15">
      <c r="A706" s="79"/>
      <c r="B706" s="80"/>
      <c r="C706" s="80"/>
      <c r="D706" s="80"/>
      <c r="E706" s="29"/>
      <c r="F706" s="78"/>
    </row>
    <row r="707" spans="1:6" s="26" customFormat="1" ht="15">
      <c r="A707" s="79"/>
      <c r="B707" s="80"/>
      <c r="C707" s="80"/>
      <c r="D707" s="80"/>
      <c r="E707" s="29"/>
      <c r="F707" s="78"/>
    </row>
    <row r="708" spans="1:6" s="26" customFormat="1" ht="15">
      <c r="A708" s="79"/>
      <c r="B708" s="80"/>
      <c r="C708" s="80"/>
      <c r="D708" s="80"/>
      <c r="E708" s="29"/>
      <c r="F708" s="78"/>
    </row>
    <row r="709" spans="1:6" s="26" customFormat="1" ht="15">
      <c r="A709" s="79"/>
      <c r="B709" s="80"/>
      <c r="C709" s="80"/>
      <c r="D709" s="80"/>
      <c r="E709" s="29"/>
      <c r="F709" s="78"/>
    </row>
    <row r="710" spans="1:6" s="26" customFormat="1" ht="15">
      <c r="A710" s="79"/>
      <c r="B710" s="80"/>
      <c r="C710" s="80"/>
      <c r="D710" s="80"/>
      <c r="E710" s="29"/>
      <c r="F710" s="78"/>
    </row>
    <row r="711" spans="1:6" s="26" customFormat="1" ht="15">
      <c r="A711" s="79"/>
      <c r="B711" s="80"/>
      <c r="C711" s="80"/>
      <c r="D711" s="80"/>
      <c r="E711" s="29"/>
      <c r="F711" s="78"/>
    </row>
    <row r="712" spans="1:6" s="26" customFormat="1" ht="15">
      <c r="A712" s="79"/>
      <c r="B712" s="80"/>
      <c r="C712" s="80"/>
      <c r="D712" s="80"/>
      <c r="E712" s="29"/>
      <c r="F712" s="78"/>
    </row>
    <row r="713" spans="1:6" s="26" customFormat="1" ht="15">
      <c r="A713" s="79"/>
      <c r="B713" s="80"/>
      <c r="C713" s="80"/>
      <c r="D713" s="80"/>
      <c r="E713" s="29"/>
      <c r="F713" s="78"/>
    </row>
    <row r="714" spans="1:6" s="26" customFormat="1" ht="15">
      <c r="A714" s="79"/>
      <c r="B714" s="80"/>
      <c r="C714" s="80"/>
      <c r="D714" s="80"/>
      <c r="E714" s="29"/>
      <c r="F714" s="78"/>
    </row>
    <row r="715" spans="1:6" s="26" customFormat="1" ht="15">
      <c r="A715" s="79"/>
      <c r="B715" s="80"/>
      <c r="C715" s="80"/>
      <c r="D715" s="80"/>
      <c r="E715" s="29"/>
      <c r="F715" s="78"/>
    </row>
    <row r="716" spans="1:6" s="26" customFormat="1" ht="15">
      <c r="A716" s="79"/>
      <c r="B716" s="80"/>
      <c r="C716" s="80"/>
      <c r="D716" s="80"/>
      <c r="E716" s="29"/>
      <c r="F716" s="78"/>
    </row>
    <row r="717" spans="1:6" s="26" customFormat="1" ht="15">
      <c r="A717" s="79"/>
      <c r="B717" s="80"/>
      <c r="C717" s="80"/>
      <c r="D717" s="80"/>
      <c r="E717" s="29"/>
      <c r="F717" s="78"/>
    </row>
    <row r="718" spans="1:6" s="26" customFormat="1" ht="15">
      <c r="A718" s="79"/>
      <c r="B718" s="80"/>
      <c r="C718" s="80"/>
      <c r="D718" s="80"/>
      <c r="E718" s="29"/>
      <c r="F718" s="78"/>
    </row>
    <row r="719" spans="1:6" s="26" customFormat="1" ht="15">
      <c r="A719" s="79"/>
      <c r="B719" s="80"/>
      <c r="C719" s="80"/>
      <c r="D719" s="80"/>
      <c r="E719" s="29"/>
      <c r="F719" s="78"/>
    </row>
    <row r="720" spans="1:6" s="26" customFormat="1" ht="15">
      <c r="A720" s="79"/>
      <c r="B720" s="80"/>
      <c r="C720" s="80"/>
      <c r="D720" s="80"/>
      <c r="E720" s="29"/>
      <c r="F720" s="78"/>
    </row>
    <row r="721" spans="1:6" s="26" customFormat="1" ht="15">
      <c r="A721" s="79"/>
      <c r="B721" s="80"/>
      <c r="C721" s="80"/>
      <c r="D721" s="80"/>
      <c r="E721" s="29"/>
      <c r="F721" s="78"/>
    </row>
    <row r="722" spans="1:6" s="26" customFormat="1" ht="15">
      <c r="A722" s="79"/>
      <c r="B722" s="80"/>
      <c r="C722" s="80"/>
      <c r="D722" s="80"/>
      <c r="E722" s="29"/>
      <c r="F722" s="78"/>
    </row>
    <row r="723" spans="1:6" s="26" customFormat="1" ht="15">
      <c r="A723" s="79"/>
      <c r="B723" s="80"/>
      <c r="C723" s="80"/>
      <c r="D723" s="80"/>
      <c r="E723" s="29"/>
      <c r="F723" s="78"/>
    </row>
    <row r="724" spans="1:6" s="26" customFormat="1" ht="15">
      <c r="A724" s="79"/>
      <c r="B724" s="80"/>
      <c r="C724" s="80"/>
      <c r="D724" s="80"/>
      <c r="E724" s="29"/>
      <c r="F724" s="78"/>
    </row>
    <row r="725" spans="1:6" s="26" customFormat="1" ht="15">
      <c r="A725" s="79"/>
      <c r="B725" s="80"/>
      <c r="C725" s="80"/>
      <c r="D725" s="80"/>
      <c r="E725" s="29"/>
      <c r="F725" s="78"/>
    </row>
    <row r="726" spans="1:6" s="26" customFormat="1" ht="15">
      <c r="A726" s="79"/>
      <c r="B726" s="80"/>
      <c r="C726" s="80"/>
      <c r="D726" s="80"/>
      <c r="E726" s="29"/>
      <c r="F726" s="78"/>
    </row>
    <row r="727" spans="1:6" s="26" customFormat="1" ht="15">
      <c r="A727" s="79"/>
      <c r="B727" s="80"/>
      <c r="C727" s="80"/>
      <c r="D727" s="80"/>
      <c r="E727" s="29"/>
      <c r="F727" s="78"/>
    </row>
    <row r="728" spans="1:6" s="26" customFormat="1" ht="15">
      <c r="A728" s="79"/>
      <c r="B728" s="80"/>
      <c r="C728" s="80"/>
      <c r="D728" s="80"/>
      <c r="E728" s="29"/>
      <c r="F728" s="78"/>
    </row>
    <row r="729" spans="1:6" s="26" customFormat="1" ht="15">
      <c r="A729" s="79"/>
      <c r="B729" s="80"/>
      <c r="C729" s="80"/>
      <c r="D729" s="80"/>
      <c r="E729" s="29"/>
      <c r="F729" s="78"/>
    </row>
    <row r="730" spans="1:6" s="26" customFormat="1" ht="15">
      <c r="A730" s="79"/>
      <c r="B730" s="80"/>
      <c r="C730" s="80"/>
      <c r="D730" s="80"/>
      <c r="E730" s="29"/>
      <c r="F730" s="78"/>
    </row>
    <row r="731" spans="1:6" s="26" customFormat="1" ht="15">
      <c r="A731" s="79"/>
      <c r="B731" s="80"/>
      <c r="C731" s="80"/>
      <c r="D731" s="80"/>
      <c r="E731" s="29"/>
      <c r="F731" s="78"/>
    </row>
    <row r="732" spans="1:6" s="26" customFormat="1" ht="15">
      <c r="A732" s="79"/>
      <c r="B732" s="80"/>
      <c r="C732" s="80"/>
      <c r="D732" s="80"/>
      <c r="E732" s="29"/>
      <c r="F732" s="78"/>
    </row>
    <row r="733" spans="1:6" s="26" customFormat="1" ht="15">
      <c r="A733" s="79"/>
      <c r="B733" s="80"/>
      <c r="C733" s="80"/>
      <c r="D733" s="80"/>
      <c r="E733" s="29"/>
      <c r="F733" s="78"/>
    </row>
    <row r="734" spans="1:6" s="26" customFormat="1" ht="15">
      <c r="A734" s="79"/>
      <c r="B734" s="80"/>
      <c r="C734" s="80"/>
      <c r="D734" s="80"/>
      <c r="E734" s="29"/>
      <c r="F734" s="78"/>
    </row>
    <row r="735" spans="1:6" s="26" customFormat="1" ht="15">
      <c r="A735" s="79"/>
      <c r="B735" s="80"/>
      <c r="C735" s="80"/>
      <c r="D735" s="80"/>
      <c r="E735" s="29"/>
      <c r="F735" s="78"/>
    </row>
    <row r="736" spans="1:6" s="26" customFormat="1" ht="15">
      <c r="A736" s="79"/>
      <c r="B736" s="80"/>
      <c r="C736" s="80"/>
      <c r="D736" s="80"/>
      <c r="E736" s="29"/>
      <c r="F736" s="78"/>
    </row>
    <row r="737" spans="1:6" s="26" customFormat="1" ht="15">
      <c r="A737" s="79"/>
      <c r="B737" s="80"/>
      <c r="C737" s="80"/>
      <c r="D737" s="80"/>
      <c r="E737" s="29"/>
      <c r="F737" s="78"/>
    </row>
    <row r="738" spans="1:6" s="26" customFormat="1" ht="15">
      <c r="A738" s="79"/>
      <c r="B738" s="80"/>
      <c r="C738" s="80"/>
      <c r="D738" s="80"/>
      <c r="E738" s="29"/>
      <c r="F738" s="78"/>
    </row>
    <row r="739" spans="1:6" s="26" customFormat="1" ht="15">
      <c r="A739" s="79"/>
      <c r="B739" s="80"/>
      <c r="C739" s="80"/>
      <c r="D739" s="80"/>
      <c r="E739" s="29"/>
      <c r="F739" s="78"/>
    </row>
    <row r="740" spans="1:6" s="26" customFormat="1" ht="15">
      <c r="A740" s="79"/>
      <c r="B740" s="80"/>
      <c r="C740" s="80"/>
      <c r="D740" s="80"/>
      <c r="E740" s="29"/>
      <c r="F740" s="78"/>
    </row>
    <row r="741" spans="1:6" s="26" customFormat="1" ht="15">
      <c r="A741" s="79"/>
      <c r="B741" s="80"/>
      <c r="C741" s="80"/>
      <c r="D741" s="80"/>
      <c r="E741" s="29"/>
      <c r="F741" s="78"/>
    </row>
    <row r="742" spans="1:6" s="26" customFormat="1" ht="15">
      <c r="A742" s="79"/>
      <c r="B742" s="80"/>
      <c r="C742" s="80"/>
      <c r="D742" s="80"/>
      <c r="E742" s="29"/>
      <c r="F742" s="78"/>
    </row>
    <row r="743" spans="1:6" s="26" customFormat="1" ht="15">
      <c r="A743" s="79"/>
      <c r="B743" s="80"/>
      <c r="C743" s="80"/>
      <c r="D743" s="80"/>
      <c r="E743" s="29"/>
      <c r="F743" s="78"/>
    </row>
    <row r="744" spans="1:6" s="26" customFormat="1" ht="15">
      <c r="A744" s="79"/>
      <c r="B744" s="80"/>
      <c r="C744" s="80"/>
      <c r="D744" s="80"/>
      <c r="E744" s="29"/>
      <c r="F744" s="78"/>
    </row>
    <row r="745" spans="1:6" s="26" customFormat="1" ht="15">
      <c r="A745" s="79"/>
      <c r="B745" s="80"/>
      <c r="C745" s="80"/>
      <c r="D745" s="80"/>
      <c r="E745" s="29"/>
      <c r="F745" s="78"/>
    </row>
    <row r="746" spans="1:6" s="26" customFormat="1" ht="15">
      <c r="A746" s="79"/>
      <c r="B746" s="80"/>
      <c r="C746" s="80"/>
      <c r="D746" s="80"/>
      <c r="E746" s="29"/>
      <c r="F746" s="78"/>
    </row>
    <row r="747" spans="1:6" s="26" customFormat="1" ht="15">
      <c r="A747" s="79"/>
      <c r="B747" s="80"/>
      <c r="C747" s="80"/>
      <c r="D747" s="80"/>
      <c r="E747" s="29"/>
      <c r="F747" s="78"/>
    </row>
    <row r="748" spans="1:6" s="26" customFormat="1" ht="15">
      <c r="A748" s="79"/>
      <c r="B748" s="80"/>
      <c r="C748" s="80"/>
      <c r="D748" s="80"/>
      <c r="E748" s="29"/>
      <c r="F748" s="78"/>
    </row>
    <row r="749" spans="1:6" s="26" customFormat="1" ht="15">
      <c r="A749" s="79"/>
      <c r="B749" s="80"/>
      <c r="C749" s="80"/>
      <c r="D749" s="80"/>
      <c r="E749" s="29"/>
      <c r="F749" s="78"/>
    </row>
    <row r="750" spans="1:6" s="26" customFormat="1" ht="15">
      <c r="A750" s="79"/>
      <c r="B750" s="80"/>
      <c r="C750" s="80"/>
      <c r="D750" s="80"/>
      <c r="E750" s="29"/>
      <c r="F750" s="78"/>
    </row>
    <row r="751" spans="1:6" s="26" customFormat="1" ht="15">
      <c r="A751" s="79"/>
      <c r="B751" s="80"/>
      <c r="C751" s="80"/>
      <c r="D751" s="80"/>
      <c r="E751" s="29"/>
      <c r="F751" s="78"/>
    </row>
    <row r="752" spans="1:6" s="26" customFormat="1" ht="15">
      <c r="A752" s="79"/>
      <c r="B752" s="80"/>
      <c r="C752" s="80"/>
      <c r="D752" s="80"/>
      <c r="E752" s="29"/>
      <c r="F752" s="78"/>
    </row>
    <row r="753" spans="1:6" s="26" customFormat="1" ht="15">
      <c r="A753" s="79"/>
      <c r="B753" s="80"/>
      <c r="C753" s="80"/>
      <c r="D753" s="80"/>
      <c r="E753" s="29"/>
      <c r="F753" s="78"/>
    </row>
    <row r="754" spans="1:6" s="26" customFormat="1" ht="15">
      <c r="A754" s="79"/>
      <c r="B754" s="80"/>
      <c r="C754" s="80"/>
      <c r="D754" s="80"/>
      <c r="E754" s="29"/>
      <c r="F754" s="78"/>
    </row>
    <row r="755" spans="1:6" s="26" customFormat="1" ht="15">
      <c r="A755" s="79"/>
      <c r="B755" s="80"/>
      <c r="C755" s="80"/>
      <c r="D755" s="80"/>
      <c r="E755" s="29"/>
      <c r="F755" s="78"/>
    </row>
    <row r="756" spans="1:6" s="26" customFormat="1" ht="15">
      <c r="A756" s="79"/>
      <c r="B756" s="80"/>
      <c r="C756" s="80"/>
      <c r="D756" s="80"/>
      <c r="E756" s="29"/>
      <c r="F756" s="78"/>
    </row>
    <row r="757" spans="1:6" s="26" customFormat="1" ht="15">
      <c r="A757" s="79"/>
      <c r="B757" s="80"/>
      <c r="C757" s="80"/>
      <c r="D757" s="80"/>
      <c r="E757" s="29"/>
      <c r="F757" s="78"/>
    </row>
    <row r="758" spans="1:6" s="26" customFormat="1" ht="15">
      <c r="A758" s="79"/>
      <c r="B758" s="80"/>
      <c r="C758" s="80"/>
      <c r="D758" s="80"/>
      <c r="E758" s="29"/>
      <c r="F758" s="78"/>
    </row>
    <row r="759" spans="1:6" s="26" customFormat="1" ht="15">
      <c r="A759" s="79"/>
      <c r="B759" s="80"/>
      <c r="C759" s="80"/>
      <c r="D759" s="80"/>
      <c r="E759" s="29"/>
      <c r="F759" s="78"/>
    </row>
    <row r="760" spans="1:6" s="26" customFormat="1" ht="15">
      <c r="A760" s="79"/>
      <c r="B760" s="80"/>
      <c r="C760" s="80"/>
      <c r="D760" s="80"/>
      <c r="E760" s="29"/>
      <c r="F760" s="78"/>
    </row>
    <row r="761" spans="1:6" s="26" customFormat="1" ht="15">
      <c r="A761" s="79"/>
      <c r="B761" s="80"/>
      <c r="C761" s="80"/>
      <c r="D761" s="80"/>
      <c r="E761" s="29"/>
      <c r="F761" s="78"/>
    </row>
    <row r="762" spans="1:6" s="26" customFormat="1" ht="15">
      <c r="A762" s="79"/>
      <c r="B762" s="80"/>
      <c r="C762" s="80"/>
      <c r="D762" s="80"/>
      <c r="E762" s="29"/>
      <c r="F762" s="78"/>
    </row>
    <row r="763" spans="1:6" s="26" customFormat="1" ht="15">
      <c r="A763" s="79"/>
      <c r="B763" s="80"/>
      <c r="C763" s="80"/>
      <c r="D763" s="80"/>
      <c r="E763" s="29"/>
      <c r="F763" s="78"/>
    </row>
    <row r="764" spans="1:6" s="26" customFormat="1" ht="15">
      <c r="A764" s="79"/>
      <c r="B764" s="80"/>
      <c r="C764" s="80"/>
      <c r="D764" s="80"/>
      <c r="E764" s="29"/>
      <c r="F764" s="78"/>
    </row>
    <row r="765" spans="1:6" s="26" customFormat="1" ht="15">
      <c r="A765" s="79"/>
      <c r="B765" s="80"/>
      <c r="C765" s="80"/>
      <c r="D765" s="80"/>
      <c r="E765" s="29"/>
      <c r="F765" s="78"/>
    </row>
    <row r="766" spans="1:6" s="26" customFormat="1" ht="15">
      <c r="A766" s="79"/>
      <c r="B766" s="80"/>
      <c r="C766" s="80"/>
      <c r="D766" s="80"/>
      <c r="E766" s="29"/>
      <c r="F766" s="78"/>
    </row>
    <row r="767" spans="1:6" s="26" customFormat="1" ht="15">
      <c r="A767" s="79"/>
      <c r="B767" s="80"/>
      <c r="C767" s="80"/>
      <c r="D767" s="80"/>
      <c r="E767" s="29"/>
      <c r="F767" s="78"/>
    </row>
    <row r="768" spans="1:6" s="26" customFormat="1" ht="15">
      <c r="A768" s="79"/>
      <c r="B768" s="80"/>
      <c r="C768" s="80"/>
      <c r="D768" s="80"/>
      <c r="E768" s="29"/>
      <c r="F768" s="78"/>
    </row>
    <row r="769" spans="1:6" s="26" customFormat="1" ht="15">
      <c r="A769" s="79"/>
      <c r="B769" s="80"/>
      <c r="C769" s="80"/>
      <c r="D769" s="80"/>
      <c r="E769" s="29"/>
      <c r="F769" s="78"/>
    </row>
    <row r="770" spans="1:6" s="26" customFormat="1" ht="15">
      <c r="A770" s="79"/>
      <c r="B770" s="80"/>
      <c r="C770" s="80"/>
      <c r="D770" s="80"/>
      <c r="E770" s="29"/>
      <c r="F770" s="78"/>
    </row>
    <row r="771" spans="1:6" s="26" customFormat="1" ht="15">
      <c r="A771" s="79"/>
      <c r="B771" s="80"/>
      <c r="C771" s="80"/>
      <c r="D771" s="80"/>
      <c r="E771" s="29"/>
      <c r="F771" s="78"/>
    </row>
    <row r="772" spans="1:6" s="26" customFormat="1" ht="15">
      <c r="A772" s="79"/>
      <c r="B772" s="80"/>
      <c r="C772" s="80"/>
      <c r="D772" s="80"/>
      <c r="E772" s="29"/>
      <c r="F772" s="78"/>
    </row>
    <row r="773" spans="1:6" s="26" customFormat="1" ht="15">
      <c r="A773" s="79"/>
      <c r="B773" s="80"/>
      <c r="C773" s="80"/>
      <c r="D773" s="80"/>
      <c r="E773" s="29"/>
      <c r="F773" s="78"/>
    </row>
    <row r="774" spans="1:6" s="26" customFormat="1" ht="15">
      <c r="A774" s="79"/>
      <c r="B774" s="80"/>
      <c r="C774" s="80"/>
      <c r="D774" s="80"/>
      <c r="E774" s="29"/>
      <c r="F774" s="78"/>
    </row>
    <row r="775" spans="1:6" s="26" customFormat="1" ht="15">
      <c r="A775" s="79"/>
      <c r="B775" s="80"/>
      <c r="C775" s="80"/>
      <c r="D775" s="80"/>
      <c r="E775" s="29"/>
      <c r="F775" s="78"/>
    </row>
    <row r="776" spans="1:6" s="26" customFormat="1" ht="15">
      <c r="A776" s="79"/>
      <c r="B776" s="80"/>
      <c r="C776" s="80"/>
      <c r="D776" s="80"/>
      <c r="E776" s="29"/>
      <c r="F776" s="78"/>
    </row>
    <row r="777" spans="1:6" s="26" customFormat="1" ht="15">
      <c r="A777" s="79"/>
      <c r="B777" s="80"/>
      <c r="C777" s="80"/>
      <c r="D777" s="80"/>
      <c r="E777" s="29"/>
      <c r="F777" s="78"/>
    </row>
    <row r="778" spans="1:6" s="26" customFormat="1" ht="15">
      <c r="A778" s="79"/>
      <c r="B778" s="80"/>
      <c r="C778" s="80"/>
      <c r="D778" s="80"/>
      <c r="E778" s="29"/>
      <c r="F778" s="78"/>
    </row>
    <row r="779" spans="1:6" s="26" customFormat="1" ht="15">
      <c r="A779" s="79"/>
      <c r="B779" s="80"/>
      <c r="C779" s="80"/>
      <c r="D779" s="80"/>
      <c r="E779" s="29"/>
      <c r="F779" s="78"/>
    </row>
    <row r="780" spans="1:6" s="26" customFormat="1" ht="15">
      <c r="A780" s="79"/>
      <c r="B780" s="80"/>
      <c r="C780" s="80"/>
      <c r="D780" s="80"/>
      <c r="E780" s="29"/>
      <c r="F780" s="78"/>
    </row>
    <row r="781" spans="1:6" s="26" customFormat="1" ht="15">
      <c r="A781" s="79"/>
      <c r="B781" s="80"/>
      <c r="C781" s="80"/>
      <c r="D781" s="80"/>
      <c r="E781" s="29"/>
      <c r="F781" s="78"/>
    </row>
    <row r="782" spans="1:6" s="26" customFormat="1" ht="15">
      <c r="A782" s="79"/>
      <c r="B782" s="80"/>
      <c r="C782" s="80"/>
      <c r="D782" s="80"/>
      <c r="E782" s="29"/>
      <c r="F782" s="78"/>
    </row>
    <row r="783" spans="1:6" s="26" customFormat="1" ht="15">
      <c r="A783" s="79"/>
      <c r="B783" s="80"/>
      <c r="C783" s="80"/>
      <c r="D783" s="80"/>
      <c r="E783" s="29"/>
      <c r="F783" s="78"/>
    </row>
    <row r="784" spans="1:6" s="26" customFormat="1" ht="15">
      <c r="A784" s="79"/>
      <c r="B784" s="80"/>
      <c r="C784" s="80"/>
      <c r="D784" s="80"/>
      <c r="E784" s="29"/>
      <c r="F784" s="78"/>
    </row>
    <row r="785" spans="1:6" s="26" customFormat="1" ht="15">
      <c r="A785" s="79"/>
      <c r="B785" s="80"/>
      <c r="C785" s="80"/>
      <c r="D785" s="80"/>
      <c r="E785" s="29"/>
      <c r="F785" s="78"/>
    </row>
    <row r="786" spans="1:6" s="26" customFormat="1" ht="15">
      <c r="A786" s="79"/>
      <c r="B786" s="80"/>
      <c r="C786" s="80"/>
      <c r="D786" s="80"/>
      <c r="E786" s="29"/>
      <c r="F786" s="78"/>
    </row>
    <row r="787" spans="1:6" s="26" customFormat="1" ht="15">
      <c r="A787" s="79"/>
      <c r="B787" s="80"/>
      <c r="C787" s="80"/>
      <c r="D787" s="80"/>
      <c r="E787" s="29"/>
      <c r="F787" s="78"/>
    </row>
    <row r="788" spans="1:6" s="26" customFormat="1" ht="15">
      <c r="A788" s="79"/>
      <c r="B788" s="80"/>
      <c r="C788" s="80"/>
      <c r="D788" s="80"/>
      <c r="E788" s="29"/>
      <c r="F788" s="78"/>
    </row>
    <row r="789" spans="1:6" s="26" customFormat="1" ht="15">
      <c r="A789" s="79"/>
      <c r="B789" s="80"/>
      <c r="C789" s="80"/>
      <c r="D789" s="80"/>
      <c r="E789" s="29"/>
      <c r="F789" s="78"/>
    </row>
    <row r="790" spans="1:6" s="26" customFormat="1" ht="15">
      <c r="A790" s="79"/>
      <c r="B790" s="80"/>
      <c r="C790" s="80"/>
      <c r="D790" s="80"/>
      <c r="E790" s="29"/>
      <c r="F790" s="78"/>
    </row>
    <row r="791" spans="1:6" s="26" customFormat="1" ht="15">
      <c r="A791" s="79"/>
      <c r="B791" s="80"/>
      <c r="C791" s="80"/>
      <c r="D791" s="80"/>
      <c r="E791" s="29"/>
      <c r="F791" s="78"/>
    </row>
    <row r="792" spans="1:6" s="26" customFormat="1" ht="15">
      <c r="A792" s="79"/>
      <c r="B792" s="80"/>
      <c r="C792" s="80"/>
      <c r="D792" s="80"/>
      <c r="E792" s="29"/>
      <c r="F792" s="78"/>
    </row>
    <row r="793" spans="1:6" s="26" customFormat="1" ht="15">
      <c r="A793" s="79"/>
      <c r="B793" s="80"/>
      <c r="C793" s="80"/>
      <c r="D793" s="80"/>
      <c r="E793" s="29"/>
      <c r="F793" s="78"/>
    </row>
    <row r="794" spans="1:6" s="26" customFormat="1" ht="15">
      <c r="A794" s="79"/>
      <c r="B794" s="80"/>
      <c r="C794" s="80"/>
      <c r="D794" s="80"/>
      <c r="E794" s="29"/>
      <c r="F794" s="78"/>
    </row>
    <row r="795" spans="1:6" s="26" customFormat="1" ht="15">
      <c r="A795" s="79"/>
      <c r="B795" s="80"/>
      <c r="C795" s="80"/>
      <c r="D795" s="80"/>
      <c r="E795" s="29"/>
      <c r="F795" s="78"/>
    </row>
    <row r="796" spans="1:6" s="26" customFormat="1" ht="15">
      <c r="A796" s="79"/>
      <c r="B796" s="80"/>
      <c r="C796" s="80"/>
      <c r="D796" s="80"/>
      <c r="E796" s="29"/>
      <c r="F796" s="78"/>
    </row>
    <row r="797" spans="1:6" s="26" customFormat="1" ht="15">
      <c r="A797" s="79"/>
      <c r="B797" s="80"/>
      <c r="C797" s="80"/>
      <c r="D797" s="80"/>
      <c r="E797" s="29"/>
      <c r="F797" s="78"/>
    </row>
    <row r="798" spans="1:6" s="26" customFormat="1" ht="15">
      <c r="A798" s="79"/>
      <c r="B798" s="80"/>
      <c r="C798" s="80"/>
      <c r="D798" s="80"/>
      <c r="E798" s="29"/>
      <c r="F798" s="78"/>
    </row>
    <row r="799" spans="1:6" s="26" customFormat="1" ht="15">
      <c r="A799" s="79"/>
      <c r="B799" s="80"/>
      <c r="C799" s="80"/>
      <c r="D799" s="80"/>
      <c r="E799" s="29"/>
      <c r="F799" s="78"/>
    </row>
    <row r="800" spans="1:6" s="26" customFormat="1" ht="15">
      <c r="A800" s="79"/>
      <c r="B800" s="80"/>
      <c r="C800" s="80"/>
      <c r="D800" s="80"/>
      <c r="E800" s="29"/>
      <c r="F800" s="78"/>
    </row>
    <row r="801" spans="1:6" s="26" customFormat="1" ht="15">
      <c r="A801" s="79"/>
      <c r="B801" s="80"/>
      <c r="C801" s="80"/>
      <c r="D801" s="80"/>
      <c r="E801" s="29"/>
      <c r="F801" s="78"/>
    </row>
    <row r="802" spans="1:6" s="26" customFormat="1" ht="15">
      <c r="A802" s="79"/>
      <c r="B802" s="80"/>
      <c r="C802" s="80"/>
      <c r="D802" s="80"/>
      <c r="E802" s="29"/>
      <c r="F802" s="78"/>
    </row>
    <row r="803" spans="1:6" s="26" customFormat="1" ht="15">
      <c r="A803" s="79"/>
      <c r="B803" s="80"/>
      <c r="C803" s="80"/>
      <c r="D803" s="80"/>
      <c r="E803" s="29"/>
      <c r="F803" s="78"/>
    </row>
    <row r="804" spans="1:6" s="26" customFormat="1" ht="15">
      <c r="A804" s="79"/>
      <c r="B804" s="80"/>
      <c r="C804" s="80"/>
      <c r="D804" s="80"/>
      <c r="E804" s="29"/>
      <c r="F804" s="78"/>
    </row>
    <row r="805" spans="1:6" s="26" customFormat="1" ht="15">
      <c r="A805" s="79"/>
      <c r="B805" s="80"/>
      <c r="C805" s="80"/>
      <c r="D805" s="80"/>
      <c r="E805" s="29"/>
      <c r="F805" s="78"/>
    </row>
    <row r="806" spans="1:6" s="26" customFormat="1" ht="15">
      <c r="A806" s="79"/>
      <c r="B806" s="80"/>
      <c r="C806" s="80"/>
      <c r="D806" s="80"/>
      <c r="E806" s="29"/>
      <c r="F806" s="78"/>
    </row>
    <row r="807" spans="1:6" s="26" customFormat="1" ht="15">
      <c r="A807" s="79"/>
      <c r="B807" s="80"/>
      <c r="C807" s="80"/>
      <c r="D807" s="80"/>
      <c r="E807" s="29"/>
      <c r="F807" s="78"/>
    </row>
    <row r="808" spans="1:6" s="26" customFormat="1" ht="15">
      <c r="A808" s="79"/>
      <c r="B808" s="80"/>
      <c r="C808" s="80"/>
      <c r="D808" s="80"/>
      <c r="E808" s="29"/>
      <c r="F808" s="78"/>
    </row>
    <row r="809" spans="1:6" s="26" customFormat="1" ht="15">
      <c r="A809" s="79"/>
      <c r="B809" s="80"/>
      <c r="C809" s="80"/>
      <c r="D809" s="80"/>
      <c r="E809" s="29"/>
      <c r="F809" s="78"/>
    </row>
    <row r="810" spans="1:6" s="26" customFormat="1" ht="15">
      <c r="A810" s="79"/>
      <c r="B810" s="80"/>
      <c r="C810" s="80"/>
      <c r="D810" s="80"/>
      <c r="E810" s="29"/>
      <c r="F810" s="78"/>
    </row>
    <row r="811" spans="1:6" s="26" customFormat="1" ht="15">
      <c r="A811" s="79"/>
      <c r="B811" s="80"/>
      <c r="C811" s="80"/>
      <c r="D811" s="80"/>
      <c r="E811" s="29"/>
      <c r="F811" s="78"/>
    </row>
    <row r="812" spans="1:6" s="26" customFormat="1" ht="15">
      <c r="A812" s="79"/>
      <c r="B812" s="80"/>
      <c r="C812" s="80"/>
      <c r="D812" s="80"/>
      <c r="E812" s="29"/>
      <c r="F812" s="78"/>
    </row>
    <row r="813" spans="1:6" s="26" customFormat="1" ht="15">
      <c r="A813" s="79"/>
      <c r="B813" s="80"/>
      <c r="C813" s="80"/>
      <c r="D813" s="80"/>
      <c r="E813" s="29"/>
      <c r="F813" s="78"/>
    </row>
    <row r="814" spans="1:6" s="26" customFormat="1" ht="15">
      <c r="A814" s="79"/>
      <c r="B814" s="80"/>
      <c r="C814" s="80"/>
      <c r="D814" s="80"/>
      <c r="E814" s="29"/>
      <c r="F814" s="78"/>
    </row>
    <row r="815" spans="1:6" s="26" customFormat="1" ht="15">
      <c r="A815" s="79"/>
      <c r="B815" s="80"/>
      <c r="C815" s="80"/>
      <c r="D815" s="80"/>
      <c r="E815" s="29"/>
      <c r="F815" s="78"/>
    </row>
    <row r="816" spans="1:6" s="26" customFormat="1" ht="15">
      <c r="A816" s="79"/>
      <c r="B816" s="80"/>
      <c r="C816" s="80"/>
      <c r="D816" s="80"/>
      <c r="E816" s="29"/>
      <c r="F816" s="78"/>
    </row>
    <row r="817" spans="1:6" s="26" customFormat="1" ht="15">
      <c r="A817" s="79"/>
      <c r="B817" s="80"/>
      <c r="C817" s="80"/>
      <c r="D817" s="80"/>
      <c r="E817" s="29"/>
      <c r="F817" s="78"/>
    </row>
    <row r="818" spans="1:6" s="26" customFormat="1" ht="15">
      <c r="A818" s="79"/>
      <c r="B818" s="80"/>
      <c r="C818" s="80"/>
      <c r="D818" s="80"/>
      <c r="E818" s="29"/>
      <c r="F818" s="78"/>
    </row>
    <row r="819" spans="1:6" s="26" customFormat="1" ht="15">
      <c r="A819" s="79"/>
      <c r="B819" s="80"/>
      <c r="C819" s="80"/>
      <c r="D819" s="80"/>
      <c r="E819" s="29"/>
      <c r="F819" s="78"/>
    </row>
    <row r="820" spans="1:6" s="26" customFormat="1" ht="15">
      <c r="A820" s="79"/>
      <c r="B820" s="80"/>
      <c r="C820" s="80"/>
      <c r="D820" s="80"/>
      <c r="E820" s="29"/>
      <c r="F820" s="78"/>
    </row>
    <row r="821" spans="1:6" s="26" customFormat="1" ht="15">
      <c r="A821" s="79"/>
      <c r="B821" s="80"/>
      <c r="C821" s="80"/>
      <c r="D821" s="80"/>
      <c r="E821" s="29"/>
      <c r="F821" s="78"/>
    </row>
    <row r="822" spans="1:6" s="26" customFormat="1" ht="15">
      <c r="A822" s="79"/>
      <c r="B822" s="80"/>
      <c r="C822" s="80"/>
      <c r="D822" s="80"/>
      <c r="E822" s="29"/>
      <c r="F822" s="78"/>
    </row>
    <row r="823" spans="1:6" s="26" customFormat="1" ht="15">
      <c r="A823" s="79"/>
      <c r="B823" s="80"/>
      <c r="C823" s="80"/>
      <c r="D823" s="80"/>
      <c r="E823" s="29"/>
      <c r="F823" s="78"/>
    </row>
    <row r="824" spans="1:6" s="26" customFormat="1" ht="15">
      <c r="A824" s="79"/>
      <c r="B824" s="80"/>
      <c r="C824" s="80"/>
      <c r="D824" s="80"/>
      <c r="E824" s="29"/>
      <c r="F824" s="78"/>
    </row>
    <row r="825" spans="1:6" s="26" customFormat="1" ht="15">
      <c r="A825" s="79"/>
      <c r="B825" s="80"/>
      <c r="C825" s="80"/>
      <c r="D825" s="80"/>
      <c r="E825" s="29"/>
      <c r="F825" s="78"/>
    </row>
    <row r="826" spans="1:6" s="26" customFormat="1" ht="15">
      <c r="A826" s="79"/>
      <c r="B826" s="80"/>
      <c r="C826" s="80"/>
      <c r="D826" s="80"/>
      <c r="E826" s="29"/>
      <c r="F826" s="78"/>
    </row>
    <row r="827" spans="1:6" s="26" customFormat="1" ht="15">
      <c r="A827" s="79"/>
      <c r="B827" s="80"/>
      <c r="C827" s="80"/>
      <c r="D827" s="80"/>
      <c r="E827" s="29"/>
      <c r="F827" s="78"/>
    </row>
    <row r="828" spans="1:6" s="26" customFormat="1" ht="15">
      <c r="A828" s="79"/>
      <c r="B828" s="80"/>
      <c r="C828" s="80"/>
      <c r="D828" s="80"/>
      <c r="E828" s="29"/>
      <c r="F828" s="78"/>
    </row>
    <row r="829" spans="1:6" s="26" customFormat="1" ht="15">
      <c r="A829" s="79"/>
      <c r="B829" s="80"/>
      <c r="C829" s="80"/>
      <c r="D829" s="80"/>
      <c r="E829" s="29"/>
      <c r="F829" s="78"/>
    </row>
    <row r="830" spans="1:6" s="26" customFormat="1" ht="15">
      <c r="A830" s="79"/>
      <c r="B830" s="80"/>
      <c r="C830" s="80"/>
      <c r="D830" s="80"/>
      <c r="E830" s="29"/>
      <c r="F830" s="78"/>
    </row>
    <row r="831" spans="1:6" s="26" customFormat="1" ht="15">
      <c r="A831" s="79"/>
      <c r="B831" s="80"/>
      <c r="C831" s="80"/>
      <c r="D831" s="80"/>
      <c r="E831" s="29"/>
      <c r="F831" s="78"/>
    </row>
    <row r="832" spans="1:6" s="26" customFormat="1" ht="15">
      <c r="A832" s="79"/>
      <c r="B832" s="80"/>
      <c r="C832" s="80"/>
      <c r="D832" s="80"/>
      <c r="E832" s="29"/>
      <c r="F832" s="78"/>
    </row>
    <row r="833" spans="1:6" s="26" customFormat="1" ht="15">
      <c r="A833" s="79"/>
      <c r="B833" s="80"/>
      <c r="C833" s="80"/>
      <c r="D833" s="80"/>
      <c r="E833" s="29"/>
      <c r="F833" s="78"/>
    </row>
    <row r="834" spans="1:6" s="26" customFormat="1" ht="15">
      <c r="A834" s="79"/>
      <c r="B834" s="80"/>
      <c r="C834" s="80"/>
      <c r="D834" s="80"/>
      <c r="E834" s="29"/>
      <c r="F834" s="78"/>
    </row>
    <row r="835" spans="1:6" s="26" customFormat="1" ht="15">
      <c r="A835" s="79"/>
      <c r="B835" s="80"/>
      <c r="C835" s="80"/>
      <c r="D835" s="80"/>
      <c r="E835" s="29"/>
      <c r="F835" s="78"/>
    </row>
    <row r="836" spans="1:6" s="26" customFormat="1" ht="15">
      <c r="A836" s="79"/>
      <c r="B836" s="80"/>
      <c r="C836" s="80"/>
      <c r="D836" s="80"/>
      <c r="E836" s="29"/>
      <c r="F836" s="78"/>
    </row>
    <row r="837" spans="1:6" s="26" customFormat="1" ht="15">
      <c r="A837" s="79"/>
      <c r="B837" s="80"/>
      <c r="C837" s="80"/>
      <c r="D837" s="80"/>
      <c r="E837" s="29"/>
      <c r="F837" s="78"/>
    </row>
    <row r="838" spans="1:6" s="26" customFormat="1" ht="15">
      <c r="A838" s="79"/>
      <c r="B838" s="80"/>
      <c r="C838" s="80"/>
      <c r="D838" s="80"/>
      <c r="E838" s="29"/>
      <c r="F838" s="78"/>
    </row>
    <row r="839" spans="1:6" s="26" customFormat="1" ht="15">
      <c r="A839" s="79"/>
      <c r="B839" s="80"/>
      <c r="C839" s="80"/>
      <c r="D839" s="80"/>
      <c r="E839" s="29"/>
      <c r="F839" s="78"/>
    </row>
    <row r="840" spans="1:6" s="26" customFormat="1" ht="15">
      <c r="A840" s="79"/>
      <c r="B840" s="80"/>
      <c r="C840" s="80"/>
      <c r="D840" s="80"/>
      <c r="E840" s="29"/>
      <c r="F840" s="78"/>
    </row>
    <row r="841" spans="1:6" s="26" customFormat="1" ht="15">
      <c r="A841" s="79"/>
      <c r="B841" s="80"/>
      <c r="C841" s="80"/>
      <c r="D841" s="80"/>
      <c r="E841" s="29"/>
      <c r="F841" s="78"/>
    </row>
    <row r="842" spans="1:6" s="26" customFormat="1" ht="15">
      <c r="A842" s="79"/>
      <c r="B842" s="80"/>
      <c r="C842" s="80"/>
      <c r="D842" s="80"/>
      <c r="E842" s="29"/>
      <c r="F842" s="78"/>
    </row>
    <row r="843" spans="1:6" s="26" customFormat="1" ht="15">
      <c r="A843" s="79"/>
      <c r="B843" s="80"/>
      <c r="C843" s="80"/>
      <c r="D843" s="80"/>
      <c r="E843" s="29"/>
      <c r="F843" s="78"/>
    </row>
    <row r="844" spans="1:6" s="26" customFormat="1" ht="15">
      <c r="A844" s="79"/>
      <c r="B844" s="80"/>
      <c r="C844" s="80"/>
      <c r="D844" s="80"/>
      <c r="E844" s="29"/>
      <c r="F844" s="78"/>
    </row>
    <row r="845" spans="1:6" s="26" customFormat="1" ht="15">
      <c r="A845" s="79"/>
      <c r="B845" s="80"/>
      <c r="C845" s="80"/>
      <c r="D845" s="80"/>
      <c r="E845" s="29"/>
      <c r="F845" s="78"/>
    </row>
    <row r="846" spans="1:6" s="26" customFormat="1" ht="15">
      <c r="A846" s="79"/>
      <c r="B846" s="80"/>
      <c r="C846" s="80"/>
      <c r="D846" s="80"/>
      <c r="E846" s="29"/>
      <c r="F846" s="78"/>
    </row>
    <row r="847" spans="1:6" s="26" customFormat="1" ht="15">
      <c r="A847" s="79"/>
      <c r="B847" s="80"/>
      <c r="C847" s="80"/>
      <c r="D847" s="80"/>
      <c r="E847" s="29"/>
      <c r="F847" s="78"/>
    </row>
    <row r="848" spans="1:6" s="26" customFormat="1" ht="15">
      <c r="A848" s="79"/>
      <c r="B848" s="80"/>
      <c r="C848" s="80"/>
      <c r="D848" s="80"/>
      <c r="E848" s="29"/>
      <c r="F848" s="78"/>
    </row>
    <row r="849" spans="1:6" s="26" customFormat="1" ht="15">
      <c r="A849" s="79"/>
      <c r="B849" s="80"/>
      <c r="C849" s="80"/>
      <c r="D849" s="80"/>
      <c r="E849" s="29"/>
      <c r="F849" s="78"/>
    </row>
    <row r="850" spans="1:6" s="26" customFormat="1" ht="15">
      <c r="A850" s="79"/>
      <c r="B850" s="80"/>
      <c r="C850" s="80"/>
      <c r="D850" s="80"/>
      <c r="E850" s="29"/>
      <c r="F850" s="78"/>
    </row>
    <row r="851" spans="1:6" s="26" customFormat="1" ht="15">
      <c r="A851" s="79"/>
      <c r="B851" s="80"/>
      <c r="C851" s="80"/>
      <c r="D851" s="80"/>
      <c r="E851" s="29"/>
      <c r="F851" s="78"/>
    </row>
    <row r="852" spans="1:6" s="26" customFormat="1" ht="15">
      <c r="A852" s="79"/>
      <c r="B852" s="80"/>
      <c r="C852" s="80"/>
      <c r="D852" s="80"/>
      <c r="E852" s="29"/>
      <c r="F852" s="78"/>
    </row>
    <row r="853" spans="1:6" s="26" customFormat="1" ht="15">
      <c r="A853" s="79"/>
      <c r="B853" s="80"/>
      <c r="C853" s="80"/>
      <c r="D853" s="80"/>
      <c r="E853" s="29"/>
      <c r="F853" s="78"/>
    </row>
    <row r="854" spans="1:6" s="26" customFormat="1" ht="15">
      <c r="A854" s="79"/>
      <c r="B854" s="80"/>
      <c r="C854" s="80"/>
      <c r="D854" s="80"/>
      <c r="E854" s="29"/>
      <c r="F854" s="78"/>
    </row>
    <row r="855" spans="1:6" s="26" customFormat="1" ht="15">
      <c r="A855" s="79"/>
      <c r="B855" s="80"/>
      <c r="C855" s="80"/>
      <c r="D855" s="80"/>
      <c r="E855" s="29"/>
      <c r="F855" s="78"/>
    </row>
    <row r="856" spans="1:6" s="26" customFormat="1" ht="15">
      <c r="A856" s="79"/>
      <c r="B856" s="80"/>
      <c r="C856" s="80"/>
      <c r="D856" s="80"/>
      <c r="E856" s="29"/>
      <c r="F856" s="78"/>
    </row>
    <row r="857" spans="1:6" s="26" customFormat="1" ht="15">
      <c r="A857" s="79"/>
      <c r="B857" s="80"/>
      <c r="C857" s="80"/>
      <c r="D857" s="80"/>
      <c r="E857" s="29"/>
      <c r="F857" s="78"/>
    </row>
    <row r="858" spans="1:6" s="26" customFormat="1" ht="15">
      <c r="A858" s="79"/>
      <c r="B858" s="80"/>
      <c r="C858" s="80"/>
      <c r="D858" s="80"/>
      <c r="E858" s="29"/>
      <c r="F858" s="78"/>
    </row>
    <row r="859" spans="1:6" s="26" customFormat="1" ht="15">
      <c r="A859" s="79"/>
      <c r="B859" s="80"/>
      <c r="C859" s="80"/>
      <c r="D859" s="80"/>
      <c r="E859" s="29"/>
      <c r="F859" s="78"/>
    </row>
    <row r="860" spans="1:6" s="26" customFormat="1" ht="15">
      <c r="A860" s="79"/>
      <c r="B860" s="80"/>
      <c r="C860" s="80"/>
      <c r="D860" s="80"/>
      <c r="E860" s="29"/>
      <c r="F860" s="78"/>
    </row>
    <row r="861" spans="1:6" s="26" customFormat="1" ht="15">
      <c r="A861" s="79"/>
      <c r="B861" s="80"/>
      <c r="C861" s="80"/>
      <c r="D861" s="80"/>
      <c r="E861" s="29"/>
      <c r="F861" s="78"/>
    </row>
    <row r="862" spans="1:6" s="26" customFormat="1" ht="15">
      <c r="A862" s="79"/>
      <c r="B862" s="80"/>
      <c r="C862" s="80"/>
      <c r="D862" s="80"/>
      <c r="E862" s="29"/>
      <c r="F862" s="78"/>
    </row>
    <row r="863" spans="1:6" s="26" customFormat="1" ht="15">
      <c r="A863" s="79"/>
      <c r="B863" s="80"/>
      <c r="C863" s="80"/>
      <c r="D863" s="80"/>
      <c r="E863" s="29"/>
      <c r="F863" s="78"/>
    </row>
    <row r="864" spans="1:6" s="26" customFormat="1" ht="15">
      <c r="A864" s="79"/>
      <c r="B864" s="80"/>
      <c r="C864" s="80"/>
      <c r="D864" s="80"/>
      <c r="E864" s="29"/>
      <c r="F864" s="78"/>
    </row>
    <row r="865" spans="1:6" s="26" customFormat="1" ht="15">
      <c r="A865" s="79"/>
      <c r="B865" s="80"/>
      <c r="C865" s="80"/>
      <c r="D865" s="80"/>
      <c r="E865" s="29"/>
      <c r="F865" s="78"/>
    </row>
    <row r="866" spans="1:6" s="26" customFormat="1" ht="15">
      <c r="A866" s="79"/>
      <c r="B866" s="80"/>
      <c r="C866" s="80"/>
      <c r="D866" s="80"/>
      <c r="E866" s="29"/>
      <c r="F866" s="78"/>
    </row>
    <row r="867" spans="1:6" s="26" customFormat="1" ht="15">
      <c r="A867" s="79"/>
      <c r="B867" s="80"/>
      <c r="C867" s="80"/>
      <c r="D867" s="80"/>
      <c r="E867" s="29"/>
      <c r="F867" s="78"/>
    </row>
    <row r="868" spans="1:6" s="26" customFormat="1" ht="15">
      <c r="A868" s="79"/>
      <c r="B868" s="80"/>
      <c r="C868" s="80"/>
      <c r="D868" s="80"/>
      <c r="E868" s="29"/>
      <c r="F868" s="78"/>
    </row>
    <row r="869" spans="1:6" s="26" customFormat="1" ht="15">
      <c r="A869" s="79"/>
      <c r="B869" s="80"/>
      <c r="C869" s="80"/>
      <c r="D869" s="80"/>
      <c r="E869" s="29"/>
      <c r="F869" s="78"/>
    </row>
    <row r="870" spans="1:6" s="26" customFormat="1" ht="15">
      <c r="A870" s="79"/>
      <c r="B870" s="80"/>
      <c r="C870" s="80"/>
      <c r="D870" s="80"/>
      <c r="E870" s="29"/>
      <c r="F870" s="78"/>
    </row>
    <row r="871" spans="1:6" s="26" customFormat="1" ht="15">
      <c r="A871" s="79"/>
      <c r="B871" s="80"/>
      <c r="C871" s="80"/>
      <c r="D871" s="80"/>
      <c r="E871" s="29"/>
      <c r="F871" s="78"/>
    </row>
    <row r="872" spans="1:6" s="26" customFormat="1" ht="15">
      <c r="A872" s="79"/>
      <c r="B872" s="80"/>
      <c r="C872" s="80"/>
      <c r="D872" s="80"/>
      <c r="E872" s="29"/>
      <c r="F872" s="78"/>
    </row>
    <row r="873" spans="1:6" s="26" customFormat="1" ht="15">
      <c r="A873" s="79"/>
      <c r="B873" s="80"/>
      <c r="C873" s="80"/>
      <c r="D873" s="80"/>
      <c r="E873" s="29"/>
      <c r="F873" s="78"/>
    </row>
    <row r="874" spans="1:6" s="26" customFormat="1" ht="15">
      <c r="A874" s="79"/>
      <c r="B874" s="80"/>
      <c r="C874" s="80"/>
      <c r="D874" s="80"/>
      <c r="E874" s="29"/>
      <c r="F874" s="78"/>
    </row>
    <row r="875" spans="1:6" s="26" customFormat="1" ht="15">
      <c r="A875" s="79"/>
      <c r="B875" s="80"/>
      <c r="C875" s="80"/>
      <c r="D875" s="80"/>
      <c r="E875" s="29"/>
      <c r="F875" s="78"/>
    </row>
    <row r="876" spans="1:6" s="26" customFormat="1" ht="15">
      <c r="A876" s="79"/>
      <c r="B876" s="80"/>
      <c r="C876" s="80"/>
      <c r="D876" s="80"/>
      <c r="E876" s="29"/>
      <c r="F876" s="78"/>
    </row>
    <row r="877" spans="1:6" s="26" customFormat="1" ht="15">
      <c r="A877" s="79"/>
      <c r="B877" s="80"/>
      <c r="C877" s="80"/>
      <c r="D877" s="80"/>
      <c r="E877" s="29"/>
      <c r="F877" s="78"/>
    </row>
    <row r="878" spans="1:6" s="26" customFormat="1" ht="15">
      <c r="A878" s="79"/>
      <c r="B878" s="80"/>
      <c r="C878" s="80"/>
      <c r="D878" s="80"/>
      <c r="E878" s="29"/>
      <c r="F878" s="78"/>
    </row>
    <row r="879" spans="1:6" s="26" customFormat="1" ht="15">
      <c r="A879" s="79"/>
      <c r="B879" s="80"/>
      <c r="C879" s="80"/>
      <c r="D879" s="80"/>
      <c r="E879" s="29"/>
      <c r="F879" s="78"/>
    </row>
    <row r="880" spans="1:6" s="26" customFormat="1" ht="15">
      <c r="A880" s="79"/>
      <c r="B880" s="80"/>
      <c r="C880" s="80"/>
      <c r="D880" s="80"/>
      <c r="E880" s="29"/>
      <c r="F880" s="78"/>
    </row>
    <row r="881" spans="1:6" s="26" customFormat="1" ht="15">
      <c r="A881" s="79"/>
      <c r="B881" s="80"/>
      <c r="C881" s="80"/>
      <c r="D881" s="80"/>
      <c r="E881" s="29"/>
      <c r="F881" s="78"/>
    </row>
    <row r="882" spans="1:6" s="26" customFormat="1" ht="15">
      <c r="A882" s="79"/>
      <c r="B882" s="80"/>
      <c r="C882" s="80"/>
      <c r="D882" s="80"/>
      <c r="E882" s="29"/>
      <c r="F882" s="78"/>
    </row>
    <row r="883" spans="1:6" s="26" customFormat="1" ht="15">
      <c r="A883" s="79"/>
      <c r="B883" s="80"/>
      <c r="C883" s="80"/>
      <c r="D883" s="80"/>
      <c r="E883" s="29"/>
      <c r="F883" s="78"/>
    </row>
    <row r="884" spans="1:6" s="26" customFormat="1" ht="15">
      <c r="A884" s="79"/>
      <c r="B884" s="80"/>
      <c r="C884" s="80"/>
      <c r="D884" s="80"/>
      <c r="E884" s="29"/>
      <c r="F884" s="78"/>
    </row>
    <row r="885" spans="1:6" s="26" customFormat="1" ht="15">
      <c r="A885" s="79"/>
      <c r="B885" s="80"/>
      <c r="C885" s="80"/>
      <c r="D885" s="80"/>
      <c r="E885" s="29"/>
      <c r="F885" s="78"/>
    </row>
    <row r="886" spans="1:6" s="26" customFormat="1" ht="15">
      <c r="A886" s="79"/>
      <c r="B886" s="80"/>
      <c r="C886" s="80"/>
      <c r="D886" s="80"/>
      <c r="E886" s="29"/>
      <c r="F886" s="78"/>
    </row>
    <row r="887" spans="1:6" s="26" customFormat="1" ht="15">
      <c r="A887" s="79"/>
      <c r="B887" s="80"/>
      <c r="C887" s="80"/>
      <c r="D887" s="80"/>
      <c r="E887" s="29"/>
      <c r="F887" s="78"/>
    </row>
    <row r="888" spans="1:6" s="26" customFormat="1" ht="15">
      <c r="A888" s="79"/>
      <c r="B888" s="80"/>
      <c r="C888" s="80"/>
      <c r="D888" s="80"/>
      <c r="E888" s="29"/>
      <c r="F888" s="78"/>
    </row>
    <row r="889" spans="1:6" s="26" customFormat="1" ht="15">
      <c r="A889" s="79"/>
      <c r="B889" s="80"/>
      <c r="C889" s="80"/>
      <c r="D889" s="80"/>
      <c r="E889" s="29"/>
      <c r="F889" s="78"/>
    </row>
    <row r="890" spans="1:6" s="26" customFormat="1" ht="15">
      <c r="A890" s="79"/>
      <c r="B890" s="80"/>
      <c r="C890" s="80"/>
      <c r="D890" s="80"/>
      <c r="E890" s="29"/>
      <c r="F890" s="78"/>
    </row>
    <row r="891" spans="1:6" s="26" customFormat="1" ht="15">
      <c r="A891" s="79"/>
      <c r="B891" s="80"/>
      <c r="C891" s="80"/>
      <c r="D891" s="80"/>
      <c r="E891" s="29"/>
      <c r="F891" s="78"/>
    </row>
    <row r="892" spans="1:6" s="26" customFormat="1" ht="15">
      <c r="A892" s="79"/>
      <c r="B892" s="80"/>
      <c r="C892" s="80"/>
      <c r="D892" s="80"/>
      <c r="E892" s="29"/>
      <c r="F892" s="78"/>
    </row>
    <row r="893" spans="1:6" s="26" customFormat="1" ht="15">
      <c r="A893" s="79"/>
      <c r="B893" s="80"/>
      <c r="C893" s="80"/>
      <c r="D893" s="80"/>
      <c r="E893" s="29"/>
      <c r="F893" s="78"/>
    </row>
    <row r="894" spans="1:6" s="26" customFormat="1" ht="15">
      <c r="A894" s="79"/>
      <c r="B894" s="80"/>
      <c r="C894" s="80"/>
      <c r="D894" s="80"/>
      <c r="E894" s="29"/>
      <c r="F894" s="78"/>
    </row>
    <row r="895" spans="1:6" s="26" customFormat="1" ht="15">
      <c r="A895" s="79"/>
      <c r="B895" s="80"/>
      <c r="C895" s="80"/>
      <c r="D895" s="80"/>
      <c r="E895" s="29"/>
      <c r="F895" s="78"/>
    </row>
    <row r="896" spans="1:6" s="26" customFormat="1" ht="15">
      <c r="A896" s="79"/>
      <c r="B896" s="80"/>
      <c r="C896" s="80"/>
      <c r="D896" s="80"/>
      <c r="E896" s="29"/>
      <c r="F896" s="78"/>
    </row>
    <row r="897" spans="1:6" s="26" customFormat="1" ht="15">
      <c r="A897" s="79"/>
      <c r="B897" s="80"/>
      <c r="C897" s="80"/>
      <c r="D897" s="80"/>
      <c r="E897" s="29"/>
      <c r="F897" s="78"/>
    </row>
    <row r="898" spans="1:6" s="26" customFormat="1" ht="15">
      <c r="A898" s="79"/>
      <c r="B898" s="80"/>
      <c r="C898" s="80"/>
      <c r="D898" s="80"/>
      <c r="E898" s="29"/>
      <c r="F898" s="78"/>
    </row>
    <row r="899" spans="1:6" s="26" customFormat="1" ht="15">
      <c r="A899" s="79"/>
      <c r="B899" s="80"/>
      <c r="C899" s="80"/>
      <c r="D899" s="80"/>
      <c r="E899" s="29"/>
      <c r="F899" s="78"/>
    </row>
    <row r="900" spans="1:6" s="26" customFormat="1" ht="15">
      <c r="A900" s="79"/>
      <c r="B900" s="80"/>
      <c r="C900" s="80"/>
      <c r="D900" s="80"/>
      <c r="E900" s="29"/>
      <c r="F900" s="78"/>
    </row>
    <row r="901" spans="1:6" s="26" customFormat="1" ht="15">
      <c r="A901" s="79"/>
      <c r="B901" s="80"/>
      <c r="C901" s="80"/>
      <c r="D901" s="80"/>
      <c r="E901" s="29"/>
      <c r="F901" s="78"/>
    </row>
    <row r="902" spans="1:6" s="26" customFormat="1" ht="15">
      <c r="A902" s="79"/>
      <c r="B902" s="80"/>
      <c r="C902" s="80"/>
      <c r="D902" s="80"/>
      <c r="E902" s="29"/>
      <c r="F902" s="78"/>
    </row>
    <row r="903" spans="1:6" s="26" customFormat="1" ht="15">
      <c r="A903" s="79"/>
      <c r="B903" s="80"/>
      <c r="C903" s="80"/>
      <c r="D903" s="80"/>
      <c r="E903" s="29"/>
      <c r="F903" s="78"/>
    </row>
    <row r="904" spans="1:6" s="26" customFormat="1" ht="15">
      <c r="A904" s="79"/>
      <c r="B904" s="80"/>
      <c r="C904" s="80"/>
      <c r="D904" s="80"/>
      <c r="E904" s="29"/>
      <c r="F904" s="78"/>
    </row>
    <row r="905" spans="1:6" s="26" customFormat="1" ht="15">
      <c r="A905" s="79"/>
      <c r="B905" s="80"/>
      <c r="C905" s="80"/>
      <c r="D905" s="80"/>
      <c r="E905" s="29"/>
      <c r="F905" s="78"/>
    </row>
    <row r="906" spans="1:6" s="26" customFormat="1" ht="15">
      <c r="A906" s="79"/>
      <c r="B906" s="80"/>
      <c r="C906" s="80"/>
      <c r="D906" s="80"/>
      <c r="E906" s="29"/>
      <c r="F906" s="78"/>
    </row>
    <row r="907" spans="1:6" s="26" customFormat="1" ht="15">
      <c r="A907" s="79"/>
      <c r="B907" s="80"/>
      <c r="C907" s="80"/>
      <c r="D907" s="80"/>
      <c r="E907" s="29"/>
      <c r="F907" s="78"/>
    </row>
    <row r="908" spans="1:6" s="26" customFormat="1" ht="15">
      <c r="A908" s="79"/>
      <c r="B908" s="80"/>
      <c r="C908" s="80"/>
      <c r="D908" s="80"/>
      <c r="E908" s="29"/>
      <c r="F908" s="78"/>
    </row>
    <row r="909" spans="1:6" s="26" customFormat="1" ht="15">
      <c r="A909" s="79"/>
      <c r="B909" s="80"/>
      <c r="C909" s="80"/>
      <c r="D909" s="80"/>
      <c r="E909" s="29"/>
      <c r="F909" s="78"/>
    </row>
    <row r="910" spans="1:6" s="26" customFormat="1" ht="15">
      <c r="A910" s="79"/>
      <c r="B910" s="80"/>
      <c r="C910" s="80"/>
      <c r="D910" s="80"/>
      <c r="E910" s="29"/>
      <c r="F910" s="78"/>
    </row>
    <row r="911" spans="1:6" s="26" customFormat="1" ht="15">
      <c r="A911" s="79"/>
      <c r="B911" s="80"/>
      <c r="C911" s="80"/>
      <c r="D911" s="80"/>
      <c r="E911" s="29"/>
      <c r="F911" s="78"/>
    </row>
    <row r="912" spans="1:6" s="26" customFormat="1" ht="15">
      <c r="A912" s="79"/>
      <c r="B912" s="80"/>
      <c r="C912" s="80"/>
      <c r="D912" s="80"/>
      <c r="E912" s="29"/>
      <c r="F912" s="78"/>
    </row>
    <row r="913" spans="1:6" s="26" customFormat="1" ht="15">
      <c r="A913" s="79"/>
      <c r="B913" s="80"/>
      <c r="C913" s="80"/>
      <c r="D913" s="80"/>
      <c r="E913" s="29"/>
      <c r="F913" s="78"/>
    </row>
    <row r="914" spans="1:6" s="26" customFormat="1" ht="15">
      <c r="A914" s="79"/>
      <c r="B914" s="80"/>
      <c r="C914" s="80"/>
      <c r="D914" s="80"/>
      <c r="E914" s="29"/>
      <c r="F914" s="78"/>
    </row>
    <row r="915" spans="1:6" s="26" customFormat="1" ht="15">
      <c r="A915" s="79"/>
      <c r="B915" s="80"/>
      <c r="C915" s="80"/>
      <c r="D915" s="80"/>
      <c r="E915" s="29"/>
      <c r="F915" s="78"/>
    </row>
    <row r="916" spans="1:6" s="26" customFormat="1" ht="15">
      <c r="A916" s="79"/>
      <c r="B916" s="80"/>
      <c r="C916" s="80"/>
      <c r="D916" s="80"/>
      <c r="E916" s="29"/>
      <c r="F916" s="78"/>
    </row>
    <row r="917" spans="1:6" s="26" customFormat="1" ht="15">
      <c r="A917" s="79"/>
      <c r="B917" s="80"/>
      <c r="C917" s="80"/>
      <c r="D917" s="80"/>
      <c r="E917" s="29"/>
      <c r="F917" s="78"/>
    </row>
    <row r="918" spans="1:6" s="26" customFormat="1" ht="15">
      <c r="A918" s="79"/>
      <c r="B918" s="80"/>
      <c r="C918" s="80"/>
      <c r="D918" s="80"/>
      <c r="E918" s="29"/>
      <c r="F918" s="78"/>
    </row>
    <row r="919" spans="1:6" s="26" customFormat="1" ht="15">
      <c r="A919" s="79"/>
      <c r="B919" s="80"/>
      <c r="C919" s="80"/>
      <c r="D919" s="80"/>
      <c r="E919" s="29"/>
      <c r="F919" s="78"/>
    </row>
    <row r="920" spans="1:6" s="26" customFormat="1" ht="15">
      <c r="A920" s="79"/>
      <c r="B920" s="80"/>
      <c r="C920" s="80"/>
      <c r="D920" s="80"/>
      <c r="E920" s="29"/>
      <c r="F920" s="78"/>
    </row>
    <row r="921" spans="1:6" s="26" customFormat="1" ht="15">
      <c r="A921" s="79"/>
      <c r="B921" s="80"/>
      <c r="C921" s="80"/>
      <c r="D921" s="80"/>
      <c r="E921" s="29"/>
      <c r="F921" s="78"/>
    </row>
    <row r="922" spans="1:6" s="26" customFormat="1" ht="15">
      <c r="A922" s="79"/>
      <c r="B922" s="80"/>
      <c r="C922" s="80"/>
      <c r="D922" s="80"/>
      <c r="E922" s="29"/>
      <c r="F922" s="78"/>
    </row>
    <row r="923" spans="1:6" s="26" customFormat="1" ht="15">
      <c r="A923" s="79"/>
      <c r="B923" s="80"/>
      <c r="C923" s="80"/>
      <c r="D923" s="80"/>
      <c r="E923" s="29"/>
      <c r="F923" s="78"/>
    </row>
    <row r="924" spans="1:6" s="26" customFormat="1" ht="15">
      <c r="A924" s="79"/>
      <c r="B924" s="80"/>
      <c r="C924" s="80"/>
      <c r="D924" s="80"/>
      <c r="E924" s="29"/>
      <c r="F924" s="78"/>
    </row>
    <row r="925" spans="1:6" s="26" customFormat="1" ht="15">
      <c r="A925" s="79"/>
      <c r="B925" s="80"/>
      <c r="C925" s="80"/>
      <c r="D925" s="80"/>
      <c r="E925" s="29"/>
      <c r="F925" s="78"/>
    </row>
    <row r="926" spans="1:6" s="26" customFormat="1" ht="15">
      <c r="A926" s="79"/>
      <c r="B926" s="80"/>
      <c r="C926" s="80"/>
      <c r="D926" s="80"/>
      <c r="E926" s="29"/>
      <c r="F926" s="78"/>
    </row>
    <row r="927" spans="1:6" s="26" customFormat="1" ht="15">
      <c r="A927" s="79"/>
      <c r="B927" s="80"/>
      <c r="C927" s="80"/>
      <c r="D927" s="80"/>
      <c r="E927" s="29"/>
      <c r="F927" s="78"/>
    </row>
    <row r="928" spans="1:6" s="26" customFormat="1" ht="15">
      <c r="A928" s="79"/>
      <c r="B928" s="80"/>
      <c r="C928" s="80"/>
      <c r="D928" s="80"/>
      <c r="E928" s="29"/>
      <c r="F928" s="78"/>
    </row>
    <row r="929" spans="1:6" s="26" customFormat="1" ht="15">
      <c r="A929" s="79"/>
      <c r="B929" s="80"/>
      <c r="C929" s="80"/>
      <c r="D929" s="80"/>
      <c r="E929" s="29"/>
      <c r="F929" s="78"/>
    </row>
    <row r="930" spans="1:6" s="26" customFormat="1" ht="15">
      <c r="A930" s="79"/>
      <c r="B930" s="80"/>
      <c r="C930" s="80"/>
      <c r="D930" s="80"/>
      <c r="E930" s="29"/>
      <c r="F930" s="78"/>
    </row>
    <row r="931" spans="1:6" s="26" customFormat="1" ht="15">
      <c r="A931" s="79"/>
      <c r="B931" s="80"/>
      <c r="C931" s="80"/>
      <c r="D931" s="80"/>
      <c r="E931" s="29"/>
      <c r="F931" s="78"/>
    </row>
    <row r="932" spans="1:6" s="26" customFormat="1" ht="15">
      <c r="A932" s="79"/>
      <c r="B932" s="80"/>
      <c r="C932" s="80"/>
      <c r="D932" s="80"/>
      <c r="E932" s="29"/>
      <c r="F932" s="78"/>
    </row>
    <row r="933" spans="1:6" s="26" customFormat="1" ht="15">
      <c r="A933" s="79"/>
      <c r="B933" s="80"/>
      <c r="C933" s="80"/>
      <c r="D933" s="80"/>
      <c r="E933" s="29"/>
      <c r="F933" s="78"/>
    </row>
    <row r="934" spans="1:6" s="26" customFormat="1" ht="15">
      <c r="A934" s="79"/>
      <c r="B934" s="80"/>
      <c r="C934" s="80"/>
      <c r="D934" s="80"/>
      <c r="E934" s="29"/>
      <c r="F934" s="78"/>
    </row>
    <row r="935" spans="1:6" s="26" customFormat="1" ht="15">
      <c r="A935" s="79"/>
      <c r="B935" s="80"/>
      <c r="C935" s="80"/>
      <c r="D935" s="80"/>
      <c r="E935" s="29"/>
      <c r="F935" s="78"/>
    </row>
    <row r="936" spans="1:6" s="26" customFormat="1" ht="15">
      <c r="A936" s="79"/>
      <c r="B936" s="80"/>
      <c r="C936" s="80"/>
      <c r="D936" s="80"/>
      <c r="E936" s="29"/>
      <c r="F936" s="78"/>
    </row>
    <row r="937" spans="1:6" s="26" customFormat="1" ht="15">
      <c r="A937" s="79"/>
      <c r="B937" s="80"/>
      <c r="C937" s="80"/>
      <c r="D937" s="80"/>
      <c r="E937" s="29"/>
      <c r="F937" s="78"/>
    </row>
    <row r="938" spans="1:6" s="26" customFormat="1" ht="15">
      <c r="A938" s="79"/>
      <c r="B938" s="80"/>
      <c r="C938" s="80"/>
      <c r="D938" s="80"/>
      <c r="E938" s="29"/>
      <c r="F938" s="78"/>
    </row>
    <row r="939" spans="1:6" s="26" customFormat="1" ht="15">
      <c r="A939" s="79"/>
      <c r="B939" s="80"/>
      <c r="C939" s="80"/>
      <c r="D939" s="80"/>
      <c r="E939" s="29"/>
      <c r="F939" s="78"/>
    </row>
    <row r="940" spans="1:6" s="26" customFormat="1" ht="15">
      <c r="A940" s="79"/>
      <c r="B940" s="80"/>
      <c r="C940" s="80"/>
      <c r="D940" s="80"/>
      <c r="E940" s="29"/>
      <c r="F940" s="78"/>
    </row>
    <row r="941" spans="1:6" s="26" customFormat="1" ht="15">
      <c r="A941" s="79"/>
      <c r="B941" s="80"/>
      <c r="C941" s="80"/>
      <c r="D941" s="80"/>
      <c r="E941" s="29"/>
      <c r="F941" s="78"/>
    </row>
    <row r="942" spans="1:6" s="26" customFormat="1" ht="15">
      <c r="A942" s="79"/>
      <c r="B942" s="80"/>
      <c r="C942" s="80"/>
      <c r="D942" s="80"/>
      <c r="E942" s="29"/>
      <c r="F942" s="78"/>
    </row>
    <row r="943" spans="1:6" s="26" customFormat="1" ht="15">
      <c r="A943" s="79"/>
      <c r="B943" s="80"/>
      <c r="C943" s="80"/>
      <c r="D943" s="80"/>
      <c r="E943" s="29"/>
      <c r="F943" s="78"/>
    </row>
    <row r="944" spans="1:6" s="26" customFormat="1" ht="15">
      <c r="A944" s="79"/>
      <c r="B944" s="80"/>
      <c r="C944" s="80"/>
      <c r="D944" s="80"/>
      <c r="E944" s="29"/>
      <c r="F944" s="78"/>
    </row>
    <row r="945" spans="1:6" s="26" customFormat="1" ht="15">
      <c r="A945" s="79"/>
      <c r="B945" s="80"/>
      <c r="C945" s="80"/>
      <c r="D945" s="80"/>
      <c r="E945" s="29"/>
      <c r="F945" s="78"/>
    </row>
    <row r="946" spans="1:6" s="26" customFormat="1" ht="15">
      <c r="A946" s="79"/>
      <c r="B946" s="80"/>
      <c r="C946" s="80"/>
      <c r="D946" s="80"/>
      <c r="E946" s="29"/>
      <c r="F946" s="78"/>
    </row>
    <row r="947" spans="1:6" s="26" customFormat="1" ht="15">
      <c r="A947" s="79"/>
      <c r="B947" s="80"/>
      <c r="C947" s="80"/>
      <c r="D947" s="80"/>
      <c r="E947" s="29"/>
      <c r="F947" s="78"/>
    </row>
    <row r="948" spans="1:6" s="26" customFormat="1" ht="15">
      <c r="A948" s="79"/>
      <c r="B948" s="80"/>
      <c r="C948" s="80"/>
      <c r="D948" s="80"/>
      <c r="E948" s="29"/>
      <c r="F948" s="78"/>
    </row>
    <row r="949" spans="1:6" s="26" customFormat="1" ht="15">
      <c r="A949" s="79"/>
      <c r="B949" s="80"/>
      <c r="C949" s="80"/>
      <c r="D949" s="80"/>
      <c r="E949" s="29"/>
      <c r="F949" s="78"/>
    </row>
    <row r="950" spans="1:6" s="26" customFormat="1" ht="15">
      <c r="A950" s="79"/>
      <c r="B950" s="80"/>
      <c r="C950" s="80"/>
      <c r="D950" s="80"/>
      <c r="E950" s="29"/>
      <c r="F950" s="78"/>
    </row>
    <row r="951" spans="1:6" s="26" customFormat="1" ht="15">
      <c r="A951" s="79"/>
      <c r="B951" s="80"/>
      <c r="C951" s="80"/>
      <c r="D951" s="80"/>
      <c r="E951" s="29"/>
      <c r="F951" s="78"/>
    </row>
    <row r="952" spans="1:6" s="26" customFormat="1" ht="15">
      <c r="A952" s="79"/>
      <c r="B952" s="80"/>
      <c r="C952" s="80"/>
      <c r="D952" s="80"/>
      <c r="E952" s="29"/>
      <c r="F952" s="78"/>
    </row>
    <row r="953" spans="1:6" s="26" customFormat="1" ht="15">
      <c r="A953" s="79"/>
      <c r="B953" s="80"/>
      <c r="C953" s="80"/>
      <c r="D953" s="80"/>
      <c r="E953" s="29"/>
      <c r="F953" s="78"/>
    </row>
    <row r="954" spans="1:6" s="26" customFormat="1" ht="15">
      <c r="A954" s="79"/>
      <c r="B954" s="80"/>
      <c r="C954" s="80"/>
      <c r="D954" s="80"/>
      <c r="E954" s="29"/>
      <c r="F954" s="78"/>
    </row>
    <row r="955" spans="1:6" s="26" customFormat="1" ht="15">
      <c r="A955" s="79"/>
      <c r="B955" s="80"/>
      <c r="C955" s="80"/>
      <c r="D955" s="80"/>
      <c r="E955" s="29"/>
      <c r="F955" s="78"/>
    </row>
    <row r="956" spans="1:6" s="26" customFormat="1" ht="15">
      <c r="A956" s="79"/>
      <c r="B956" s="80"/>
      <c r="C956" s="80"/>
      <c r="D956" s="80"/>
      <c r="E956" s="29"/>
      <c r="F956" s="78"/>
    </row>
    <row r="957" spans="1:6" s="26" customFormat="1" ht="15">
      <c r="A957" s="79"/>
      <c r="B957" s="80"/>
      <c r="C957" s="80"/>
      <c r="D957" s="80"/>
      <c r="E957" s="29"/>
      <c r="F957" s="78"/>
    </row>
    <row r="958" spans="1:6" s="26" customFormat="1" ht="15">
      <c r="A958" s="79"/>
      <c r="B958" s="80"/>
      <c r="C958" s="80"/>
      <c r="D958" s="80"/>
      <c r="E958" s="29"/>
      <c r="F958" s="78"/>
    </row>
    <row r="959" spans="1:6" s="26" customFormat="1" ht="15">
      <c r="A959" s="79"/>
      <c r="B959" s="80"/>
      <c r="C959" s="80"/>
      <c r="D959" s="80"/>
      <c r="E959" s="29"/>
      <c r="F959" s="78"/>
    </row>
    <row r="960" spans="1:6" s="26" customFormat="1" ht="15">
      <c r="A960" s="79"/>
      <c r="B960" s="80"/>
      <c r="C960" s="80"/>
      <c r="D960" s="80"/>
      <c r="E960" s="29"/>
      <c r="F960" s="78"/>
    </row>
    <row r="961" spans="1:6" s="26" customFormat="1" ht="15">
      <c r="A961" s="79"/>
      <c r="B961" s="80"/>
      <c r="C961" s="80"/>
      <c r="D961" s="80"/>
      <c r="E961" s="29"/>
      <c r="F961" s="78"/>
    </row>
    <row r="962" spans="1:6" s="26" customFormat="1" ht="15">
      <c r="A962" s="79"/>
      <c r="B962" s="80"/>
      <c r="C962" s="80"/>
      <c r="D962" s="80"/>
      <c r="E962" s="29"/>
      <c r="F962" s="78"/>
    </row>
    <row r="963" spans="1:6" s="26" customFormat="1" ht="15">
      <c r="A963" s="79"/>
      <c r="B963" s="80"/>
      <c r="C963" s="80"/>
      <c r="D963" s="80"/>
      <c r="E963" s="29"/>
      <c r="F963" s="78"/>
    </row>
    <row r="964" spans="1:6" s="26" customFormat="1" ht="15">
      <c r="A964" s="79"/>
      <c r="B964" s="80"/>
      <c r="C964" s="80"/>
      <c r="D964" s="80"/>
      <c r="E964" s="29"/>
      <c r="F964" s="78"/>
    </row>
    <row r="965" spans="1:6" s="26" customFormat="1" ht="15">
      <c r="A965" s="79"/>
      <c r="B965" s="80"/>
      <c r="C965" s="80"/>
      <c r="D965" s="80"/>
      <c r="E965" s="29"/>
      <c r="F965" s="78"/>
    </row>
    <row r="966" spans="1:6" s="26" customFormat="1" ht="15">
      <c r="A966" s="79"/>
      <c r="B966" s="80"/>
      <c r="C966" s="80"/>
      <c r="D966" s="80"/>
      <c r="E966" s="29"/>
      <c r="F966" s="78"/>
    </row>
    <row r="967" spans="1:6" s="26" customFormat="1" ht="15">
      <c r="A967" s="79"/>
      <c r="B967" s="80"/>
      <c r="C967" s="80"/>
      <c r="D967" s="80"/>
      <c r="E967" s="29"/>
      <c r="F967" s="78"/>
    </row>
    <row r="968" spans="1:6" s="26" customFormat="1" ht="15">
      <c r="A968" s="79"/>
      <c r="B968" s="80"/>
      <c r="C968" s="80"/>
      <c r="D968" s="80"/>
      <c r="E968" s="29"/>
      <c r="F968" s="78"/>
    </row>
    <row r="969" spans="1:6" s="26" customFormat="1" ht="15">
      <c r="A969" s="79"/>
      <c r="B969" s="80"/>
      <c r="C969" s="80"/>
      <c r="D969" s="80"/>
      <c r="E969" s="29"/>
      <c r="F969" s="78"/>
    </row>
    <row r="970" spans="1:6" s="26" customFormat="1" ht="15">
      <c r="A970" s="79"/>
      <c r="B970" s="80"/>
      <c r="C970" s="80"/>
      <c r="D970" s="80"/>
      <c r="E970" s="29"/>
      <c r="F970" s="78"/>
    </row>
    <row r="971" spans="1:6" s="26" customFormat="1" ht="15">
      <c r="A971" s="79"/>
      <c r="B971" s="80"/>
      <c r="C971" s="80"/>
      <c r="D971" s="80"/>
      <c r="E971" s="29"/>
      <c r="F971" s="78"/>
    </row>
    <row r="972" spans="1:6" s="26" customFormat="1" ht="15">
      <c r="A972" s="79"/>
      <c r="B972" s="80"/>
      <c r="C972" s="80"/>
      <c r="D972" s="80"/>
      <c r="E972" s="29"/>
      <c r="F972" s="78"/>
    </row>
    <row r="973" spans="1:6" s="26" customFormat="1" ht="15">
      <c r="A973" s="79"/>
      <c r="B973" s="80"/>
      <c r="C973" s="80"/>
      <c r="D973" s="80"/>
      <c r="E973" s="29"/>
      <c r="F973" s="78"/>
    </row>
    <row r="974" spans="1:6" s="26" customFormat="1" ht="15">
      <c r="A974" s="79"/>
      <c r="B974" s="80"/>
      <c r="C974" s="80"/>
      <c r="D974" s="80"/>
      <c r="E974" s="29"/>
      <c r="F974" s="78"/>
    </row>
    <row r="975" spans="1:6" s="26" customFormat="1" ht="15">
      <c r="A975" s="79"/>
      <c r="B975" s="80"/>
      <c r="C975" s="80"/>
      <c r="D975" s="80"/>
      <c r="E975" s="29"/>
      <c r="F975" s="78"/>
    </row>
    <row r="976" spans="1:6" s="26" customFormat="1" ht="15">
      <c r="A976" s="79"/>
      <c r="B976" s="80"/>
      <c r="C976" s="80"/>
      <c r="D976" s="80"/>
      <c r="E976" s="29"/>
      <c r="F976" s="78"/>
    </row>
    <row r="977" spans="1:6" s="26" customFormat="1" ht="15">
      <c r="A977" s="79"/>
      <c r="B977" s="80"/>
      <c r="C977" s="80"/>
      <c r="D977" s="80"/>
      <c r="E977" s="29"/>
      <c r="F977" s="78"/>
    </row>
    <row r="978" spans="1:6" s="26" customFormat="1" ht="15">
      <c r="A978" s="79"/>
      <c r="B978" s="80"/>
      <c r="C978" s="80"/>
      <c r="D978" s="80"/>
      <c r="E978" s="29"/>
      <c r="F978" s="78"/>
    </row>
    <row r="979" spans="1:6" s="26" customFormat="1" ht="15">
      <c r="A979" s="79"/>
      <c r="B979" s="80"/>
      <c r="C979" s="80"/>
      <c r="D979" s="80"/>
      <c r="E979" s="29"/>
      <c r="F979" s="78"/>
    </row>
    <row r="980" spans="1:6" s="26" customFormat="1" ht="15">
      <c r="A980" s="79"/>
      <c r="B980" s="80"/>
      <c r="C980" s="80"/>
      <c r="D980" s="80"/>
      <c r="E980" s="29"/>
      <c r="F980" s="78"/>
    </row>
    <row r="981" spans="1:6" s="26" customFormat="1" ht="15">
      <c r="A981" s="79"/>
      <c r="B981" s="80"/>
      <c r="C981" s="80"/>
      <c r="D981" s="80"/>
      <c r="E981" s="29"/>
      <c r="F981" s="78"/>
    </row>
    <row r="982" spans="1:6" s="26" customFormat="1" ht="15">
      <c r="A982" s="79"/>
      <c r="B982" s="80"/>
      <c r="C982" s="80"/>
      <c r="D982" s="80"/>
      <c r="E982" s="29"/>
      <c r="F982" s="78"/>
    </row>
    <row r="983" spans="1:6" s="26" customFormat="1" ht="15">
      <c r="A983" s="79"/>
      <c r="B983" s="80"/>
      <c r="C983" s="80"/>
      <c r="D983" s="80"/>
      <c r="E983" s="29"/>
      <c r="F983" s="78"/>
    </row>
    <row r="984" spans="1:6" s="26" customFormat="1" ht="15">
      <c r="A984" s="79"/>
      <c r="B984" s="80"/>
      <c r="C984" s="80"/>
      <c r="D984" s="80"/>
      <c r="E984" s="29"/>
      <c r="F984" s="78"/>
    </row>
    <row r="985" spans="1:6" s="26" customFormat="1" ht="15">
      <c r="A985" s="79"/>
      <c r="B985" s="80"/>
      <c r="C985" s="80"/>
      <c r="D985" s="80"/>
      <c r="E985" s="29"/>
      <c r="F985" s="78"/>
    </row>
    <row r="986" spans="1:6" s="26" customFormat="1" ht="15">
      <c r="A986" s="79"/>
      <c r="B986" s="80"/>
      <c r="C986" s="80"/>
      <c r="D986" s="80"/>
      <c r="E986" s="29"/>
      <c r="F986" s="78"/>
    </row>
    <row r="987" spans="1:6" s="26" customFormat="1" ht="15">
      <c r="A987" s="79"/>
      <c r="B987" s="80"/>
      <c r="C987" s="80"/>
      <c r="D987" s="80"/>
      <c r="E987" s="29"/>
      <c r="F987" s="78"/>
    </row>
    <row r="988" spans="1:6" s="26" customFormat="1" ht="15">
      <c r="A988" s="79"/>
      <c r="B988" s="80"/>
      <c r="C988" s="80"/>
      <c r="D988" s="80"/>
      <c r="E988" s="29"/>
      <c r="F988" s="78"/>
    </row>
    <row r="989" spans="1:6" s="26" customFormat="1" ht="15">
      <c r="A989" s="79"/>
      <c r="B989" s="80"/>
      <c r="C989" s="80"/>
      <c r="D989" s="80"/>
      <c r="E989" s="29"/>
      <c r="F989" s="78"/>
    </row>
    <row r="990" spans="1:6" s="26" customFormat="1" ht="15">
      <c r="A990" s="79"/>
      <c r="B990" s="80"/>
      <c r="C990" s="80"/>
      <c r="D990" s="80"/>
      <c r="E990" s="29"/>
      <c r="F990" s="78"/>
    </row>
    <row r="991" spans="1:6" s="26" customFormat="1" ht="15">
      <c r="A991" s="79"/>
      <c r="B991" s="80"/>
      <c r="C991" s="80"/>
      <c r="D991" s="80"/>
      <c r="E991" s="29"/>
      <c r="F991" s="78"/>
    </row>
    <row r="992" spans="1:6" s="26" customFormat="1" ht="15">
      <c r="A992" s="79"/>
      <c r="B992" s="80"/>
      <c r="C992" s="80"/>
      <c r="D992" s="80"/>
      <c r="E992" s="29"/>
      <c r="F992" s="78"/>
    </row>
    <row r="993" spans="1:6" s="26" customFormat="1" ht="15">
      <c r="A993" s="79"/>
      <c r="B993" s="80"/>
      <c r="C993" s="80"/>
      <c r="D993" s="80"/>
      <c r="E993" s="29"/>
      <c r="F993" s="78"/>
    </row>
    <row r="994" spans="1:6" s="26" customFormat="1" ht="15">
      <c r="A994" s="79"/>
      <c r="B994" s="80"/>
      <c r="C994" s="80"/>
      <c r="D994" s="80"/>
      <c r="E994" s="29"/>
      <c r="F994" s="78"/>
    </row>
    <row r="995" spans="1:6" s="26" customFormat="1" ht="15">
      <c r="A995" s="79"/>
      <c r="B995" s="80"/>
      <c r="C995" s="80"/>
      <c r="D995" s="80"/>
      <c r="E995" s="29"/>
      <c r="F995" s="78"/>
    </row>
    <row r="996" spans="1:6" s="26" customFormat="1" ht="15">
      <c r="A996" s="79"/>
      <c r="B996" s="80"/>
      <c r="C996" s="80"/>
      <c r="D996" s="80"/>
      <c r="E996" s="29"/>
      <c r="F996" s="78"/>
    </row>
    <row r="997" spans="1:6" s="26" customFormat="1" ht="15">
      <c r="A997" s="79"/>
      <c r="B997" s="80"/>
      <c r="C997" s="80"/>
      <c r="D997" s="80"/>
      <c r="E997" s="29"/>
      <c r="F997" s="78"/>
    </row>
    <row r="998" spans="1:6" s="26" customFormat="1" ht="15">
      <c r="A998" s="79"/>
      <c r="B998" s="80"/>
      <c r="C998" s="80"/>
      <c r="D998" s="80"/>
      <c r="E998" s="29"/>
      <c r="F998" s="78"/>
    </row>
    <row r="999" spans="1:6" s="26" customFormat="1" ht="15">
      <c r="A999" s="79"/>
      <c r="B999" s="80"/>
      <c r="C999" s="80"/>
      <c r="D999" s="80"/>
      <c r="E999" s="29"/>
      <c r="F999" s="78"/>
    </row>
    <row r="1000" spans="1:6" s="26" customFormat="1" ht="15">
      <c r="A1000" s="79"/>
      <c r="B1000" s="80"/>
      <c r="C1000" s="80"/>
      <c r="D1000" s="80"/>
      <c r="E1000" s="29"/>
      <c r="F1000" s="78"/>
    </row>
    <row r="1001" spans="1:6" s="26" customFormat="1" ht="15">
      <c r="A1001" s="79"/>
      <c r="B1001" s="80"/>
      <c r="C1001" s="80"/>
      <c r="D1001" s="80"/>
      <c r="E1001" s="29"/>
      <c r="F1001" s="78"/>
    </row>
    <row r="1002" spans="1:6" s="26" customFormat="1" ht="15">
      <c r="A1002" s="79"/>
      <c r="B1002" s="80"/>
      <c r="C1002" s="80"/>
      <c r="D1002" s="80"/>
      <c r="E1002" s="29"/>
      <c r="F1002" s="78"/>
    </row>
    <row r="1003" spans="1:6" s="26" customFormat="1" ht="15">
      <c r="A1003" s="79"/>
      <c r="B1003" s="80"/>
      <c r="C1003" s="80"/>
      <c r="D1003" s="80"/>
      <c r="E1003" s="29"/>
      <c r="F1003" s="78"/>
    </row>
    <row r="1004" spans="1:6" s="26" customFormat="1" ht="15">
      <c r="A1004" s="79"/>
      <c r="B1004" s="80"/>
      <c r="C1004" s="80"/>
      <c r="D1004" s="80"/>
      <c r="E1004" s="29"/>
      <c r="F1004" s="78"/>
    </row>
    <row r="1005" spans="1:6" s="26" customFormat="1" ht="15">
      <c r="A1005" s="79"/>
      <c r="B1005" s="80"/>
      <c r="C1005" s="80"/>
      <c r="D1005" s="80"/>
      <c r="E1005" s="29"/>
      <c r="F1005" s="78"/>
    </row>
    <row r="1006" spans="1:6" s="26" customFormat="1" ht="15">
      <c r="A1006" s="79"/>
      <c r="B1006" s="80"/>
      <c r="C1006" s="80"/>
      <c r="D1006" s="80"/>
      <c r="E1006" s="29"/>
      <c r="F1006" s="78"/>
    </row>
    <row r="1007" spans="1:6" s="26" customFormat="1" ht="15">
      <c r="A1007" s="79"/>
      <c r="B1007" s="80"/>
      <c r="C1007" s="80"/>
      <c r="D1007" s="80"/>
      <c r="E1007" s="29"/>
      <c r="F1007" s="78"/>
    </row>
    <row r="1008" spans="1:6" s="26" customFormat="1" ht="15">
      <c r="A1008" s="79"/>
      <c r="B1008" s="80"/>
      <c r="C1008" s="80"/>
      <c r="D1008" s="80"/>
      <c r="E1008" s="29"/>
      <c r="F1008" s="78"/>
    </row>
    <row r="1009" spans="1:6" s="26" customFormat="1" ht="15">
      <c r="A1009" s="79"/>
      <c r="B1009" s="80"/>
      <c r="C1009" s="80"/>
      <c r="D1009" s="80"/>
      <c r="E1009" s="29"/>
      <c r="F1009" s="78"/>
    </row>
    <row r="1010" spans="1:6" s="26" customFormat="1" ht="15">
      <c r="A1010" s="79"/>
      <c r="B1010" s="80"/>
      <c r="C1010" s="80"/>
      <c r="D1010" s="80"/>
      <c r="E1010" s="29"/>
      <c r="F1010" s="78"/>
    </row>
    <row r="1011" spans="1:6" s="26" customFormat="1" ht="15">
      <c r="A1011" s="79"/>
      <c r="B1011" s="80"/>
      <c r="C1011" s="80"/>
      <c r="D1011" s="80"/>
      <c r="E1011" s="29"/>
      <c r="F1011" s="78"/>
    </row>
    <row r="1012" spans="1:6" s="26" customFormat="1" ht="15">
      <c r="A1012" s="79"/>
      <c r="B1012" s="80"/>
      <c r="C1012" s="80"/>
      <c r="D1012" s="80"/>
      <c r="E1012" s="29"/>
      <c r="F1012" s="78"/>
    </row>
    <row r="1013" spans="1:6" s="26" customFormat="1" ht="15">
      <c r="A1013" s="79"/>
      <c r="B1013" s="80"/>
      <c r="C1013" s="80"/>
      <c r="D1013" s="80"/>
      <c r="E1013" s="29"/>
      <c r="F1013" s="78"/>
    </row>
    <row r="1014" spans="1:6" s="26" customFormat="1" ht="15">
      <c r="A1014" s="79"/>
      <c r="B1014" s="80"/>
      <c r="C1014" s="80"/>
      <c r="D1014" s="80"/>
      <c r="E1014" s="29"/>
      <c r="F1014" s="78"/>
    </row>
    <row r="1015" spans="1:6" s="26" customFormat="1" ht="15">
      <c r="A1015" s="79"/>
      <c r="B1015" s="80"/>
      <c r="C1015" s="80"/>
      <c r="D1015" s="80"/>
      <c r="E1015" s="29"/>
      <c r="F1015" s="78"/>
    </row>
    <row r="1016" spans="1:6" s="26" customFormat="1" ht="15">
      <c r="A1016" s="79"/>
      <c r="B1016" s="80"/>
      <c r="C1016" s="80"/>
      <c r="D1016" s="80"/>
      <c r="E1016" s="29"/>
      <c r="F1016" s="78"/>
    </row>
    <row r="1017" spans="1:6" s="26" customFormat="1" ht="15">
      <c r="A1017" s="79"/>
      <c r="B1017" s="80"/>
      <c r="C1017" s="80"/>
      <c r="D1017" s="80"/>
      <c r="E1017" s="29"/>
      <c r="F1017" s="78"/>
    </row>
    <row r="1018" spans="1:6" s="26" customFormat="1" ht="15">
      <c r="A1018" s="79"/>
      <c r="B1018" s="80"/>
      <c r="C1018" s="80"/>
      <c r="D1018" s="80"/>
      <c r="E1018" s="29"/>
      <c r="F1018" s="78"/>
    </row>
    <row r="1019" spans="1:6" s="26" customFormat="1" ht="15">
      <c r="A1019" s="79"/>
      <c r="B1019" s="80"/>
      <c r="C1019" s="80"/>
      <c r="D1019" s="80"/>
      <c r="E1019" s="29"/>
      <c r="F1019" s="78"/>
    </row>
    <row r="1020" spans="1:6" s="26" customFormat="1" ht="15">
      <c r="A1020" s="79"/>
      <c r="B1020" s="80"/>
      <c r="C1020" s="80"/>
      <c r="D1020" s="80"/>
      <c r="E1020" s="29"/>
      <c r="F1020" s="78"/>
    </row>
    <row r="1021" spans="1:6" s="26" customFormat="1" ht="15">
      <c r="A1021" s="79"/>
      <c r="B1021" s="80"/>
      <c r="C1021" s="80"/>
      <c r="D1021" s="80"/>
      <c r="E1021" s="29"/>
      <c r="F1021" s="78"/>
    </row>
    <row r="1022" spans="1:6" s="26" customFormat="1" ht="15">
      <c r="A1022" s="79"/>
      <c r="B1022" s="80"/>
      <c r="C1022" s="80"/>
      <c r="D1022" s="80"/>
      <c r="E1022" s="29"/>
      <c r="F1022" s="78"/>
    </row>
    <row r="1023" spans="1:6" s="26" customFormat="1" ht="15">
      <c r="A1023" s="79"/>
      <c r="B1023" s="80"/>
      <c r="C1023" s="80"/>
      <c r="D1023" s="80"/>
      <c r="E1023" s="29"/>
      <c r="F1023" s="78"/>
    </row>
    <row r="1024" spans="1:6" s="26" customFormat="1" ht="15">
      <c r="A1024" s="79"/>
      <c r="B1024" s="80"/>
      <c r="C1024" s="80"/>
      <c r="D1024" s="80"/>
      <c r="E1024" s="29"/>
      <c r="F1024" s="78"/>
    </row>
    <row r="1025" spans="1:6" s="26" customFormat="1" ht="15">
      <c r="A1025" s="79"/>
      <c r="B1025" s="80"/>
      <c r="C1025" s="80"/>
      <c r="D1025" s="80"/>
      <c r="E1025" s="29"/>
      <c r="F1025" s="78"/>
    </row>
    <row r="1026" spans="1:6" s="26" customFormat="1" ht="15">
      <c r="A1026" s="79"/>
      <c r="B1026" s="80"/>
      <c r="C1026" s="80"/>
      <c r="D1026" s="80"/>
      <c r="E1026" s="29"/>
      <c r="F1026" s="78"/>
    </row>
    <row r="1027" spans="1:6" s="26" customFormat="1" ht="15">
      <c r="A1027" s="79"/>
      <c r="B1027" s="80"/>
      <c r="C1027" s="80"/>
      <c r="D1027" s="80"/>
      <c r="E1027" s="29"/>
      <c r="F1027" s="78"/>
    </row>
    <row r="1028" spans="1:6" s="26" customFormat="1" ht="15">
      <c r="A1028" s="79"/>
      <c r="B1028" s="80"/>
      <c r="C1028" s="80"/>
      <c r="D1028" s="80"/>
      <c r="E1028" s="29"/>
      <c r="F1028" s="78"/>
    </row>
    <row r="1029" spans="1:6" s="26" customFormat="1" ht="15">
      <c r="A1029" s="79"/>
      <c r="B1029" s="80"/>
      <c r="C1029" s="80"/>
      <c r="D1029" s="80"/>
      <c r="E1029" s="29"/>
      <c r="F1029" s="78"/>
    </row>
    <row r="1030" spans="1:6" s="26" customFormat="1" ht="15">
      <c r="A1030" s="79"/>
      <c r="B1030" s="80"/>
      <c r="C1030" s="80"/>
      <c r="D1030" s="80"/>
      <c r="E1030" s="29"/>
      <c r="F1030" s="78"/>
    </row>
    <row r="1031" spans="1:6" s="26" customFormat="1" ht="15">
      <c r="A1031" s="79"/>
      <c r="B1031" s="80"/>
      <c r="C1031" s="80"/>
      <c r="D1031" s="80"/>
      <c r="E1031" s="29"/>
      <c r="F1031" s="78"/>
    </row>
    <row r="1032" spans="1:6" s="26" customFormat="1" ht="15">
      <c r="A1032" s="79"/>
      <c r="B1032" s="80"/>
      <c r="C1032" s="80"/>
      <c r="D1032" s="80"/>
      <c r="E1032" s="29"/>
      <c r="F1032" s="78"/>
    </row>
    <row r="1033" spans="1:6" s="26" customFormat="1" ht="15">
      <c r="A1033" s="79"/>
      <c r="B1033" s="80"/>
      <c r="C1033" s="80"/>
      <c r="D1033" s="80"/>
      <c r="E1033" s="29"/>
      <c r="F1033" s="78"/>
    </row>
    <row r="1034" spans="1:6" s="26" customFormat="1" ht="15">
      <c r="A1034" s="79"/>
      <c r="B1034" s="80"/>
      <c r="C1034" s="80"/>
      <c r="D1034" s="80"/>
      <c r="E1034" s="29"/>
      <c r="F1034" s="78"/>
    </row>
    <row r="1035" spans="1:6" s="26" customFormat="1" ht="15">
      <c r="A1035" s="79"/>
      <c r="B1035" s="80"/>
      <c r="C1035" s="80"/>
      <c r="D1035" s="80"/>
      <c r="E1035" s="29"/>
      <c r="F1035" s="78"/>
    </row>
    <row r="1036" spans="1:6" s="26" customFormat="1" ht="15">
      <c r="A1036" s="79"/>
      <c r="B1036" s="80"/>
      <c r="C1036" s="80"/>
      <c r="D1036" s="80"/>
      <c r="E1036" s="29"/>
      <c r="F1036" s="78"/>
    </row>
    <row r="1037" spans="1:6" s="26" customFormat="1" ht="15">
      <c r="A1037" s="79"/>
      <c r="B1037" s="80"/>
      <c r="C1037" s="80"/>
      <c r="D1037" s="80"/>
      <c r="E1037" s="29"/>
      <c r="F1037" s="78"/>
    </row>
    <row r="1038" spans="1:6" s="26" customFormat="1" ht="15">
      <c r="A1038" s="79"/>
      <c r="B1038" s="80"/>
      <c r="C1038" s="80"/>
      <c r="D1038" s="80"/>
      <c r="E1038" s="29"/>
      <c r="F1038" s="78"/>
    </row>
    <row r="1039" spans="1:6" s="26" customFormat="1" ht="15">
      <c r="A1039" s="79"/>
      <c r="B1039" s="80"/>
      <c r="C1039" s="80"/>
      <c r="D1039" s="80"/>
      <c r="E1039" s="29"/>
      <c r="F1039" s="78"/>
    </row>
    <row r="1040" spans="1:6" s="26" customFormat="1" ht="15">
      <c r="A1040" s="79"/>
      <c r="B1040" s="80"/>
      <c r="C1040" s="80"/>
      <c r="D1040" s="80"/>
      <c r="E1040" s="29"/>
      <c r="F1040" s="78"/>
    </row>
    <row r="1041" spans="1:6" s="26" customFormat="1" ht="15">
      <c r="A1041" s="79"/>
      <c r="B1041" s="80"/>
      <c r="C1041" s="80"/>
      <c r="D1041" s="80"/>
      <c r="E1041" s="29"/>
      <c r="F1041" s="78"/>
    </row>
    <row r="1042" spans="1:6" s="26" customFormat="1" ht="15">
      <c r="A1042" s="79"/>
      <c r="B1042" s="80"/>
      <c r="C1042" s="80"/>
      <c r="D1042" s="80"/>
      <c r="E1042" s="29"/>
      <c r="F1042" s="78"/>
    </row>
    <row r="1043" spans="1:6" s="26" customFormat="1" ht="15">
      <c r="A1043" s="79"/>
      <c r="B1043" s="80"/>
      <c r="C1043" s="80"/>
      <c r="D1043" s="80"/>
      <c r="E1043" s="29"/>
      <c r="F1043" s="78"/>
    </row>
    <row r="1044" spans="1:6" s="26" customFormat="1" ht="15">
      <c r="A1044" s="79"/>
      <c r="B1044" s="80"/>
      <c r="C1044" s="80"/>
      <c r="D1044" s="80"/>
      <c r="E1044" s="29"/>
      <c r="F1044" s="78"/>
    </row>
    <row r="1045" spans="1:6" s="26" customFormat="1" ht="15">
      <c r="A1045" s="79"/>
      <c r="B1045" s="80"/>
      <c r="C1045" s="80"/>
      <c r="D1045" s="80"/>
      <c r="E1045" s="29"/>
      <c r="F1045" s="78"/>
    </row>
    <row r="1046" spans="1:6" s="26" customFormat="1" ht="15">
      <c r="A1046" s="79"/>
      <c r="B1046" s="80"/>
      <c r="C1046" s="80"/>
      <c r="D1046" s="80"/>
      <c r="E1046" s="29"/>
      <c r="F1046" s="78"/>
    </row>
    <row r="1047" spans="1:6" s="26" customFormat="1" ht="15">
      <c r="A1047" s="79"/>
      <c r="B1047" s="80"/>
      <c r="C1047" s="80"/>
      <c r="D1047" s="80"/>
      <c r="E1047" s="29"/>
      <c r="F1047" s="78"/>
    </row>
    <row r="1048" spans="1:6" s="26" customFormat="1" ht="15">
      <c r="A1048" s="79"/>
      <c r="B1048" s="80"/>
      <c r="C1048" s="80"/>
      <c r="D1048" s="80"/>
      <c r="E1048" s="29"/>
      <c r="F1048" s="78"/>
    </row>
    <row r="1049" spans="1:6" s="26" customFormat="1" ht="15">
      <c r="A1049" s="79"/>
      <c r="B1049" s="80"/>
      <c r="C1049" s="80"/>
      <c r="D1049" s="80"/>
      <c r="E1049" s="29"/>
      <c r="F1049" s="78"/>
    </row>
    <row r="1050" spans="1:6" s="26" customFormat="1" ht="15">
      <c r="A1050" s="79"/>
      <c r="B1050" s="80"/>
      <c r="C1050" s="80"/>
      <c r="D1050" s="80"/>
      <c r="E1050" s="29"/>
      <c r="F1050" s="78"/>
    </row>
    <row r="1051" spans="1:6" s="26" customFormat="1" ht="15">
      <c r="A1051" s="79"/>
      <c r="B1051" s="80"/>
      <c r="C1051" s="80"/>
      <c r="D1051" s="80"/>
      <c r="E1051" s="29"/>
      <c r="F1051" s="78"/>
    </row>
    <row r="1052" spans="1:6" s="26" customFormat="1" ht="15">
      <c r="A1052" s="79"/>
      <c r="B1052" s="80"/>
      <c r="C1052" s="80"/>
      <c r="D1052" s="80"/>
      <c r="E1052" s="29"/>
      <c r="F1052" s="78"/>
    </row>
    <row r="1053" spans="1:6" s="26" customFormat="1" ht="15">
      <c r="A1053" s="79"/>
      <c r="B1053" s="80"/>
      <c r="C1053" s="80"/>
      <c r="D1053" s="80"/>
      <c r="E1053" s="29"/>
      <c r="F1053" s="78"/>
    </row>
    <row r="1054" spans="1:6" s="26" customFormat="1" ht="15">
      <c r="A1054" s="79"/>
      <c r="B1054" s="80"/>
      <c r="C1054" s="80"/>
      <c r="D1054" s="80"/>
      <c r="E1054" s="29"/>
      <c r="F1054" s="78"/>
    </row>
    <row r="1055" spans="1:6" s="26" customFormat="1" ht="15">
      <c r="A1055" s="79"/>
      <c r="B1055" s="80"/>
      <c r="C1055" s="80"/>
      <c r="D1055" s="80"/>
      <c r="E1055" s="29"/>
      <c r="F1055" s="78"/>
    </row>
    <row r="1056" spans="1:6" s="26" customFormat="1" ht="15">
      <c r="A1056" s="79"/>
      <c r="B1056" s="80"/>
      <c r="C1056" s="80"/>
      <c r="D1056" s="80"/>
      <c r="E1056" s="29"/>
      <c r="F1056" s="78"/>
    </row>
    <row r="1057" spans="1:6" s="26" customFormat="1" ht="15">
      <c r="A1057" s="79"/>
      <c r="B1057" s="80"/>
      <c r="C1057" s="80"/>
      <c r="D1057" s="80"/>
      <c r="E1057" s="29"/>
      <c r="F1057" s="78"/>
    </row>
    <row r="1058" spans="1:6" s="26" customFormat="1" ht="15">
      <c r="A1058" s="79"/>
      <c r="B1058" s="80"/>
      <c r="C1058" s="80"/>
      <c r="D1058" s="80"/>
      <c r="E1058" s="29"/>
      <c r="F1058" s="78"/>
    </row>
    <row r="1059" spans="1:6" s="26" customFormat="1" ht="15">
      <c r="A1059" s="79"/>
      <c r="B1059" s="80"/>
      <c r="C1059" s="80"/>
      <c r="D1059" s="80"/>
      <c r="E1059" s="29"/>
      <c r="F1059" s="78"/>
    </row>
    <row r="1060" spans="1:6" s="26" customFormat="1" ht="15">
      <c r="A1060" s="79"/>
      <c r="B1060" s="80"/>
      <c r="C1060" s="80"/>
      <c r="D1060" s="80"/>
      <c r="E1060" s="29"/>
      <c r="F1060" s="78"/>
    </row>
    <row r="1061" spans="1:6" s="26" customFormat="1" ht="15">
      <c r="A1061" s="79"/>
      <c r="B1061" s="80"/>
      <c r="C1061" s="80"/>
      <c r="D1061" s="80"/>
      <c r="E1061" s="29"/>
      <c r="F1061" s="78"/>
    </row>
    <row r="1062" spans="1:6" s="26" customFormat="1" ht="15">
      <c r="A1062" s="79"/>
      <c r="B1062" s="80"/>
      <c r="C1062" s="80"/>
      <c r="D1062" s="80"/>
      <c r="E1062" s="29"/>
      <c r="F1062" s="78"/>
    </row>
    <row r="1063" spans="1:6" s="26" customFormat="1" ht="15">
      <c r="A1063" s="79"/>
      <c r="B1063" s="80"/>
      <c r="C1063" s="80"/>
      <c r="D1063" s="80"/>
      <c r="E1063" s="29"/>
      <c r="F1063" s="78"/>
    </row>
    <row r="1064" spans="1:6" s="26" customFormat="1" ht="15">
      <c r="A1064" s="79"/>
      <c r="B1064" s="80"/>
      <c r="C1064" s="80"/>
      <c r="D1064" s="80"/>
      <c r="E1064" s="29"/>
      <c r="F1064" s="78"/>
    </row>
    <row r="1065" spans="1:6" s="26" customFormat="1" ht="15">
      <c r="A1065" s="79"/>
      <c r="B1065" s="80"/>
      <c r="C1065" s="80"/>
      <c r="D1065" s="80"/>
      <c r="E1065" s="29"/>
      <c r="F1065" s="78"/>
    </row>
    <row r="1066" spans="1:6" s="26" customFormat="1" ht="15">
      <c r="A1066" s="79"/>
      <c r="B1066" s="80"/>
      <c r="C1066" s="80"/>
      <c r="D1066" s="80"/>
      <c r="E1066" s="29"/>
      <c r="F1066" s="78"/>
    </row>
    <row r="1067" spans="1:6" s="26" customFormat="1" ht="15">
      <c r="A1067" s="79"/>
      <c r="B1067" s="80"/>
      <c r="C1067" s="80"/>
      <c r="D1067" s="80"/>
      <c r="E1067" s="29"/>
      <c r="F1067" s="78"/>
    </row>
    <row r="1068" spans="1:6" s="26" customFormat="1" ht="15">
      <c r="A1068" s="79"/>
      <c r="B1068" s="80"/>
      <c r="C1068" s="80"/>
      <c r="D1068" s="80"/>
      <c r="E1068" s="29"/>
      <c r="F1068" s="78"/>
    </row>
    <row r="1069" spans="1:6" s="26" customFormat="1" ht="15">
      <c r="A1069" s="79"/>
      <c r="B1069" s="80"/>
      <c r="C1069" s="80"/>
      <c r="D1069" s="80"/>
      <c r="E1069" s="29"/>
      <c r="F1069" s="78"/>
    </row>
    <row r="1070" spans="1:6" s="26" customFormat="1" ht="15">
      <c r="A1070" s="79"/>
      <c r="B1070" s="80"/>
      <c r="C1070" s="80"/>
      <c r="D1070" s="80"/>
      <c r="E1070" s="29"/>
      <c r="F1070" s="78"/>
    </row>
    <row r="1071" spans="1:6" s="26" customFormat="1" ht="15">
      <c r="A1071" s="79"/>
      <c r="B1071" s="80"/>
      <c r="C1071" s="80"/>
      <c r="D1071" s="80"/>
      <c r="E1071" s="29"/>
      <c r="F1071" s="78"/>
    </row>
    <row r="1072" spans="1:6" s="26" customFormat="1" ht="15">
      <c r="A1072" s="79"/>
      <c r="B1072" s="80"/>
      <c r="C1072" s="80"/>
      <c r="D1072" s="80"/>
      <c r="E1072" s="29"/>
      <c r="F1072" s="78"/>
    </row>
    <row r="1073" spans="1:6" s="26" customFormat="1" ht="15">
      <c r="A1073" s="79"/>
      <c r="B1073" s="80"/>
      <c r="C1073" s="80"/>
      <c r="D1073" s="80"/>
      <c r="E1073" s="29"/>
      <c r="F1073" s="78"/>
    </row>
    <row r="1074" spans="1:6" s="26" customFormat="1" ht="15">
      <c r="A1074" s="79"/>
      <c r="B1074" s="80"/>
      <c r="C1074" s="80"/>
      <c r="D1074" s="80"/>
      <c r="E1074" s="29"/>
      <c r="F1074" s="78"/>
    </row>
    <row r="1075" spans="1:6" s="26" customFormat="1" ht="15">
      <c r="A1075" s="79"/>
      <c r="B1075" s="80"/>
      <c r="C1075" s="80"/>
      <c r="D1075" s="80"/>
      <c r="E1075" s="29"/>
      <c r="F1075" s="78"/>
    </row>
    <row r="1076" spans="1:6" s="26" customFormat="1" ht="15">
      <c r="A1076" s="79"/>
      <c r="B1076" s="80"/>
      <c r="C1076" s="80"/>
      <c r="D1076" s="80"/>
      <c r="E1076" s="29"/>
      <c r="F1076" s="78"/>
    </row>
    <row r="1077" spans="1:6" s="26" customFormat="1" ht="15">
      <c r="A1077" s="79"/>
      <c r="B1077" s="80"/>
      <c r="C1077" s="80"/>
      <c r="D1077" s="80"/>
      <c r="E1077" s="29"/>
      <c r="F1077" s="78"/>
    </row>
    <row r="1078" spans="1:6" s="26" customFormat="1" ht="15">
      <c r="A1078" s="79"/>
      <c r="B1078" s="80"/>
      <c r="C1078" s="80"/>
      <c r="D1078" s="80"/>
      <c r="E1078" s="29"/>
      <c r="F1078" s="78"/>
    </row>
    <row r="1079" spans="1:6" s="26" customFormat="1" ht="15">
      <c r="A1079" s="79"/>
      <c r="B1079" s="80"/>
      <c r="C1079" s="80"/>
      <c r="D1079" s="80"/>
      <c r="E1079" s="29"/>
      <c r="F1079" s="78"/>
    </row>
    <row r="1080" spans="1:6" s="26" customFormat="1" ht="15">
      <c r="A1080" s="79"/>
      <c r="B1080" s="80"/>
      <c r="C1080" s="80"/>
      <c r="D1080" s="80"/>
      <c r="E1080" s="29"/>
      <c r="F1080" s="78"/>
    </row>
    <row r="1081" spans="1:6" s="26" customFormat="1" ht="15">
      <c r="A1081" s="79"/>
      <c r="B1081" s="80"/>
      <c r="C1081" s="80"/>
      <c r="D1081" s="80"/>
      <c r="E1081" s="29"/>
      <c r="F1081" s="78"/>
    </row>
    <row r="1082" spans="1:6" s="26" customFormat="1" ht="15">
      <c r="A1082" s="79"/>
      <c r="B1082" s="80"/>
      <c r="C1082" s="80"/>
      <c r="D1082" s="80"/>
      <c r="E1082" s="29"/>
      <c r="F1082" s="78"/>
    </row>
    <row r="1083" spans="1:6" s="26" customFormat="1" ht="15">
      <c r="A1083" s="79"/>
      <c r="B1083" s="80"/>
      <c r="C1083" s="80"/>
      <c r="D1083" s="80"/>
      <c r="E1083" s="29"/>
      <c r="F1083" s="78"/>
    </row>
    <row r="1084" spans="1:6" s="26" customFormat="1" ht="15">
      <c r="A1084" s="79"/>
      <c r="B1084" s="80"/>
      <c r="C1084" s="80"/>
      <c r="D1084" s="80"/>
      <c r="E1084" s="29"/>
      <c r="F1084" s="78"/>
    </row>
    <row r="1085" spans="1:6" s="26" customFormat="1" ht="15">
      <c r="A1085" s="79"/>
      <c r="B1085" s="80"/>
      <c r="C1085" s="80"/>
      <c r="D1085" s="80"/>
      <c r="E1085" s="29"/>
      <c r="F1085" s="78"/>
    </row>
    <row r="1086" spans="1:6" s="26" customFormat="1" ht="15">
      <c r="A1086" s="79"/>
      <c r="B1086" s="80"/>
      <c r="C1086" s="80"/>
      <c r="D1086" s="80"/>
      <c r="E1086" s="29"/>
      <c r="F1086" s="78"/>
    </row>
    <row r="1087" spans="1:6" s="26" customFormat="1" ht="15">
      <c r="A1087" s="79"/>
      <c r="B1087" s="80"/>
      <c r="C1087" s="80"/>
      <c r="D1087" s="80"/>
      <c r="E1087" s="29"/>
      <c r="F1087" s="78"/>
    </row>
    <row r="1088" spans="1:6" s="26" customFormat="1" ht="15">
      <c r="A1088" s="79"/>
      <c r="B1088" s="80"/>
      <c r="C1088" s="80"/>
      <c r="D1088" s="80"/>
      <c r="E1088" s="29"/>
      <c r="F1088" s="78"/>
    </row>
    <row r="1089" spans="1:6" s="26" customFormat="1" ht="15">
      <c r="A1089" s="79"/>
      <c r="B1089" s="80"/>
      <c r="C1089" s="80"/>
      <c r="D1089" s="80"/>
      <c r="E1089" s="29"/>
      <c r="F1089" s="78"/>
    </row>
    <row r="1090" spans="1:6" s="26" customFormat="1" ht="15">
      <c r="A1090" s="79"/>
      <c r="B1090" s="80"/>
      <c r="C1090" s="80"/>
      <c r="D1090" s="80"/>
      <c r="E1090" s="29"/>
      <c r="F1090" s="78"/>
    </row>
    <row r="1091" spans="1:6" s="26" customFormat="1" ht="15">
      <c r="A1091" s="79"/>
      <c r="B1091" s="80"/>
      <c r="C1091" s="80"/>
      <c r="D1091" s="80"/>
      <c r="E1091" s="29"/>
      <c r="F1091" s="78"/>
    </row>
    <row r="1092" spans="1:6" s="26" customFormat="1" ht="15">
      <c r="A1092" s="79"/>
      <c r="B1092" s="80"/>
      <c r="C1092" s="80"/>
      <c r="D1092" s="80"/>
      <c r="E1092" s="29"/>
      <c r="F1092" s="78"/>
    </row>
    <row r="1093" spans="1:6" s="26" customFormat="1" ht="15">
      <c r="A1093" s="79"/>
      <c r="B1093" s="80"/>
      <c r="C1093" s="80"/>
      <c r="D1093" s="80"/>
      <c r="E1093" s="29"/>
      <c r="F1093" s="78"/>
    </row>
    <row r="1094" spans="1:6" s="26" customFormat="1" ht="15">
      <c r="A1094" s="79"/>
      <c r="B1094" s="80"/>
      <c r="C1094" s="80"/>
      <c r="D1094" s="80"/>
      <c r="E1094" s="29"/>
      <c r="F1094" s="78"/>
    </row>
    <row r="1095" spans="1:6" s="26" customFormat="1" ht="15">
      <c r="A1095" s="79"/>
      <c r="B1095" s="80"/>
      <c r="C1095" s="80"/>
      <c r="D1095" s="80"/>
      <c r="E1095" s="29"/>
      <c r="F1095" s="78"/>
    </row>
    <row r="1096" spans="1:6" s="26" customFormat="1" ht="15">
      <c r="A1096" s="79"/>
      <c r="B1096" s="80"/>
      <c r="C1096" s="80"/>
      <c r="D1096" s="80"/>
      <c r="E1096" s="29"/>
      <c r="F1096" s="78"/>
    </row>
    <row r="1097" spans="1:6" s="26" customFormat="1" ht="15">
      <c r="A1097" s="79"/>
      <c r="B1097" s="80"/>
      <c r="C1097" s="80"/>
      <c r="D1097" s="80"/>
      <c r="E1097" s="29"/>
      <c r="F1097" s="78"/>
    </row>
    <row r="1098" spans="1:6" s="26" customFormat="1" ht="15">
      <c r="A1098" s="79"/>
      <c r="B1098" s="80"/>
      <c r="C1098" s="80"/>
      <c r="D1098" s="80"/>
      <c r="E1098" s="29"/>
      <c r="F1098" s="78"/>
    </row>
    <row r="1099" spans="1:6" s="26" customFormat="1" ht="15">
      <c r="A1099" s="79"/>
      <c r="B1099" s="80"/>
      <c r="C1099" s="80"/>
      <c r="D1099" s="80"/>
      <c r="E1099" s="29"/>
      <c r="F1099" s="78"/>
    </row>
    <row r="1100" spans="1:6" s="26" customFormat="1" ht="15">
      <c r="A1100" s="79"/>
      <c r="B1100" s="80"/>
      <c r="C1100" s="80"/>
      <c r="D1100" s="80"/>
      <c r="E1100" s="29"/>
      <c r="F1100" s="78"/>
    </row>
    <row r="1101" spans="1:6" s="26" customFormat="1" ht="15">
      <c r="A1101" s="79"/>
      <c r="B1101" s="80"/>
      <c r="C1101" s="80"/>
      <c r="D1101" s="80"/>
      <c r="E1101" s="29"/>
      <c r="F1101" s="78"/>
    </row>
    <row r="1102" spans="1:6" s="26" customFormat="1" ht="15">
      <c r="A1102" s="79"/>
      <c r="B1102" s="80"/>
      <c r="C1102" s="80"/>
      <c r="D1102" s="80"/>
      <c r="E1102" s="29"/>
      <c r="F1102" s="78"/>
    </row>
    <row r="1103" spans="1:6" s="26" customFormat="1" ht="15">
      <c r="A1103" s="79"/>
      <c r="B1103" s="80"/>
      <c r="C1103" s="80"/>
      <c r="D1103" s="80"/>
      <c r="E1103" s="29"/>
      <c r="F1103" s="78"/>
    </row>
    <row r="1104" spans="1:6" s="26" customFormat="1" ht="15">
      <c r="A1104" s="79"/>
      <c r="B1104" s="80"/>
      <c r="C1104" s="80"/>
      <c r="D1104" s="80"/>
      <c r="E1104" s="29"/>
      <c r="F1104" s="78"/>
    </row>
    <row r="1105" spans="1:6" s="26" customFormat="1" ht="15">
      <c r="A1105" s="79"/>
      <c r="B1105" s="80"/>
      <c r="C1105" s="80"/>
      <c r="D1105" s="80"/>
      <c r="E1105" s="29"/>
      <c r="F1105" s="78"/>
    </row>
    <row r="1106" spans="1:6" s="26" customFormat="1" ht="15">
      <c r="A1106" s="79"/>
      <c r="B1106" s="80"/>
      <c r="C1106" s="80"/>
      <c r="D1106" s="80"/>
      <c r="E1106" s="29"/>
      <c r="F1106" s="78"/>
    </row>
    <row r="1107" spans="1:6" s="26" customFormat="1" ht="15">
      <c r="A1107" s="79"/>
      <c r="B1107" s="80"/>
      <c r="C1107" s="80"/>
      <c r="D1107" s="80"/>
      <c r="E1107" s="29"/>
      <c r="F1107" s="78"/>
    </row>
    <row r="1108" spans="1:6" s="26" customFormat="1" ht="15">
      <c r="A1108" s="79"/>
      <c r="B1108" s="80"/>
      <c r="C1108" s="80"/>
      <c r="D1108" s="80"/>
      <c r="E1108" s="29"/>
      <c r="F1108" s="78"/>
    </row>
    <row r="1109" spans="1:6" s="26" customFormat="1" ht="15">
      <c r="A1109" s="79"/>
      <c r="B1109" s="80"/>
      <c r="C1109" s="80"/>
      <c r="D1109" s="80"/>
      <c r="E1109" s="29"/>
      <c r="F1109" s="78"/>
    </row>
    <row r="1110" spans="1:6" s="26" customFormat="1" ht="15">
      <c r="A1110" s="79"/>
      <c r="B1110" s="80"/>
      <c r="C1110" s="80"/>
      <c r="D1110" s="80"/>
      <c r="E1110" s="29"/>
      <c r="F1110" s="78"/>
    </row>
    <row r="1111" spans="1:6" s="26" customFormat="1" ht="15">
      <c r="A1111" s="79"/>
      <c r="B1111" s="80"/>
      <c r="C1111" s="80"/>
      <c r="D1111" s="80"/>
      <c r="E1111" s="29"/>
      <c r="F1111" s="78"/>
    </row>
    <row r="1112" spans="1:6" s="26" customFormat="1" ht="15">
      <c r="A1112" s="79"/>
      <c r="B1112" s="80"/>
      <c r="C1112" s="80"/>
      <c r="D1112" s="80"/>
      <c r="E1112" s="29"/>
      <c r="F1112" s="78"/>
    </row>
    <row r="1113" spans="1:6" s="26" customFormat="1" ht="15">
      <c r="A1113" s="79"/>
      <c r="B1113" s="80"/>
      <c r="C1113" s="80"/>
      <c r="D1113" s="80"/>
      <c r="E1113" s="29"/>
      <c r="F1113" s="78"/>
    </row>
    <row r="1114" spans="1:6" s="26" customFormat="1" ht="15">
      <c r="A1114" s="79"/>
      <c r="B1114" s="80"/>
      <c r="C1114" s="80"/>
      <c r="D1114" s="80"/>
      <c r="E1114" s="29"/>
      <c r="F1114" s="78"/>
    </row>
    <row r="1115" spans="1:6" s="26" customFormat="1" ht="15">
      <c r="A1115" s="79"/>
      <c r="B1115" s="80"/>
      <c r="C1115" s="80"/>
      <c r="D1115" s="80"/>
      <c r="E1115" s="29"/>
      <c r="F1115" s="78"/>
    </row>
    <row r="1116" spans="1:6" s="26" customFormat="1" ht="15">
      <c r="A1116" s="79"/>
      <c r="B1116" s="80"/>
      <c r="C1116" s="80"/>
      <c r="D1116" s="80"/>
      <c r="E1116" s="29"/>
      <c r="F1116" s="78"/>
    </row>
    <row r="1117" spans="1:6" s="26" customFormat="1" ht="15">
      <c r="A1117" s="79"/>
      <c r="B1117" s="80"/>
      <c r="C1117" s="80"/>
      <c r="D1117" s="80"/>
      <c r="E1117" s="29"/>
      <c r="F1117" s="78"/>
    </row>
    <row r="1118" spans="1:6" s="26" customFormat="1" ht="15">
      <c r="A1118" s="79"/>
      <c r="B1118" s="80"/>
      <c r="C1118" s="80"/>
      <c r="D1118" s="80"/>
      <c r="E1118" s="29"/>
      <c r="F1118" s="78"/>
    </row>
    <row r="1119" spans="1:6" s="26" customFormat="1" ht="15">
      <c r="A1119" s="79"/>
      <c r="B1119" s="80"/>
      <c r="C1119" s="80"/>
      <c r="D1119" s="80"/>
      <c r="E1119" s="29"/>
      <c r="F1119" s="78"/>
    </row>
    <row r="1120" spans="1:6" s="26" customFormat="1" ht="15">
      <c r="A1120" s="79"/>
      <c r="B1120" s="80"/>
      <c r="C1120" s="80"/>
      <c r="D1120" s="80"/>
      <c r="E1120" s="29"/>
      <c r="F1120" s="78"/>
    </row>
    <row r="1121" spans="1:6" s="26" customFormat="1" ht="15">
      <c r="A1121" s="79"/>
      <c r="B1121" s="80"/>
      <c r="C1121" s="80"/>
      <c r="D1121" s="80"/>
      <c r="E1121" s="29"/>
      <c r="F1121" s="78"/>
    </row>
    <row r="1122" spans="1:6" s="26" customFormat="1" ht="15">
      <c r="A1122" s="79"/>
      <c r="B1122" s="80"/>
      <c r="C1122" s="80"/>
      <c r="D1122" s="80"/>
      <c r="E1122" s="29"/>
      <c r="F1122" s="78"/>
    </row>
    <row r="1123" spans="1:6" s="26" customFormat="1" ht="15">
      <c r="A1123" s="79"/>
      <c r="B1123" s="80"/>
      <c r="C1123" s="80"/>
      <c r="D1123" s="80"/>
      <c r="E1123" s="29"/>
      <c r="F1123" s="78"/>
    </row>
    <row r="1124" spans="1:6" s="26" customFormat="1" ht="15">
      <c r="A1124" s="79"/>
      <c r="B1124" s="80"/>
      <c r="C1124" s="80"/>
      <c r="D1124" s="80"/>
      <c r="E1124" s="29"/>
      <c r="F1124" s="78"/>
    </row>
    <row r="1125" spans="1:6" s="26" customFormat="1" ht="15">
      <c r="A1125" s="79"/>
      <c r="B1125" s="80"/>
      <c r="C1125" s="80"/>
      <c r="D1125" s="80"/>
      <c r="E1125" s="29"/>
      <c r="F1125" s="78"/>
    </row>
    <row r="1126" spans="1:6" s="26" customFormat="1" ht="15">
      <c r="A1126" s="79"/>
      <c r="B1126" s="80"/>
      <c r="C1126" s="80"/>
      <c r="D1126" s="80"/>
      <c r="E1126" s="29"/>
      <c r="F1126" s="78"/>
    </row>
    <row r="1127" spans="1:6" s="26" customFormat="1" ht="15">
      <c r="A1127" s="79"/>
      <c r="B1127" s="80"/>
      <c r="C1127" s="80"/>
      <c r="D1127" s="80"/>
      <c r="E1127" s="29"/>
      <c r="F1127" s="78"/>
    </row>
    <row r="1128" spans="1:6" s="26" customFormat="1" ht="15">
      <c r="A1128" s="79"/>
      <c r="B1128" s="80"/>
      <c r="C1128" s="80"/>
      <c r="D1128" s="80"/>
      <c r="E1128" s="29"/>
      <c r="F1128" s="78"/>
    </row>
    <row r="1129" spans="1:6" s="26" customFormat="1" ht="15">
      <c r="A1129" s="79"/>
      <c r="B1129" s="80"/>
      <c r="C1129" s="80"/>
      <c r="D1129" s="80"/>
      <c r="E1129" s="29"/>
      <c r="F1129" s="78"/>
    </row>
    <row r="1130" spans="1:6" s="26" customFormat="1" ht="15">
      <c r="A1130" s="79"/>
      <c r="B1130" s="80"/>
      <c r="C1130" s="80"/>
      <c r="D1130" s="80"/>
      <c r="E1130" s="29"/>
      <c r="F1130" s="78"/>
    </row>
    <row r="1131" spans="1:6" s="26" customFormat="1" ht="15">
      <c r="A1131" s="79"/>
      <c r="B1131" s="80"/>
      <c r="C1131" s="80"/>
      <c r="D1131" s="80"/>
      <c r="E1131" s="29"/>
      <c r="F1131" s="78"/>
    </row>
    <row r="1132" spans="1:6" s="26" customFormat="1" ht="15">
      <c r="A1132" s="79"/>
      <c r="B1132" s="80"/>
      <c r="C1132" s="80"/>
      <c r="D1132" s="80"/>
      <c r="E1132" s="29"/>
      <c r="F1132" s="78"/>
    </row>
    <row r="1133" spans="1:6" s="26" customFormat="1" ht="15">
      <c r="A1133" s="79"/>
      <c r="B1133" s="80"/>
      <c r="C1133" s="80"/>
      <c r="D1133" s="80"/>
      <c r="E1133" s="29"/>
      <c r="F1133" s="78"/>
    </row>
    <row r="1134" spans="1:6" s="26" customFormat="1" ht="15">
      <c r="A1134" s="79"/>
      <c r="B1134" s="80"/>
      <c r="C1134" s="80"/>
      <c r="D1134" s="80"/>
      <c r="E1134" s="29"/>
      <c r="F1134" s="78"/>
    </row>
    <row r="1135" spans="1:6" s="26" customFormat="1" ht="15">
      <c r="A1135" s="79"/>
      <c r="B1135" s="80"/>
      <c r="C1135" s="80"/>
      <c r="D1135" s="80"/>
      <c r="E1135" s="29"/>
      <c r="F1135" s="78"/>
    </row>
    <row r="1136" spans="1:6" s="26" customFormat="1" ht="15">
      <c r="A1136" s="79"/>
      <c r="B1136" s="80"/>
      <c r="C1136" s="80"/>
      <c r="D1136" s="80"/>
      <c r="E1136" s="29"/>
      <c r="F1136" s="78"/>
    </row>
    <row r="1137" spans="1:6" s="26" customFormat="1" ht="15">
      <c r="A1137" s="79"/>
      <c r="B1137" s="80"/>
      <c r="C1137" s="80"/>
      <c r="D1137" s="80"/>
      <c r="E1137" s="29"/>
      <c r="F1137" s="78"/>
    </row>
    <row r="1138" spans="1:6" s="26" customFormat="1" ht="15">
      <c r="A1138" s="79"/>
      <c r="B1138" s="80"/>
      <c r="C1138" s="80"/>
      <c r="D1138" s="80"/>
      <c r="E1138" s="29"/>
      <c r="F1138" s="78"/>
    </row>
    <row r="1139" spans="1:6" s="26" customFormat="1" ht="15">
      <c r="A1139" s="79"/>
      <c r="B1139" s="80"/>
      <c r="C1139" s="80"/>
      <c r="D1139" s="80"/>
      <c r="E1139" s="29"/>
      <c r="F1139" s="78"/>
    </row>
    <row r="1140" spans="1:6" s="26" customFormat="1" ht="15">
      <c r="A1140" s="79"/>
      <c r="B1140" s="80"/>
      <c r="C1140" s="80"/>
      <c r="D1140" s="80"/>
      <c r="E1140" s="29"/>
      <c r="F1140" s="78"/>
    </row>
    <row r="1141" spans="1:6" s="26" customFormat="1" ht="15">
      <c r="A1141" s="79"/>
      <c r="B1141" s="80"/>
      <c r="C1141" s="80"/>
      <c r="D1141" s="80"/>
      <c r="E1141" s="29"/>
      <c r="F1141" s="78"/>
    </row>
    <row r="1142" spans="1:6" s="26" customFormat="1" ht="15">
      <c r="A1142" s="79"/>
      <c r="B1142" s="80"/>
      <c r="C1142" s="80"/>
      <c r="D1142" s="80"/>
      <c r="E1142" s="29"/>
      <c r="F1142" s="78"/>
    </row>
    <row r="1143" spans="1:6" s="26" customFormat="1" ht="15">
      <c r="A1143" s="79"/>
      <c r="B1143" s="80"/>
      <c r="C1143" s="80"/>
      <c r="D1143" s="80"/>
      <c r="E1143" s="29"/>
      <c r="F1143" s="78"/>
    </row>
    <row r="1144" spans="1:6" s="26" customFormat="1" ht="15">
      <c r="A1144" s="79"/>
      <c r="B1144" s="80"/>
      <c r="C1144" s="80"/>
      <c r="D1144" s="80"/>
      <c r="E1144" s="29"/>
      <c r="F1144" s="78"/>
    </row>
    <row r="1145" spans="1:6" s="26" customFormat="1" ht="15">
      <c r="A1145" s="79"/>
      <c r="B1145" s="80"/>
      <c r="C1145" s="80"/>
      <c r="D1145" s="80"/>
      <c r="E1145" s="29"/>
      <c r="F1145" s="78"/>
    </row>
    <row r="1146" spans="1:6" s="26" customFormat="1" ht="15">
      <c r="A1146" s="79"/>
      <c r="B1146" s="80"/>
      <c r="C1146" s="80"/>
      <c r="D1146" s="80"/>
      <c r="E1146" s="29"/>
      <c r="F1146" s="78"/>
    </row>
    <row r="1147" spans="1:6" s="26" customFormat="1" ht="15">
      <c r="A1147" s="79"/>
      <c r="B1147" s="80"/>
      <c r="C1147" s="80"/>
      <c r="D1147" s="80"/>
      <c r="E1147" s="29"/>
      <c r="F1147" s="78"/>
    </row>
    <row r="1148" spans="1:6" s="26" customFormat="1" ht="15">
      <c r="A1148" s="79"/>
      <c r="B1148" s="80"/>
      <c r="C1148" s="80"/>
      <c r="D1148" s="80"/>
      <c r="E1148" s="29"/>
      <c r="F1148" s="78"/>
    </row>
    <row r="1149" spans="1:6" s="26" customFormat="1" ht="15">
      <c r="A1149" s="79"/>
      <c r="B1149" s="80"/>
      <c r="C1149" s="80"/>
      <c r="D1149" s="80"/>
      <c r="E1149" s="29"/>
      <c r="F1149" s="78"/>
    </row>
    <row r="1150" spans="1:6" s="26" customFormat="1" ht="15">
      <c r="A1150" s="79"/>
      <c r="B1150" s="80"/>
      <c r="C1150" s="80"/>
      <c r="D1150" s="80"/>
      <c r="E1150" s="29"/>
      <c r="F1150" s="78"/>
    </row>
    <row r="1151" spans="1:6" s="26" customFormat="1" ht="15">
      <c r="A1151" s="79"/>
      <c r="B1151" s="80"/>
      <c r="C1151" s="80"/>
      <c r="D1151" s="80"/>
      <c r="E1151" s="29"/>
      <c r="F1151" s="78"/>
    </row>
    <row r="1152" spans="1:6" s="26" customFormat="1" ht="15">
      <c r="A1152" s="79"/>
      <c r="B1152" s="80"/>
      <c r="C1152" s="80"/>
      <c r="D1152" s="80"/>
      <c r="E1152" s="29"/>
      <c r="F1152" s="78"/>
    </row>
    <row r="1153" spans="1:6" s="26" customFormat="1" ht="15">
      <c r="A1153" s="79"/>
      <c r="B1153" s="80"/>
      <c r="C1153" s="80"/>
      <c r="D1153" s="80"/>
      <c r="E1153" s="29"/>
      <c r="F1153" s="78"/>
    </row>
    <row r="1154" spans="1:6" s="26" customFormat="1" ht="15">
      <c r="A1154" s="79"/>
      <c r="B1154" s="80"/>
      <c r="C1154" s="80"/>
      <c r="D1154" s="80"/>
      <c r="E1154" s="29"/>
      <c r="F1154" s="78"/>
    </row>
    <row r="1155" spans="1:6" s="26" customFormat="1" ht="15">
      <c r="A1155" s="79"/>
      <c r="B1155" s="80"/>
      <c r="C1155" s="80"/>
      <c r="D1155" s="80"/>
      <c r="E1155" s="29"/>
      <c r="F1155" s="78"/>
    </row>
    <row r="1156" spans="1:6" s="26" customFormat="1" ht="15">
      <c r="A1156" s="79"/>
      <c r="B1156" s="80"/>
      <c r="C1156" s="80"/>
      <c r="D1156" s="80"/>
      <c r="E1156" s="29"/>
      <c r="F1156" s="78"/>
    </row>
    <row r="1157" spans="1:6" s="26" customFormat="1" ht="15">
      <c r="A1157" s="79"/>
      <c r="B1157" s="80"/>
      <c r="C1157" s="80"/>
      <c r="D1157" s="80"/>
      <c r="E1157" s="29"/>
      <c r="F1157" s="78"/>
    </row>
    <row r="1158" spans="1:6" s="26" customFormat="1" ht="15">
      <c r="A1158" s="79"/>
      <c r="B1158" s="80"/>
      <c r="C1158" s="80"/>
      <c r="D1158" s="80"/>
      <c r="E1158" s="29"/>
      <c r="F1158" s="78"/>
    </row>
    <row r="1159" spans="1:6" s="26" customFormat="1" ht="15">
      <c r="A1159" s="79"/>
      <c r="B1159" s="80"/>
      <c r="C1159" s="80"/>
      <c r="D1159" s="80"/>
      <c r="E1159" s="29"/>
      <c r="F1159" s="78"/>
    </row>
    <row r="1160" spans="1:6" s="26" customFormat="1" ht="15">
      <c r="A1160" s="79"/>
      <c r="B1160" s="80"/>
      <c r="C1160" s="80"/>
      <c r="D1160" s="80"/>
      <c r="E1160" s="29"/>
      <c r="F1160" s="78"/>
    </row>
    <row r="1161" spans="1:6" s="26" customFormat="1" ht="15">
      <c r="A1161" s="79"/>
      <c r="B1161" s="80"/>
      <c r="C1161" s="80"/>
      <c r="D1161" s="80"/>
      <c r="E1161" s="29"/>
      <c r="F1161" s="78"/>
    </row>
    <row r="1162" spans="1:6" s="26" customFormat="1" ht="15">
      <c r="A1162" s="79"/>
      <c r="B1162" s="80"/>
      <c r="C1162" s="80"/>
      <c r="D1162" s="80"/>
      <c r="E1162" s="29"/>
      <c r="F1162" s="78"/>
    </row>
    <row r="1163" spans="1:6" s="26" customFormat="1" ht="15">
      <c r="A1163" s="79"/>
      <c r="B1163" s="80"/>
      <c r="C1163" s="80"/>
      <c r="D1163" s="80"/>
      <c r="E1163" s="29"/>
      <c r="F1163" s="78"/>
    </row>
    <row r="1164" spans="1:6" s="26" customFormat="1" ht="15">
      <c r="A1164" s="79"/>
      <c r="B1164" s="80"/>
      <c r="C1164" s="80"/>
      <c r="D1164" s="80"/>
      <c r="E1164" s="29"/>
      <c r="F1164" s="78"/>
    </row>
    <row r="1165" spans="1:6" s="26" customFormat="1" ht="15">
      <c r="A1165" s="79"/>
      <c r="B1165" s="80"/>
      <c r="C1165" s="80"/>
      <c r="D1165" s="80"/>
      <c r="E1165" s="29"/>
      <c r="F1165" s="78"/>
    </row>
    <row r="1166" spans="1:6" s="26" customFormat="1" ht="15">
      <c r="A1166" s="79"/>
      <c r="B1166" s="80"/>
      <c r="C1166" s="80"/>
      <c r="D1166" s="80"/>
      <c r="E1166" s="29"/>
      <c r="F1166" s="78"/>
    </row>
    <row r="1167" spans="1:6" s="26" customFormat="1" ht="15">
      <c r="A1167" s="79"/>
      <c r="B1167" s="80"/>
      <c r="C1167" s="80"/>
      <c r="D1167" s="80"/>
      <c r="E1167" s="29"/>
      <c r="F1167" s="78"/>
    </row>
    <row r="1168" spans="1:6" s="26" customFormat="1" ht="15">
      <c r="A1168" s="79"/>
      <c r="B1168" s="80"/>
      <c r="C1168" s="80"/>
      <c r="D1168" s="80"/>
      <c r="E1168" s="29"/>
      <c r="F1168" s="78"/>
    </row>
    <row r="1169" spans="1:6" s="26" customFormat="1" ht="15">
      <c r="A1169" s="79"/>
      <c r="B1169" s="80"/>
      <c r="C1169" s="80"/>
      <c r="D1169" s="80"/>
      <c r="E1169" s="29"/>
      <c r="F1169" s="78"/>
    </row>
    <row r="1170" spans="1:6" s="26" customFormat="1" ht="15">
      <c r="A1170" s="79"/>
      <c r="B1170" s="80"/>
      <c r="C1170" s="80"/>
      <c r="D1170" s="80"/>
      <c r="E1170" s="29"/>
      <c r="F1170" s="78"/>
    </row>
    <row r="1171" spans="1:6" s="26" customFormat="1" ht="15">
      <c r="A1171" s="79"/>
      <c r="B1171" s="80"/>
      <c r="C1171" s="80"/>
      <c r="D1171" s="80"/>
      <c r="E1171" s="29"/>
      <c r="F1171" s="78"/>
    </row>
    <row r="1172" spans="1:6" s="26" customFormat="1" ht="15">
      <c r="A1172" s="79"/>
      <c r="B1172" s="80"/>
      <c r="C1172" s="80"/>
      <c r="D1172" s="80"/>
      <c r="E1172" s="29"/>
      <c r="F1172" s="78"/>
    </row>
    <row r="1173" spans="1:6" s="26" customFormat="1" ht="15">
      <c r="A1173" s="79"/>
      <c r="B1173" s="80"/>
      <c r="C1173" s="80"/>
      <c r="D1173" s="80"/>
      <c r="E1173" s="29"/>
      <c r="F1173" s="78"/>
    </row>
    <row r="1174" spans="1:6" s="26" customFormat="1" ht="15">
      <c r="A1174" s="79"/>
      <c r="B1174" s="80"/>
      <c r="C1174" s="80"/>
      <c r="D1174" s="80"/>
      <c r="E1174" s="29"/>
      <c r="F1174" s="78"/>
    </row>
    <row r="1175" spans="1:6" s="26" customFormat="1" ht="15">
      <c r="A1175" s="79"/>
      <c r="B1175" s="80"/>
      <c r="C1175" s="80"/>
      <c r="D1175" s="80"/>
      <c r="E1175" s="29"/>
      <c r="F1175" s="78"/>
    </row>
    <row r="1176" spans="1:6" s="26" customFormat="1" ht="15">
      <c r="A1176" s="79"/>
      <c r="B1176" s="80"/>
      <c r="C1176" s="80"/>
      <c r="D1176" s="80"/>
      <c r="E1176" s="29"/>
      <c r="F1176" s="78"/>
    </row>
    <row r="1177" spans="1:6" s="26" customFormat="1" ht="15">
      <c r="A1177" s="79"/>
      <c r="B1177" s="80"/>
      <c r="C1177" s="80"/>
      <c r="D1177" s="80"/>
      <c r="E1177" s="29"/>
      <c r="F1177" s="78"/>
    </row>
    <row r="1178" spans="1:6" s="26" customFormat="1" ht="15">
      <c r="A1178" s="79"/>
      <c r="B1178" s="80"/>
      <c r="C1178" s="80"/>
      <c r="D1178" s="80"/>
      <c r="E1178" s="29"/>
      <c r="F1178" s="78"/>
    </row>
    <row r="1179" spans="1:6" s="26" customFormat="1" ht="15">
      <c r="A1179" s="79"/>
      <c r="B1179" s="80"/>
      <c r="C1179" s="80"/>
      <c r="D1179" s="80"/>
      <c r="E1179" s="29"/>
      <c r="F1179" s="78"/>
    </row>
    <row r="1180" spans="1:6" s="26" customFormat="1" ht="15">
      <c r="A1180" s="79"/>
      <c r="B1180" s="80"/>
      <c r="C1180" s="80"/>
      <c r="D1180" s="80"/>
      <c r="E1180" s="29"/>
      <c r="F1180" s="78"/>
    </row>
    <row r="1181" spans="1:6" s="26" customFormat="1" ht="15">
      <c r="A1181" s="79"/>
      <c r="B1181" s="80"/>
      <c r="C1181" s="80"/>
      <c r="D1181" s="80"/>
      <c r="E1181" s="29"/>
      <c r="F1181" s="78"/>
    </row>
    <row r="1182" spans="1:6" s="26" customFormat="1" ht="15">
      <c r="A1182" s="79"/>
      <c r="B1182" s="80"/>
      <c r="C1182" s="80"/>
      <c r="D1182" s="80"/>
      <c r="E1182" s="29"/>
      <c r="F1182" s="78"/>
    </row>
    <row r="1183" spans="1:6" s="26" customFormat="1" ht="15">
      <c r="A1183" s="79"/>
      <c r="B1183" s="80"/>
      <c r="C1183" s="80"/>
      <c r="D1183" s="80"/>
      <c r="E1183" s="29"/>
      <c r="F1183" s="78"/>
    </row>
    <row r="1184" spans="1:6" s="26" customFormat="1" ht="15">
      <c r="A1184" s="79"/>
      <c r="B1184" s="80"/>
      <c r="C1184" s="80"/>
      <c r="D1184" s="80"/>
      <c r="E1184" s="29"/>
      <c r="F1184" s="78"/>
    </row>
    <row r="1185" spans="1:6" s="26" customFormat="1" ht="15">
      <c r="A1185" s="79"/>
      <c r="B1185" s="80"/>
      <c r="C1185" s="80"/>
      <c r="D1185" s="80"/>
      <c r="E1185" s="29"/>
      <c r="F1185" s="78"/>
    </row>
    <row r="1186" spans="1:6" s="26" customFormat="1" ht="15">
      <c r="A1186" s="79"/>
      <c r="B1186" s="80"/>
      <c r="C1186" s="80"/>
      <c r="D1186" s="80"/>
      <c r="E1186" s="29"/>
      <c r="F1186" s="78"/>
    </row>
    <row r="1187" spans="1:6" s="26" customFormat="1" ht="15">
      <c r="A1187" s="79"/>
      <c r="B1187" s="80"/>
      <c r="C1187" s="80"/>
      <c r="D1187" s="80"/>
      <c r="E1187" s="29"/>
      <c r="F1187" s="78"/>
    </row>
    <row r="1188" spans="1:6" s="26" customFormat="1" ht="15">
      <c r="A1188" s="79"/>
      <c r="B1188" s="80"/>
      <c r="C1188" s="80"/>
      <c r="D1188" s="80"/>
      <c r="E1188" s="29"/>
      <c r="F1188" s="78"/>
    </row>
    <row r="1189" spans="1:6" s="26" customFormat="1" ht="15">
      <c r="A1189" s="79"/>
      <c r="B1189" s="80"/>
      <c r="C1189" s="80"/>
      <c r="D1189" s="80"/>
      <c r="E1189" s="29"/>
      <c r="F1189" s="78"/>
    </row>
    <row r="1190" spans="1:6" s="26" customFormat="1" ht="15">
      <c r="A1190" s="79"/>
      <c r="B1190" s="80"/>
      <c r="C1190" s="80"/>
      <c r="D1190" s="80"/>
      <c r="E1190" s="29"/>
      <c r="F1190" s="78"/>
    </row>
    <row r="1191" spans="1:6" s="26" customFormat="1" ht="15">
      <c r="A1191" s="79"/>
      <c r="B1191" s="80"/>
      <c r="C1191" s="80"/>
      <c r="D1191" s="80"/>
      <c r="E1191" s="29"/>
      <c r="F1191" s="78"/>
    </row>
    <row r="1192" spans="1:6" s="26" customFormat="1" ht="15">
      <c r="A1192" s="79"/>
      <c r="B1192" s="80"/>
      <c r="C1192" s="80"/>
      <c r="D1192" s="80"/>
      <c r="E1192" s="29"/>
      <c r="F1192" s="78"/>
    </row>
    <row r="1193" spans="1:6" s="26" customFormat="1" ht="15">
      <c r="A1193" s="79"/>
      <c r="B1193" s="80"/>
      <c r="C1193" s="80"/>
      <c r="D1193" s="80"/>
      <c r="E1193" s="29"/>
      <c r="F1193" s="78"/>
    </row>
    <row r="1194" spans="1:6" s="26" customFormat="1" ht="15">
      <c r="A1194" s="79"/>
      <c r="B1194" s="80"/>
      <c r="C1194" s="80"/>
      <c r="D1194" s="80"/>
      <c r="E1194" s="29"/>
      <c r="F1194" s="78"/>
    </row>
    <row r="1195" spans="1:6" s="26" customFormat="1" ht="15">
      <c r="A1195" s="79"/>
      <c r="B1195" s="80"/>
      <c r="C1195" s="80"/>
      <c r="D1195" s="80"/>
      <c r="E1195" s="29"/>
      <c r="F1195" s="78"/>
    </row>
    <row r="1196" spans="1:6" s="26" customFormat="1" ht="15">
      <c r="A1196" s="79"/>
      <c r="B1196" s="80"/>
      <c r="C1196" s="80"/>
      <c r="D1196" s="80"/>
      <c r="E1196" s="29"/>
      <c r="F1196" s="78"/>
    </row>
    <row r="1197" spans="1:6" s="26" customFormat="1" ht="15">
      <c r="A1197" s="79"/>
      <c r="B1197" s="80"/>
      <c r="C1197" s="80"/>
      <c r="D1197" s="80"/>
      <c r="E1197" s="29"/>
      <c r="F1197" s="78"/>
    </row>
    <row r="1198" spans="1:6" s="26" customFormat="1" ht="15">
      <c r="A1198" s="79"/>
      <c r="B1198" s="80"/>
      <c r="C1198" s="80"/>
      <c r="D1198" s="80"/>
      <c r="E1198" s="29"/>
      <c r="F1198" s="78"/>
    </row>
    <row r="1199" spans="1:6" s="26" customFormat="1" ht="15">
      <c r="A1199" s="79"/>
      <c r="B1199" s="80"/>
      <c r="C1199" s="80"/>
      <c r="D1199" s="80"/>
      <c r="E1199" s="29"/>
      <c r="F1199" s="78"/>
    </row>
    <row r="1200" spans="1:6" s="26" customFormat="1" ht="15">
      <c r="A1200" s="79"/>
      <c r="B1200" s="80"/>
      <c r="C1200" s="80"/>
      <c r="D1200" s="80"/>
      <c r="E1200" s="29"/>
      <c r="F1200" s="78"/>
    </row>
    <row r="1201" spans="1:6" s="26" customFormat="1" ht="15">
      <c r="A1201" s="79"/>
      <c r="B1201" s="80"/>
      <c r="C1201" s="80"/>
      <c r="D1201" s="80"/>
      <c r="E1201" s="29"/>
      <c r="F1201" s="78"/>
    </row>
    <row r="1202" spans="1:6" s="26" customFormat="1" ht="15">
      <c r="A1202" s="79"/>
      <c r="B1202" s="80"/>
      <c r="C1202" s="80"/>
      <c r="D1202" s="80"/>
      <c r="E1202" s="29"/>
      <c r="F1202" s="78"/>
    </row>
    <row r="1203" spans="1:6" s="26" customFormat="1" ht="15">
      <c r="A1203" s="79"/>
      <c r="B1203" s="80"/>
      <c r="C1203" s="80"/>
      <c r="D1203" s="80"/>
      <c r="E1203" s="29"/>
      <c r="F1203" s="78"/>
    </row>
    <row r="1204" spans="1:6" s="26" customFormat="1" ht="15">
      <c r="A1204" s="79"/>
      <c r="B1204" s="80"/>
      <c r="C1204" s="80"/>
      <c r="D1204" s="80"/>
      <c r="E1204" s="29"/>
      <c r="F1204" s="78"/>
    </row>
    <row r="1205" spans="1:6" s="26" customFormat="1" ht="15">
      <c r="A1205" s="79"/>
      <c r="B1205" s="80"/>
      <c r="C1205" s="80"/>
      <c r="D1205" s="80"/>
      <c r="E1205" s="29"/>
      <c r="F1205" s="78"/>
    </row>
    <row r="1206" spans="1:6" s="26" customFormat="1" ht="15">
      <c r="A1206" s="79"/>
      <c r="B1206" s="80"/>
      <c r="C1206" s="80"/>
      <c r="D1206" s="80"/>
      <c r="E1206" s="29"/>
      <c r="F1206" s="78"/>
    </row>
    <row r="1207" spans="1:6" s="26" customFormat="1" ht="15">
      <c r="A1207" s="79"/>
      <c r="B1207" s="80"/>
      <c r="C1207" s="80"/>
      <c r="D1207" s="80"/>
      <c r="E1207" s="29"/>
      <c r="F1207" s="78"/>
    </row>
    <row r="1208" spans="1:6" s="26" customFormat="1" ht="15">
      <c r="A1208" s="79"/>
      <c r="B1208" s="80"/>
      <c r="C1208" s="80"/>
      <c r="D1208" s="80"/>
      <c r="E1208" s="29"/>
      <c r="F1208" s="78"/>
    </row>
    <row r="1209" spans="1:6" s="26" customFormat="1" ht="15">
      <c r="A1209" s="79"/>
      <c r="B1209" s="80"/>
      <c r="C1209" s="80"/>
      <c r="D1209" s="80"/>
      <c r="E1209" s="29"/>
      <c r="F1209" s="78"/>
    </row>
    <row r="1210" spans="1:6" s="26" customFormat="1" ht="15">
      <c r="A1210" s="79"/>
      <c r="B1210" s="80"/>
      <c r="C1210" s="80"/>
      <c r="D1210" s="80"/>
      <c r="E1210" s="29"/>
      <c r="F1210" s="78"/>
    </row>
    <row r="1211" spans="1:6" s="26" customFormat="1" ht="15">
      <c r="A1211" s="79"/>
      <c r="B1211" s="80"/>
      <c r="C1211" s="80"/>
      <c r="D1211" s="80"/>
      <c r="E1211" s="29"/>
      <c r="F1211" s="78"/>
    </row>
    <row r="1212" spans="1:6" s="26" customFormat="1" ht="15">
      <c r="A1212" s="79"/>
      <c r="B1212" s="80"/>
      <c r="C1212" s="80"/>
      <c r="D1212" s="80"/>
      <c r="E1212" s="29"/>
      <c r="F1212" s="78"/>
    </row>
    <row r="1213" spans="1:6" s="26" customFormat="1" ht="15">
      <c r="A1213" s="79"/>
      <c r="B1213" s="80"/>
      <c r="C1213" s="80"/>
      <c r="D1213" s="80"/>
      <c r="E1213" s="29"/>
      <c r="F1213" s="78"/>
    </row>
    <row r="1214" spans="1:6" s="26" customFormat="1" ht="15">
      <c r="A1214" s="79"/>
      <c r="B1214" s="80"/>
      <c r="C1214" s="80"/>
      <c r="D1214" s="80"/>
      <c r="E1214" s="29"/>
      <c r="F1214" s="78"/>
    </row>
    <row r="1215" spans="1:6" s="26" customFormat="1" ht="15">
      <c r="A1215" s="79"/>
      <c r="B1215" s="80"/>
      <c r="C1215" s="80"/>
      <c r="D1215" s="80"/>
      <c r="E1215" s="29"/>
      <c r="F1215" s="78"/>
    </row>
    <row r="1216" spans="1:6" s="26" customFormat="1" ht="15">
      <c r="A1216" s="79"/>
      <c r="B1216" s="80"/>
      <c r="C1216" s="80"/>
      <c r="D1216" s="80"/>
      <c r="E1216" s="29"/>
      <c r="F1216" s="78"/>
    </row>
    <row r="1217" spans="1:6" s="26" customFormat="1" ht="15">
      <c r="A1217" s="79"/>
      <c r="B1217" s="80"/>
      <c r="C1217" s="80"/>
      <c r="D1217" s="80"/>
      <c r="E1217" s="29"/>
      <c r="F1217" s="78"/>
    </row>
    <row r="1218" spans="1:6" s="26" customFormat="1" ht="15">
      <c r="A1218" s="79"/>
      <c r="B1218" s="80"/>
      <c r="C1218" s="80"/>
      <c r="D1218" s="80"/>
      <c r="E1218" s="29"/>
      <c r="F1218" s="78"/>
    </row>
    <row r="1219" spans="1:6" s="26" customFormat="1" ht="15">
      <c r="A1219" s="79"/>
      <c r="B1219" s="80"/>
      <c r="C1219" s="80"/>
      <c r="D1219" s="80"/>
      <c r="E1219" s="29"/>
      <c r="F1219" s="78"/>
    </row>
    <row r="1220" spans="1:6" s="26" customFormat="1" ht="15">
      <c r="A1220" s="79"/>
      <c r="B1220" s="80"/>
      <c r="C1220" s="80"/>
      <c r="D1220" s="80"/>
      <c r="E1220" s="29"/>
      <c r="F1220" s="78"/>
    </row>
    <row r="1221" spans="1:6" s="26" customFormat="1" ht="15">
      <c r="A1221" s="79"/>
      <c r="B1221" s="80"/>
      <c r="C1221" s="80"/>
      <c r="D1221" s="80"/>
      <c r="E1221" s="29"/>
      <c r="F1221" s="78"/>
    </row>
    <row r="1222" spans="1:6" s="26" customFormat="1" ht="15">
      <c r="A1222" s="79"/>
      <c r="B1222" s="80"/>
      <c r="C1222" s="80"/>
      <c r="D1222" s="80"/>
      <c r="E1222" s="29"/>
      <c r="F1222" s="78"/>
    </row>
    <row r="1223" spans="1:6" s="26" customFormat="1" ht="15">
      <c r="A1223" s="79"/>
      <c r="B1223" s="80"/>
      <c r="C1223" s="80"/>
      <c r="D1223" s="80"/>
      <c r="E1223" s="29"/>
      <c r="F1223" s="78"/>
    </row>
    <row r="1224" spans="1:6" s="26" customFormat="1" ht="15">
      <c r="A1224" s="79"/>
      <c r="B1224" s="80"/>
      <c r="C1224" s="80"/>
      <c r="D1224" s="80"/>
      <c r="E1224" s="29"/>
      <c r="F1224" s="78"/>
    </row>
    <row r="1225" spans="1:6" s="26" customFormat="1" ht="15">
      <c r="A1225" s="79"/>
      <c r="B1225" s="80"/>
      <c r="C1225" s="80"/>
      <c r="D1225" s="80"/>
      <c r="E1225" s="29"/>
      <c r="F1225" s="78"/>
    </row>
    <row r="1226" spans="1:6" s="26" customFormat="1" ht="15">
      <c r="A1226" s="79"/>
      <c r="B1226" s="80"/>
      <c r="C1226" s="80"/>
      <c r="D1226" s="80"/>
      <c r="E1226" s="29"/>
      <c r="F1226" s="78"/>
    </row>
    <row r="1227" spans="1:6" s="26" customFormat="1" ht="15">
      <c r="A1227" s="79"/>
      <c r="B1227" s="80"/>
      <c r="C1227" s="80"/>
      <c r="D1227" s="80"/>
      <c r="E1227" s="29"/>
      <c r="F1227" s="78"/>
    </row>
    <row r="1228" spans="1:6" s="26" customFormat="1" ht="15">
      <c r="A1228" s="79"/>
      <c r="B1228" s="80"/>
      <c r="C1228" s="80"/>
      <c r="D1228" s="80"/>
      <c r="E1228" s="29"/>
      <c r="F1228" s="78"/>
    </row>
    <row r="1229" spans="1:6" s="26" customFormat="1" ht="15">
      <c r="A1229" s="79"/>
      <c r="B1229" s="80"/>
      <c r="C1229" s="80"/>
      <c r="D1229" s="80"/>
      <c r="E1229" s="29"/>
      <c r="F1229" s="78"/>
    </row>
    <row r="1230" spans="1:6" s="26" customFormat="1" ht="15">
      <c r="A1230" s="79"/>
      <c r="B1230" s="80"/>
      <c r="C1230" s="80"/>
      <c r="D1230" s="80"/>
      <c r="E1230" s="29"/>
      <c r="F1230" s="78"/>
    </row>
    <row r="1231" spans="1:6" s="26" customFormat="1" ht="15">
      <c r="A1231" s="79"/>
      <c r="B1231" s="80"/>
      <c r="C1231" s="80"/>
      <c r="D1231" s="80"/>
      <c r="E1231" s="29"/>
      <c r="F1231" s="78"/>
    </row>
    <row r="1232" spans="1:6" s="26" customFormat="1" ht="15">
      <c r="A1232" s="79"/>
      <c r="B1232" s="80"/>
      <c r="C1232" s="80"/>
      <c r="D1232" s="80"/>
      <c r="E1232" s="29"/>
      <c r="F1232" s="78"/>
    </row>
    <row r="1233" spans="1:6" s="26" customFormat="1" ht="15">
      <c r="A1233" s="79"/>
      <c r="B1233" s="80"/>
      <c r="C1233" s="80"/>
      <c r="D1233" s="80"/>
      <c r="E1233" s="29"/>
      <c r="F1233" s="78"/>
    </row>
    <row r="1234" spans="1:6" s="26" customFormat="1" ht="15">
      <c r="A1234" s="79"/>
      <c r="B1234" s="80"/>
      <c r="C1234" s="80"/>
      <c r="D1234" s="80"/>
      <c r="E1234" s="29"/>
      <c r="F1234" s="78"/>
    </row>
    <row r="1235" spans="1:6" s="26" customFormat="1" ht="15">
      <c r="A1235" s="79"/>
      <c r="B1235" s="80"/>
      <c r="C1235" s="80"/>
      <c r="D1235" s="80"/>
      <c r="E1235" s="29"/>
      <c r="F1235" s="78"/>
    </row>
    <row r="1236" spans="1:6" s="26" customFormat="1" ht="15">
      <c r="A1236" s="79"/>
      <c r="B1236" s="80"/>
      <c r="C1236" s="80"/>
      <c r="D1236" s="80"/>
      <c r="E1236" s="29"/>
      <c r="F1236" s="78"/>
    </row>
    <row r="1237" spans="1:6" s="26" customFormat="1" ht="15">
      <c r="A1237" s="79"/>
      <c r="B1237" s="80"/>
      <c r="C1237" s="80"/>
      <c r="D1237" s="80"/>
      <c r="E1237" s="29"/>
      <c r="F1237" s="78"/>
    </row>
    <row r="1238" spans="1:6" s="26" customFormat="1" ht="15">
      <c r="A1238" s="79"/>
      <c r="B1238" s="80"/>
      <c r="C1238" s="80"/>
      <c r="D1238" s="80"/>
      <c r="E1238" s="29"/>
      <c r="F1238" s="78"/>
    </row>
    <row r="1239" spans="1:6" s="26" customFormat="1" ht="15">
      <c r="A1239" s="79"/>
      <c r="B1239" s="80"/>
      <c r="C1239" s="80"/>
      <c r="D1239" s="80"/>
      <c r="E1239" s="29"/>
      <c r="F1239" s="78"/>
    </row>
    <row r="1240" spans="1:6" s="26" customFormat="1" ht="15">
      <c r="A1240" s="79"/>
      <c r="B1240" s="80"/>
      <c r="C1240" s="80"/>
      <c r="D1240" s="80"/>
      <c r="E1240" s="29"/>
      <c r="F1240" s="78"/>
    </row>
    <row r="1241" spans="1:6" s="26" customFormat="1" ht="15">
      <c r="A1241" s="79"/>
      <c r="B1241" s="80"/>
      <c r="C1241" s="80"/>
      <c r="D1241" s="80"/>
      <c r="E1241" s="29"/>
      <c r="F1241" s="78"/>
    </row>
    <row r="1242" spans="1:6" s="26" customFormat="1" ht="15">
      <c r="A1242" s="79"/>
      <c r="B1242" s="80"/>
      <c r="C1242" s="80"/>
      <c r="D1242" s="80"/>
      <c r="E1242" s="29"/>
      <c r="F1242" s="78"/>
    </row>
    <row r="1243" spans="1:6" s="26" customFormat="1" ht="15">
      <c r="A1243" s="79"/>
      <c r="B1243" s="80"/>
      <c r="C1243" s="80"/>
      <c r="D1243" s="80"/>
      <c r="E1243" s="29"/>
      <c r="F1243" s="78"/>
    </row>
    <row r="1244" spans="1:6" s="26" customFormat="1" ht="15">
      <c r="A1244" s="79"/>
      <c r="B1244" s="80"/>
      <c r="C1244" s="80"/>
      <c r="D1244" s="80"/>
      <c r="E1244" s="29"/>
      <c r="F1244" s="78"/>
    </row>
    <row r="1245" spans="1:6" s="26" customFormat="1" ht="15">
      <c r="A1245" s="79"/>
      <c r="B1245" s="80"/>
      <c r="C1245" s="80"/>
      <c r="D1245" s="80"/>
      <c r="E1245" s="29"/>
      <c r="F1245" s="78"/>
    </row>
    <row r="1246" spans="1:6" s="26" customFormat="1" ht="15">
      <c r="A1246" s="79"/>
      <c r="B1246" s="80"/>
      <c r="C1246" s="80"/>
      <c r="D1246" s="80"/>
      <c r="E1246" s="29"/>
      <c r="F1246" s="78"/>
    </row>
    <row r="1247" spans="1:6" s="26" customFormat="1" ht="15">
      <c r="A1247" s="79"/>
      <c r="B1247" s="80"/>
      <c r="C1247" s="80"/>
      <c r="D1247" s="80"/>
      <c r="E1247" s="29"/>
      <c r="F1247" s="78"/>
    </row>
    <row r="1248" spans="1:6" s="26" customFormat="1" ht="15">
      <c r="A1248" s="79"/>
      <c r="B1248" s="80"/>
      <c r="C1248" s="80"/>
      <c r="D1248" s="80"/>
      <c r="E1248" s="29"/>
      <c r="F1248" s="78"/>
    </row>
    <row r="1249" spans="1:6" s="26" customFormat="1" ht="15">
      <c r="A1249" s="79"/>
      <c r="B1249" s="80"/>
      <c r="C1249" s="80"/>
      <c r="D1249" s="80"/>
      <c r="E1249" s="29"/>
      <c r="F1249" s="78"/>
    </row>
    <row r="1250" spans="1:6" s="26" customFormat="1" ht="15">
      <c r="A1250" s="79"/>
      <c r="B1250" s="80"/>
      <c r="C1250" s="80"/>
      <c r="D1250" s="80"/>
      <c r="E1250" s="29"/>
      <c r="F1250" s="78"/>
    </row>
    <row r="1251" spans="1:6" s="26" customFormat="1" ht="15">
      <c r="A1251" s="79"/>
      <c r="B1251" s="80"/>
      <c r="C1251" s="80"/>
      <c r="D1251" s="80"/>
      <c r="E1251" s="29"/>
      <c r="F1251" s="78"/>
    </row>
    <row r="1252" spans="1:6" s="26" customFormat="1" ht="15">
      <c r="A1252" s="79"/>
      <c r="B1252" s="80"/>
      <c r="C1252" s="80"/>
      <c r="D1252" s="80"/>
      <c r="E1252" s="29"/>
      <c r="F1252" s="78"/>
    </row>
    <row r="1253" spans="1:6" s="26" customFormat="1" ht="15">
      <c r="A1253" s="79"/>
      <c r="B1253" s="80"/>
      <c r="C1253" s="80"/>
      <c r="D1253" s="80"/>
      <c r="E1253" s="29"/>
      <c r="F1253" s="78"/>
    </row>
    <row r="1254" spans="1:6" s="26" customFormat="1" ht="15">
      <c r="A1254" s="79"/>
      <c r="B1254" s="80"/>
      <c r="C1254" s="80"/>
      <c r="D1254" s="80"/>
      <c r="E1254" s="29"/>
      <c r="F1254" s="78"/>
    </row>
    <row r="1255" spans="1:6" s="26" customFormat="1" ht="15">
      <c r="A1255" s="79"/>
      <c r="B1255" s="80"/>
      <c r="C1255" s="80"/>
      <c r="D1255" s="80"/>
      <c r="E1255" s="29"/>
      <c r="F1255" s="78"/>
    </row>
    <row r="1256" spans="1:6" s="26" customFormat="1" ht="15">
      <c r="A1256" s="79"/>
      <c r="B1256" s="80"/>
      <c r="C1256" s="80"/>
      <c r="D1256" s="80"/>
      <c r="E1256" s="29"/>
      <c r="F1256" s="78"/>
    </row>
    <row r="1257" spans="1:6" s="26" customFormat="1" ht="15">
      <c r="A1257" s="79"/>
      <c r="B1257" s="80"/>
      <c r="C1257" s="80"/>
      <c r="D1257" s="80"/>
      <c r="E1257" s="29"/>
      <c r="F1257" s="78"/>
    </row>
    <row r="1258" spans="1:6" s="26" customFormat="1" ht="15">
      <c r="A1258" s="79"/>
      <c r="B1258" s="80"/>
      <c r="C1258" s="80"/>
      <c r="D1258" s="80"/>
      <c r="E1258" s="29"/>
      <c r="F1258" s="78"/>
    </row>
    <row r="1259" spans="1:6" s="26" customFormat="1" ht="15">
      <c r="A1259" s="79"/>
      <c r="B1259" s="80"/>
      <c r="C1259" s="80"/>
      <c r="D1259" s="80"/>
      <c r="E1259" s="29"/>
      <c r="F1259" s="78"/>
    </row>
    <row r="1260" spans="1:6" s="26" customFormat="1" ht="15">
      <c r="A1260" s="79"/>
      <c r="B1260" s="80"/>
      <c r="C1260" s="80"/>
      <c r="D1260" s="80"/>
      <c r="E1260" s="29"/>
      <c r="F1260" s="78"/>
    </row>
    <row r="1261" spans="1:6" s="26" customFormat="1" ht="15">
      <c r="A1261" s="79"/>
      <c r="B1261" s="80"/>
      <c r="C1261" s="80"/>
      <c r="D1261" s="80"/>
      <c r="E1261" s="29"/>
      <c r="F1261" s="78"/>
    </row>
    <row r="1262" spans="1:6" s="26" customFormat="1" ht="15">
      <c r="A1262" s="79"/>
      <c r="B1262" s="80"/>
      <c r="C1262" s="80"/>
      <c r="D1262" s="80"/>
      <c r="E1262" s="29"/>
      <c r="F1262" s="78"/>
    </row>
    <row r="1263" spans="1:6" s="26" customFormat="1" ht="15">
      <c r="A1263" s="79"/>
      <c r="B1263" s="80"/>
      <c r="C1263" s="80"/>
      <c r="D1263" s="80"/>
      <c r="E1263" s="29"/>
      <c r="F1263" s="78"/>
    </row>
    <row r="1264" spans="1:6" s="26" customFormat="1" ht="15">
      <c r="A1264" s="79"/>
      <c r="B1264" s="80"/>
      <c r="C1264" s="80"/>
      <c r="D1264" s="80"/>
      <c r="E1264" s="29"/>
      <c r="F1264" s="78"/>
    </row>
    <row r="1265" spans="1:6" s="26" customFormat="1" ht="15">
      <c r="A1265" s="79"/>
      <c r="B1265" s="80"/>
      <c r="C1265" s="80"/>
      <c r="D1265" s="80"/>
      <c r="E1265" s="29"/>
      <c r="F1265" s="78"/>
    </row>
    <row r="1266" spans="1:6" s="26" customFormat="1" ht="15">
      <c r="A1266" s="79"/>
      <c r="B1266" s="80"/>
      <c r="C1266" s="80"/>
      <c r="D1266" s="80"/>
      <c r="E1266" s="29"/>
      <c r="F1266" s="78"/>
    </row>
    <row r="1267" spans="1:6" s="26" customFormat="1" ht="15">
      <c r="A1267" s="79"/>
      <c r="B1267" s="80"/>
      <c r="C1267" s="80"/>
      <c r="D1267" s="80"/>
      <c r="E1267" s="29"/>
      <c r="F1267" s="78"/>
    </row>
    <row r="1268" spans="1:6" s="26" customFormat="1" ht="15">
      <c r="A1268" s="79"/>
      <c r="B1268" s="80"/>
      <c r="C1268" s="80"/>
      <c r="D1268" s="80"/>
      <c r="E1268" s="29"/>
      <c r="F1268" s="78"/>
    </row>
    <row r="1269" spans="1:6" s="26" customFormat="1" ht="15">
      <c r="A1269" s="79"/>
      <c r="B1269" s="80"/>
      <c r="C1269" s="80"/>
      <c r="D1269" s="80"/>
      <c r="E1269" s="29"/>
      <c r="F1269" s="78"/>
    </row>
    <row r="1270" spans="1:6" s="26" customFormat="1" ht="15">
      <c r="A1270" s="79"/>
      <c r="B1270" s="80"/>
      <c r="C1270" s="80"/>
      <c r="D1270" s="80"/>
      <c r="E1270" s="29"/>
      <c r="F1270" s="78"/>
    </row>
    <row r="1271" spans="1:6" s="26" customFormat="1" ht="15">
      <c r="A1271" s="79"/>
      <c r="B1271" s="80"/>
      <c r="C1271" s="80"/>
      <c r="D1271" s="80"/>
      <c r="E1271" s="29"/>
      <c r="F1271" s="78"/>
    </row>
    <row r="1272" spans="1:6" s="26" customFormat="1" ht="15">
      <c r="A1272" s="79"/>
      <c r="B1272" s="80"/>
      <c r="C1272" s="80"/>
      <c r="D1272" s="80"/>
      <c r="E1272" s="29"/>
      <c r="F1272" s="78"/>
    </row>
    <row r="1273" spans="1:6" s="26" customFormat="1" ht="15">
      <c r="A1273" s="79"/>
      <c r="B1273" s="80"/>
      <c r="C1273" s="80"/>
      <c r="D1273" s="80"/>
      <c r="E1273" s="29"/>
      <c r="F1273" s="78"/>
    </row>
    <row r="1274" spans="1:6" s="26" customFormat="1" ht="15">
      <c r="A1274" s="79"/>
      <c r="B1274" s="80"/>
      <c r="C1274" s="80"/>
      <c r="D1274" s="80"/>
      <c r="E1274" s="29"/>
      <c r="F1274" s="78"/>
    </row>
    <row r="1275" spans="1:6" s="26" customFormat="1" ht="15">
      <c r="A1275" s="79"/>
      <c r="B1275" s="80"/>
      <c r="C1275" s="80"/>
      <c r="D1275" s="80"/>
      <c r="E1275" s="29"/>
      <c r="F1275" s="78"/>
    </row>
    <row r="1276" spans="1:6" s="26" customFormat="1" ht="15">
      <c r="A1276" s="79"/>
      <c r="B1276" s="80"/>
      <c r="C1276" s="80"/>
      <c r="D1276" s="80"/>
      <c r="E1276" s="29"/>
      <c r="F1276" s="78"/>
    </row>
    <row r="1277" spans="1:6" s="26" customFormat="1" ht="15">
      <c r="A1277" s="79"/>
      <c r="B1277" s="80"/>
      <c r="C1277" s="80"/>
      <c r="D1277" s="80"/>
      <c r="E1277" s="29"/>
      <c r="F1277" s="78"/>
    </row>
    <row r="1278" spans="1:6" s="26" customFormat="1" ht="15">
      <c r="A1278" s="79"/>
      <c r="B1278" s="80"/>
      <c r="C1278" s="80"/>
      <c r="D1278" s="80"/>
      <c r="E1278" s="29"/>
      <c r="F1278" s="78"/>
    </row>
    <row r="1279" spans="1:6" s="26" customFormat="1" ht="15">
      <c r="A1279" s="79"/>
      <c r="B1279" s="80"/>
      <c r="C1279" s="80"/>
      <c r="D1279" s="80"/>
      <c r="E1279" s="29"/>
      <c r="F1279" s="78"/>
    </row>
    <row r="1280" spans="1:6" s="26" customFormat="1" ht="15">
      <c r="A1280" s="79"/>
      <c r="B1280" s="80"/>
      <c r="C1280" s="80"/>
      <c r="D1280" s="80"/>
      <c r="E1280" s="29"/>
      <c r="F1280" s="78"/>
    </row>
    <row r="1281" spans="1:6" s="26" customFormat="1" ht="15">
      <c r="A1281" s="79"/>
      <c r="B1281" s="80"/>
      <c r="C1281" s="80"/>
      <c r="D1281" s="80"/>
      <c r="E1281" s="29"/>
      <c r="F1281" s="78"/>
    </row>
    <row r="1282" spans="1:6" s="26" customFormat="1" ht="15">
      <c r="A1282" s="79"/>
      <c r="B1282" s="80"/>
      <c r="C1282" s="80"/>
      <c r="D1282" s="80"/>
      <c r="E1282" s="29"/>
      <c r="F1282" s="78"/>
    </row>
    <row r="1283" spans="1:6" s="26" customFormat="1" ht="15">
      <c r="A1283" s="79"/>
      <c r="B1283" s="80"/>
      <c r="C1283" s="80"/>
      <c r="D1283" s="80"/>
      <c r="E1283" s="29"/>
      <c r="F1283" s="78"/>
    </row>
    <row r="1284" spans="1:6" s="26" customFormat="1" ht="15">
      <c r="A1284" s="79"/>
      <c r="B1284" s="80"/>
      <c r="C1284" s="80"/>
      <c r="D1284" s="80"/>
      <c r="E1284" s="29"/>
      <c r="F1284" s="78"/>
    </row>
    <row r="1285" spans="1:6" s="26" customFormat="1" ht="15">
      <c r="A1285" s="79"/>
      <c r="B1285" s="80"/>
      <c r="C1285" s="80"/>
      <c r="D1285" s="80"/>
      <c r="E1285" s="29"/>
      <c r="F1285" s="78"/>
    </row>
    <row r="1286" spans="1:6" s="26" customFormat="1" ht="15">
      <c r="A1286" s="79"/>
      <c r="B1286" s="80"/>
      <c r="C1286" s="80"/>
      <c r="D1286" s="80"/>
      <c r="E1286" s="29"/>
      <c r="F1286" s="78"/>
    </row>
    <row r="1287" spans="1:6" s="26" customFormat="1" ht="15">
      <c r="A1287" s="79"/>
      <c r="B1287" s="80"/>
      <c r="C1287" s="80"/>
      <c r="D1287" s="80"/>
      <c r="E1287" s="29"/>
      <c r="F1287" s="78"/>
    </row>
    <row r="1288" spans="1:6" s="26" customFormat="1" ht="15">
      <c r="A1288" s="79"/>
      <c r="B1288" s="80"/>
      <c r="C1288" s="80"/>
      <c r="D1288" s="80"/>
      <c r="E1288" s="29"/>
      <c r="F1288" s="78"/>
    </row>
    <row r="1289" spans="1:6" s="26" customFormat="1" ht="15">
      <c r="A1289" s="79"/>
      <c r="B1289" s="80"/>
      <c r="C1289" s="80"/>
      <c r="D1289" s="80"/>
      <c r="E1289" s="29"/>
      <c r="F1289" s="78"/>
    </row>
    <row r="1290" spans="1:6" s="26" customFormat="1" ht="15">
      <c r="A1290" s="79"/>
      <c r="B1290" s="80"/>
      <c r="C1290" s="80"/>
      <c r="D1290" s="80"/>
      <c r="E1290" s="29"/>
      <c r="F1290" s="78"/>
    </row>
    <row r="1291" spans="1:6" s="26" customFormat="1" ht="15">
      <c r="A1291" s="79"/>
      <c r="B1291" s="80"/>
      <c r="C1291" s="80"/>
      <c r="D1291" s="80"/>
      <c r="E1291" s="29"/>
      <c r="F1291" s="78"/>
    </row>
    <row r="1292" spans="1:6" s="26" customFormat="1" ht="15">
      <c r="A1292" s="79"/>
      <c r="B1292" s="80"/>
      <c r="C1292" s="80"/>
      <c r="D1292" s="80"/>
      <c r="E1292" s="29"/>
      <c r="F1292" s="78"/>
    </row>
    <row r="1293" spans="1:6" s="26" customFormat="1" ht="15">
      <c r="A1293" s="79"/>
      <c r="B1293" s="80"/>
      <c r="C1293" s="80"/>
      <c r="D1293" s="80"/>
      <c r="E1293" s="29"/>
      <c r="F1293" s="78"/>
    </row>
    <row r="1294" spans="1:6" s="26" customFormat="1" ht="15">
      <c r="A1294" s="79"/>
      <c r="B1294" s="80"/>
      <c r="C1294" s="80"/>
      <c r="D1294" s="80"/>
      <c r="E1294" s="29"/>
      <c r="F1294" s="78"/>
    </row>
    <row r="1295" spans="1:6" s="26" customFormat="1" ht="15">
      <c r="A1295" s="79"/>
      <c r="B1295" s="80"/>
      <c r="C1295" s="80"/>
      <c r="D1295" s="80"/>
      <c r="E1295" s="29"/>
      <c r="F1295" s="78"/>
    </row>
    <row r="1296" spans="1:6" s="26" customFormat="1" ht="15">
      <c r="A1296" s="79"/>
      <c r="B1296" s="80"/>
      <c r="C1296" s="80"/>
      <c r="D1296" s="80"/>
      <c r="E1296" s="29"/>
      <c r="F1296" s="78"/>
    </row>
    <row r="1297" spans="1:6" s="26" customFormat="1" ht="15">
      <c r="A1297" s="79"/>
      <c r="B1297" s="80"/>
      <c r="C1297" s="80"/>
      <c r="D1297" s="80"/>
      <c r="E1297" s="29"/>
      <c r="F1297" s="78"/>
    </row>
    <row r="1298" spans="1:6" s="26" customFormat="1" ht="15">
      <c r="A1298" s="79"/>
      <c r="B1298" s="80"/>
      <c r="C1298" s="80"/>
      <c r="D1298" s="80"/>
      <c r="E1298" s="29"/>
      <c r="F1298" s="78"/>
    </row>
    <row r="1299" spans="1:6" s="26" customFormat="1" ht="15">
      <c r="A1299" s="79"/>
      <c r="B1299" s="80"/>
      <c r="C1299" s="80"/>
      <c r="D1299" s="80"/>
      <c r="E1299" s="29"/>
      <c r="F1299" s="78"/>
    </row>
    <row r="1300" spans="1:6" s="26" customFormat="1" ht="15">
      <c r="A1300" s="79"/>
      <c r="B1300" s="80"/>
      <c r="C1300" s="80"/>
      <c r="D1300" s="80"/>
      <c r="E1300" s="29"/>
      <c r="F1300" s="78"/>
    </row>
    <row r="1301" spans="1:6" s="26" customFormat="1" ht="15">
      <c r="A1301" s="79"/>
      <c r="B1301" s="80"/>
      <c r="C1301" s="80"/>
      <c r="D1301" s="80"/>
      <c r="E1301" s="29"/>
      <c r="F1301" s="78"/>
    </row>
    <row r="1302" spans="1:6" s="26" customFormat="1" ht="15">
      <c r="A1302" s="79"/>
      <c r="B1302" s="80"/>
      <c r="C1302" s="80"/>
      <c r="D1302" s="80"/>
      <c r="E1302" s="29"/>
      <c r="F1302" s="78"/>
    </row>
    <row r="1303" spans="1:6" s="26" customFormat="1" ht="15">
      <c r="A1303" s="79"/>
      <c r="B1303" s="80"/>
      <c r="C1303" s="80"/>
      <c r="D1303" s="80"/>
      <c r="E1303" s="29"/>
      <c r="F1303" s="78"/>
    </row>
    <row r="1304" spans="1:6" s="26" customFormat="1" ht="15">
      <c r="A1304" s="79"/>
      <c r="B1304" s="80"/>
      <c r="C1304" s="80"/>
      <c r="D1304" s="80"/>
      <c r="E1304" s="29"/>
      <c r="F1304" s="78"/>
    </row>
    <row r="1305" spans="1:6" s="26" customFormat="1" ht="15">
      <c r="A1305" s="79"/>
      <c r="B1305" s="80"/>
      <c r="C1305" s="80"/>
      <c r="D1305" s="80"/>
      <c r="E1305" s="29"/>
      <c r="F1305" s="78"/>
    </row>
    <row r="1306" spans="1:6" s="26" customFormat="1" ht="15">
      <c r="A1306" s="79"/>
      <c r="B1306" s="80"/>
      <c r="C1306" s="80"/>
      <c r="D1306" s="80"/>
      <c r="E1306" s="29"/>
      <c r="F1306" s="78"/>
    </row>
    <row r="1307" spans="1:6" s="26" customFormat="1" ht="15">
      <c r="A1307" s="79"/>
      <c r="B1307" s="80"/>
      <c r="C1307" s="80"/>
      <c r="D1307" s="80"/>
      <c r="E1307" s="29"/>
      <c r="F1307" s="78"/>
    </row>
    <row r="1308" spans="1:6" s="26" customFormat="1" ht="15">
      <c r="A1308" s="79"/>
      <c r="B1308" s="80"/>
      <c r="C1308" s="80"/>
      <c r="D1308" s="80"/>
      <c r="E1308" s="29"/>
      <c r="F1308" s="78"/>
    </row>
    <row r="1309" spans="1:6" s="26" customFormat="1" ht="15">
      <c r="A1309" s="79"/>
      <c r="B1309" s="80"/>
      <c r="C1309" s="80"/>
      <c r="D1309" s="80"/>
      <c r="E1309" s="29"/>
      <c r="F1309" s="78"/>
    </row>
    <row r="1310" spans="1:6" s="26" customFormat="1" ht="15">
      <c r="A1310" s="79"/>
      <c r="B1310" s="80"/>
      <c r="C1310" s="80"/>
      <c r="D1310" s="80"/>
      <c r="E1310" s="29"/>
      <c r="F1310" s="78"/>
    </row>
    <row r="1311" spans="1:6" s="26" customFormat="1" ht="15">
      <c r="A1311" s="79"/>
      <c r="B1311" s="80"/>
      <c r="C1311" s="80"/>
      <c r="D1311" s="80"/>
      <c r="E1311" s="29"/>
      <c r="F1311" s="78"/>
    </row>
    <row r="1312" spans="1:6" s="26" customFormat="1" ht="15">
      <c r="A1312" s="79"/>
      <c r="B1312" s="80"/>
      <c r="C1312" s="80"/>
      <c r="D1312" s="80"/>
      <c r="E1312" s="29"/>
      <c r="F1312" s="78"/>
    </row>
    <row r="1313" spans="1:6" s="26" customFormat="1" ht="15">
      <c r="A1313" s="79"/>
      <c r="B1313" s="80"/>
      <c r="C1313" s="80"/>
      <c r="D1313" s="80"/>
      <c r="E1313" s="29"/>
      <c r="F1313" s="78"/>
    </row>
    <row r="1314" spans="1:6" s="26" customFormat="1" ht="15">
      <c r="A1314" s="79"/>
      <c r="B1314" s="80"/>
      <c r="C1314" s="80"/>
      <c r="D1314" s="80"/>
      <c r="E1314" s="29"/>
      <c r="F1314" s="78"/>
    </row>
    <row r="1315" spans="1:6" s="26" customFormat="1" ht="15">
      <c r="A1315" s="79"/>
      <c r="B1315" s="80"/>
      <c r="C1315" s="80"/>
      <c r="D1315" s="80"/>
      <c r="E1315" s="29"/>
      <c r="F1315" s="78"/>
    </row>
    <row r="1316" spans="1:6" s="26" customFormat="1" ht="15">
      <c r="A1316" s="79"/>
      <c r="B1316" s="80"/>
      <c r="C1316" s="80"/>
      <c r="D1316" s="80"/>
      <c r="E1316" s="29"/>
      <c r="F1316" s="78"/>
    </row>
    <row r="1317" spans="1:6" s="26" customFormat="1" ht="15">
      <c r="A1317" s="79"/>
      <c r="B1317" s="80"/>
      <c r="C1317" s="80"/>
      <c r="D1317" s="80"/>
      <c r="E1317" s="29"/>
      <c r="F1317" s="78"/>
    </row>
    <row r="1318" spans="1:6" s="26" customFormat="1" ht="15">
      <c r="A1318" s="79"/>
      <c r="B1318" s="80"/>
      <c r="C1318" s="80"/>
      <c r="D1318" s="80"/>
      <c r="E1318" s="29"/>
      <c r="F1318" s="78"/>
    </row>
    <row r="1319" spans="1:6" s="26" customFormat="1" ht="15">
      <c r="A1319" s="79"/>
      <c r="B1319" s="80"/>
      <c r="C1319" s="80"/>
      <c r="D1319" s="80"/>
      <c r="E1319" s="29"/>
      <c r="F1319" s="78"/>
    </row>
    <row r="1320" spans="1:6" s="26" customFormat="1" ht="15">
      <c r="A1320" s="79"/>
      <c r="B1320" s="80"/>
      <c r="C1320" s="80"/>
      <c r="D1320" s="80"/>
      <c r="E1320" s="29"/>
      <c r="F1320" s="78"/>
    </row>
    <row r="1321" spans="1:6" s="26" customFormat="1" ht="15">
      <c r="A1321" s="79"/>
      <c r="B1321" s="80"/>
      <c r="C1321" s="80"/>
      <c r="D1321" s="80"/>
      <c r="E1321" s="29"/>
      <c r="F1321" s="78"/>
    </row>
    <row r="1322" spans="1:6" s="26" customFormat="1" ht="15">
      <c r="A1322" s="79"/>
      <c r="B1322" s="80"/>
      <c r="C1322" s="80"/>
      <c r="D1322" s="80"/>
      <c r="E1322" s="29"/>
      <c r="F1322" s="78"/>
    </row>
    <row r="1323" spans="1:6" s="26" customFormat="1" ht="15">
      <c r="A1323" s="79"/>
      <c r="B1323" s="80"/>
      <c r="C1323" s="80"/>
      <c r="D1323" s="80"/>
      <c r="E1323" s="29"/>
      <c r="F1323" s="78"/>
    </row>
    <row r="1324" spans="1:6" s="26" customFormat="1" ht="15">
      <c r="A1324" s="79"/>
      <c r="B1324" s="80"/>
      <c r="C1324" s="80"/>
      <c r="D1324" s="80"/>
      <c r="E1324" s="29"/>
      <c r="F1324" s="78"/>
    </row>
    <row r="1325" spans="1:6" s="26" customFormat="1" ht="15">
      <c r="A1325" s="79"/>
      <c r="B1325" s="80"/>
      <c r="C1325" s="80"/>
      <c r="D1325" s="80"/>
      <c r="E1325" s="29"/>
      <c r="F1325" s="78"/>
    </row>
    <row r="1326" spans="1:6" s="26" customFormat="1" ht="15">
      <c r="A1326" s="79"/>
      <c r="B1326" s="80"/>
      <c r="C1326" s="80"/>
      <c r="D1326" s="80"/>
      <c r="E1326" s="29"/>
      <c r="F1326" s="78"/>
    </row>
    <row r="1327" spans="1:6" s="26" customFormat="1" ht="15">
      <c r="A1327" s="79"/>
      <c r="B1327" s="80"/>
      <c r="C1327" s="80"/>
      <c r="D1327" s="80"/>
      <c r="E1327" s="29"/>
      <c r="F1327" s="78"/>
    </row>
    <row r="1328" spans="1:6" s="26" customFormat="1" ht="15">
      <c r="A1328" s="79"/>
      <c r="B1328" s="80"/>
      <c r="C1328" s="80"/>
      <c r="D1328" s="80"/>
      <c r="E1328" s="29"/>
      <c r="F1328" s="78"/>
    </row>
    <row r="1329" spans="1:6" s="26" customFormat="1" ht="15">
      <c r="A1329" s="79"/>
      <c r="B1329" s="80"/>
      <c r="C1329" s="80"/>
      <c r="D1329" s="80"/>
      <c r="E1329" s="29"/>
      <c r="F1329" s="78"/>
    </row>
    <row r="1330" spans="1:6" s="26" customFormat="1" ht="15">
      <c r="A1330" s="79"/>
      <c r="B1330" s="80"/>
      <c r="C1330" s="80"/>
      <c r="D1330" s="80"/>
      <c r="E1330" s="29"/>
      <c r="F1330" s="78"/>
    </row>
    <row r="1331" spans="1:6" s="26" customFormat="1" ht="15">
      <c r="A1331" s="79"/>
      <c r="B1331" s="80"/>
      <c r="C1331" s="80"/>
      <c r="D1331" s="80"/>
      <c r="E1331" s="29"/>
      <c r="F1331" s="78"/>
    </row>
    <row r="1332" spans="1:6" s="26" customFormat="1" ht="15">
      <c r="A1332" s="79"/>
      <c r="B1332" s="80"/>
      <c r="C1332" s="80"/>
      <c r="D1332" s="80"/>
      <c r="E1332" s="29"/>
      <c r="F1332" s="78"/>
    </row>
    <row r="1333" spans="1:6" s="26" customFormat="1" ht="15">
      <c r="A1333" s="79"/>
      <c r="B1333" s="80"/>
      <c r="C1333" s="80"/>
      <c r="D1333" s="80"/>
      <c r="E1333" s="29"/>
      <c r="F1333" s="78"/>
    </row>
    <row r="1334" spans="1:6" s="26" customFormat="1" ht="15">
      <c r="A1334" s="79"/>
      <c r="B1334" s="80"/>
      <c r="C1334" s="80"/>
      <c r="D1334" s="80"/>
      <c r="E1334" s="29"/>
      <c r="F1334" s="78"/>
    </row>
    <row r="1335" spans="1:6" s="26" customFormat="1" ht="15">
      <c r="A1335" s="79"/>
      <c r="B1335" s="80"/>
      <c r="C1335" s="80"/>
      <c r="D1335" s="80"/>
      <c r="E1335" s="29"/>
      <c r="F1335" s="78"/>
    </row>
    <row r="1336" spans="1:6" s="26" customFormat="1" ht="15">
      <c r="A1336" s="79"/>
      <c r="B1336" s="80"/>
      <c r="C1336" s="80"/>
      <c r="D1336" s="80"/>
      <c r="E1336" s="29"/>
      <c r="F1336" s="78"/>
    </row>
    <row r="1337" spans="1:6" s="26" customFormat="1" ht="15">
      <c r="A1337" s="79"/>
      <c r="B1337" s="80"/>
      <c r="C1337" s="80"/>
      <c r="D1337" s="80"/>
      <c r="E1337" s="29"/>
      <c r="F1337" s="78"/>
    </row>
    <row r="1338" spans="1:6" s="26" customFormat="1" ht="15">
      <c r="A1338" s="79"/>
      <c r="B1338" s="80"/>
      <c r="C1338" s="80"/>
      <c r="D1338" s="80"/>
      <c r="E1338" s="29"/>
      <c r="F1338" s="78"/>
    </row>
    <row r="1339" spans="1:6" s="26" customFormat="1" ht="15">
      <c r="A1339" s="79"/>
      <c r="B1339" s="80"/>
      <c r="C1339" s="80"/>
      <c r="D1339" s="80"/>
      <c r="E1339" s="29"/>
      <c r="F1339" s="78"/>
    </row>
    <row r="1340" spans="1:6" s="26" customFormat="1" ht="15">
      <c r="A1340" s="79"/>
      <c r="B1340" s="80"/>
      <c r="C1340" s="80"/>
      <c r="D1340" s="80"/>
      <c r="E1340" s="29"/>
      <c r="F1340" s="78"/>
    </row>
    <row r="1341" spans="1:6" s="26" customFormat="1" ht="15">
      <c r="A1341" s="79"/>
      <c r="B1341" s="80"/>
      <c r="C1341" s="80"/>
      <c r="D1341" s="80"/>
      <c r="E1341" s="29"/>
      <c r="F1341" s="78"/>
    </row>
    <row r="1342" spans="1:6" s="26" customFormat="1" ht="15">
      <c r="A1342" s="79"/>
      <c r="B1342" s="80"/>
      <c r="C1342" s="80"/>
      <c r="D1342" s="80"/>
      <c r="E1342" s="29"/>
      <c r="F1342" s="78"/>
    </row>
    <row r="1343" spans="1:6" s="26" customFormat="1" ht="15">
      <c r="A1343" s="79"/>
      <c r="B1343" s="80"/>
      <c r="C1343" s="80"/>
      <c r="D1343" s="80"/>
      <c r="E1343" s="29"/>
      <c r="F1343" s="78"/>
    </row>
    <row r="1344" spans="1:6" s="26" customFormat="1" ht="15">
      <c r="A1344" s="79"/>
      <c r="B1344" s="80"/>
      <c r="C1344" s="80"/>
      <c r="D1344" s="80"/>
      <c r="E1344" s="29"/>
      <c r="F1344" s="78"/>
    </row>
    <row r="1345" spans="1:6" s="26" customFormat="1" ht="15">
      <c r="A1345" s="79"/>
      <c r="B1345" s="80"/>
      <c r="C1345" s="80"/>
      <c r="D1345" s="80"/>
      <c r="E1345" s="29"/>
      <c r="F1345" s="78"/>
    </row>
    <row r="1346" spans="1:6" s="26" customFormat="1" ht="15">
      <c r="A1346" s="79"/>
      <c r="B1346" s="80"/>
      <c r="C1346" s="80"/>
      <c r="D1346" s="80"/>
      <c r="E1346" s="29"/>
      <c r="F1346" s="78"/>
    </row>
    <row r="1347" spans="1:6" s="26" customFormat="1" ht="15">
      <c r="A1347" s="79"/>
      <c r="B1347" s="80"/>
      <c r="C1347" s="80"/>
      <c r="D1347" s="80"/>
      <c r="E1347" s="29"/>
      <c r="F1347" s="78"/>
    </row>
    <row r="1348" spans="1:6" s="26" customFormat="1" ht="15">
      <c r="A1348" s="79"/>
      <c r="B1348" s="80"/>
      <c r="C1348" s="80"/>
      <c r="D1348" s="80"/>
      <c r="E1348" s="29"/>
      <c r="F1348" s="78"/>
    </row>
    <row r="1349" spans="1:6" s="26" customFormat="1" ht="15">
      <c r="A1349" s="79"/>
      <c r="B1349" s="80"/>
      <c r="C1349" s="80"/>
      <c r="D1349" s="80"/>
      <c r="E1349" s="29"/>
      <c r="F1349" s="78"/>
    </row>
    <row r="1350" spans="1:6" s="26" customFormat="1" ht="15">
      <c r="A1350" s="79"/>
      <c r="B1350" s="80"/>
      <c r="C1350" s="80"/>
      <c r="D1350" s="80"/>
      <c r="E1350" s="29"/>
      <c r="F1350" s="78"/>
    </row>
    <row r="1351" spans="1:6" s="26" customFormat="1" ht="15">
      <c r="A1351" s="79"/>
      <c r="B1351" s="80"/>
      <c r="C1351" s="80"/>
      <c r="D1351" s="80"/>
      <c r="E1351" s="29"/>
      <c r="F1351" s="78"/>
    </row>
    <row r="1352" spans="1:6" s="26" customFormat="1" ht="15">
      <c r="A1352" s="79"/>
      <c r="B1352" s="80"/>
      <c r="C1352" s="80"/>
      <c r="D1352" s="80"/>
      <c r="E1352" s="29"/>
      <c r="F1352" s="78"/>
    </row>
    <row r="1353" spans="1:6" s="26" customFormat="1" ht="15">
      <c r="A1353" s="79"/>
      <c r="B1353" s="80"/>
      <c r="C1353" s="80"/>
      <c r="D1353" s="80"/>
      <c r="E1353" s="29"/>
      <c r="F1353" s="78"/>
    </row>
    <row r="1354" spans="1:6" s="26" customFormat="1" ht="15">
      <c r="A1354" s="79"/>
      <c r="B1354" s="80"/>
      <c r="C1354" s="80"/>
      <c r="D1354" s="80"/>
      <c r="E1354" s="29"/>
      <c r="F1354" s="78"/>
    </row>
    <row r="1355" spans="1:6" s="26" customFormat="1" ht="15">
      <c r="A1355" s="79"/>
      <c r="B1355" s="80"/>
      <c r="C1355" s="80"/>
      <c r="D1355" s="80"/>
      <c r="E1355" s="29"/>
      <c r="F1355" s="78"/>
    </row>
    <row r="1356" spans="1:6" s="26" customFormat="1" ht="15">
      <c r="A1356" s="79"/>
      <c r="B1356" s="80"/>
      <c r="C1356" s="80"/>
      <c r="D1356" s="80"/>
      <c r="E1356" s="29"/>
      <c r="F1356" s="78"/>
    </row>
    <row r="1357" spans="1:6" s="26" customFormat="1" ht="15">
      <c r="A1357" s="79"/>
      <c r="B1357" s="80"/>
      <c r="C1357" s="80"/>
      <c r="D1357" s="80"/>
      <c r="E1357" s="29"/>
      <c r="F1357" s="78"/>
    </row>
    <row r="1358" spans="1:6" s="26" customFormat="1" ht="15">
      <c r="A1358" s="79"/>
      <c r="B1358" s="80"/>
      <c r="C1358" s="80"/>
      <c r="D1358" s="80"/>
      <c r="E1358" s="29"/>
      <c r="F1358" s="78"/>
    </row>
    <row r="1359" spans="1:6" s="26" customFormat="1" ht="15">
      <c r="A1359" s="79"/>
      <c r="B1359" s="80"/>
      <c r="C1359" s="80"/>
      <c r="D1359" s="80"/>
      <c r="E1359" s="29"/>
      <c r="F1359" s="78"/>
    </row>
    <row r="1360" spans="1:6" s="26" customFormat="1" ht="15">
      <c r="A1360" s="79"/>
      <c r="B1360" s="80"/>
      <c r="C1360" s="80"/>
      <c r="D1360" s="80"/>
      <c r="E1360" s="29"/>
      <c r="F1360" s="78"/>
    </row>
    <row r="1361" spans="1:6" s="26" customFormat="1" ht="15">
      <c r="A1361" s="79"/>
      <c r="B1361" s="80"/>
      <c r="C1361" s="80"/>
      <c r="D1361" s="80"/>
      <c r="E1361" s="29"/>
      <c r="F1361" s="78"/>
    </row>
    <row r="1362" spans="1:6" s="26" customFormat="1" ht="15">
      <c r="A1362" s="79"/>
      <c r="B1362" s="80"/>
      <c r="C1362" s="80"/>
      <c r="D1362" s="80"/>
      <c r="E1362" s="29"/>
      <c r="F1362" s="78"/>
    </row>
    <row r="1363" spans="1:6" s="26" customFormat="1" ht="15">
      <c r="A1363" s="79"/>
      <c r="B1363" s="80"/>
      <c r="C1363" s="80"/>
      <c r="D1363" s="80"/>
      <c r="E1363" s="29"/>
      <c r="F1363" s="78"/>
    </row>
    <row r="1364" spans="1:6" s="26" customFormat="1" ht="15">
      <c r="A1364" s="79"/>
      <c r="B1364" s="80"/>
      <c r="C1364" s="80"/>
      <c r="D1364" s="80"/>
      <c r="E1364" s="29"/>
      <c r="F1364" s="78"/>
    </row>
    <row r="1365" spans="1:6" s="26" customFormat="1" ht="15">
      <c r="A1365" s="79"/>
      <c r="B1365" s="80"/>
      <c r="C1365" s="80"/>
      <c r="D1365" s="80"/>
      <c r="E1365" s="29"/>
      <c r="F1365" s="78"/>
    </row>
    <row r="1366" spans="1:6" s="26" customFormat="1" ht="15">
      <c r="A1366" s="79"/>
      <c r="B1366" s="80"/>
      <c r="C1366" s="80"/>
      <c r="D1366" s="80"/>
      <c r="E1366" s="29"/>
      <c r="F1366" s="78"/>
    </row>
    <row r="1367" spans="1:6" s="26" customFormat="1" ht="15">
      <c r="A1367" s="79"/>
      <c r="B1367" s="80"/>
      <c r="C1367" s="80"/>
      <c r="D1367" s="80"/>
      <c r="E1367" s="29"/>
      <c r="F1367" s="78"/>
    </row>
    <row r="1368" spans="1:6" s="26" customFormat="1" ht="15">
      <c r="A1368" s="79"/>
      <c r="B1368" s="80"/>
      <c r="C1368" s="80"/>
      <c r="D1368" s="80"/>
      <c r="E1368" s="29"/>
      <c r="F1368" s="78"/>
    </row>
    <row r="1369" spans="1:6" s="26" customFormat="1" ht="15">
      <c r="A1369" s="79"/>
      <c r="B1369" s="80"/>
      <c r="C1369" s="80"/>
      <c r="D1369" s="80"/>
      <c r="E1369" s="29"/>
      <c r="F1369" s="78"/>
    </row>
    <row r="1370" spans="1:6" s="26" customFormat="1" ht="15">
      <c r="A1370" s="79"/>
      <c r="B1370" s="80"/>
      <c r="C1370" s="80"/>
      <c r="D1370" s="80"/>
      <c r="E1370" s="29"/>
      <c r="F1370" s="78"/>
    </row>
    <row r="1371" spans="1:6" s="26" customFormat="1" ht="15">
      <c r="A1371" s="79"/>
      <c r="B1371" s="80"/>
      <c r="C1371" s="80"/>
      <c r="D1371" s="80"/>
      <c r="E1371" s="29"/>
      <c r="F1371" s="78"/>
    </row>
    <row r="1372" spans="1:6" s="26" customFormat="1" ht="15">
      <c r="A1372" s="79"/>
      <c r="B1372" s="80"/>
      <c r="C1372" s="80"/>
      <c r="D1372" s="80"/>
      <c r="E1372" s="29"/>
      <c r="F1372" s="78"/>
    </row>
    <row r="1373" spans="1:6" s="26" customFormat="1" ht="15">
      <c r="A1373" s="79"/>
      <c r="B1373" s="80"/>
      <c r="C1373" s="80"/>
      <c r="D1373" s="80"/>
      <c r="E1373" s="29"/>
      <c r="F1373" s="78"/>
    </row>
    <row r="1374" spans="1:6" s="26" customFormat="1" ht="15">
      <c r="A1374" s="79"/>
      <c r="B1374" s="80"/>
      <c r="C1374" s="80"/>
      <c r="D1374" s="80"/>
      <c r="E1374" s="29"/>
      <c r="F1374" s="78"/>
    </row>
    <row r="1375" spans="1:6" s="26" customFormat="1" ht="15">
      <c r="A1375" s="79"/>
      <c r="B1375" s="80"/>
      <c r="C1375" s="80"/>
      <c r="D1375" s="80"/>
      <c r="E1375" s="29"/>
      <c r="F1375" s="78"/>
    </row>
    <row r="1376" spans="1:6" s="26" customFormat="1" ht="15">
      <c r="A1376" s="79"/>
      <c r="B1376" s="80"/>
      <c r="C1376" s="80"/>
      <c r="D1376" s="80"/>
      <c r="E1376" s="29"/>
      <c r="F1376" s="78"/>
    </row>
    <row r="1377" spans="1:6" s="26" customFormat="1" ht="15">
      <c r="A1377" s="79"/>
      <c r="B1377" s="80"/>
      <c r="C1377" s="80"/>
      <c r="D1377" s="80"/>
      <c r="E1377" s="29"/>
      <c r="F1377" s="78"/>
    </row>
    <row r="1378" spans="1:6" s="26" customFormat="1" ht="15">
      <c r="A1378" s="79"/>
      <c r="B1378" s="80"/>
      <c r="C1378" s="80"/>
      <c r="D1378" s="80"/>
      <c r="E1378" s="29"/>
      <c r="F1378" s="78"/>
    </row>
    <row r="1379" spans="1:6" s="26" customFormat="1" ht="15">
      <c r="A1379" s="79"/>
      <c r="B1379" s="80"/>
      <c r="C1379" s="80"/>
      <c r="D1379" s="80"/>
      <c r="E1379" s="29"/>
      <c r="F1379" s="78"/>
    </row>
    <row r="1380" spans="1:6" s="26" customFormat="1" ht="15">
      <c r="A1380" s="79"/>
      <c r="B1380" s="80"/>
      <c r="C1380" s="80"/>
      <c r="D1380" s="80"/>
      <c r="E1380" s="29"/>
      <c r="F1380" s="78"/>
    </row>
    <row r="1381" spans="1:6" s="26" customFormat="1" ht="15">
      <c r="A1381" s="79"/>
      <c r="B1381" s="80"/>
      <c r="C1381" s="80"/>
      <c r="D1381" s="80"/>
      <c r="E1381" s="29"/>
      <c r="F1381" s="78"/>
    </row>
    <row r="1382" spans="1:6" s="26" customFormat="1" ht="15">
      <c r="A1382" s="79"/>
      <c r="B1382" s="80"/>
      <c r="C1382" s="80"/>
      <c r="D1382" s="80"/>
      <c r="E1382" s="29"/>
      <c r="F1382" s="78"/>
    </row>
    <row r="1383" spans="1:6" s="26" customFormat="1" ht="15">
      <c r="A1383" s="79"/>
      <c r="B1383" s="80"/>
      <c r="C1383" s="80"/>
      <c r="D1383" s="80"/>
      <c r="E1383" s="29"/>
      <c r="F1383" s="78"/>
    </row>
    <row r="1384" spans="1:6" s="26" customFormat="1" ht="15">
      <c r="A1384" s="79"/>
      <c r="B1384" s="80"/>
      <c r="C1384" s="80"/>
      <c r="D1384" s="80"/>
      <c r="E1384" s="29"/>
      <c r="F1384" s="78"/>
    </row>
    <row r="1385" spans="1:6" s="26" customFormat="1" ht="15">
      <c r="A1385" s="79"/>
      <c r="B1385" s="80"/>
      <c r="C1385" s="80"/>
      <c r="D1385" s="80"/>
      <c r="E1385" s="29"/>
      <c r="F1385" s="78"/>
    </row>
    <row r="1386" spans="1:6" s="26" customFormat="1" ht="15">
      <c r="A1386" s="79"/>
      <c r="B1386" s="80"/>
      <c r="C1386" s="80"/>
      <c r="D1386" s="80"/>
      <c r="E1386" s="29"/>
      <c r="F1386" s="78"/>
    </row>
    <row r="1387" spans="1:6" s="26" customFormat="1" ht="15">
      <c r="A1387" s="79"/>
      <c r="B1387" s="80"/>
      <c r="C1387" s="80"/>
      <c r="D1387" s="80"/>
      <c r="E1387" s="29"/>
      <c r="F1387" s="78"/>
    </row>
    <row r="1388" spans="1:6" s="26" customFormat="1" ht="15">
      <c r="A1388" s="79"/>
      <c r="B1388" s="80"/>
      <c r="C1388" s="80"/>
      <c r="D1388" s="80"/>
      <c r="E1388" s="29"/>
      <c r="F1388" s="78"/>
    </row>
    <row r="1389" spans="1:6" s="26" customFormat="1" ht="15">
      <c r="A1389" s="79"/>
      <c r="B1389" s="80"/>
      <c r="C1389" s="80"/>
      <c r="D1389" s="80"/>
      <c r="E1389" s="29"/>
      <c r="F1389" s="78"/>
    </row>
    <row r="1390" spans="1:6" s="26" customFormat="1" ht="15">
      <c r="A1390" s="79"/>
      <c r="B1390" s="80"/>
      <c r="C1390" s="80"/>
      <c r="D1390" s="80"/>
      <c r="E1390" s="29"/>
      <c r="F1390" s="78"/>
    </row>
    <row r="1391" spans="1:6" s="26" customFormat="1" ht="15">
      <c r="A1391" s="79"/>
      <c r="B1391" s="80"/>
      <c r="C1391" s="80"/>
      <c r="D1391" s="80"/>
      <c r="E1391" s="29"/>
      <c r="F1391" s="78"/>
    </row>
    <row r="1392" spans="1:6" s="26" customFormat="1" ht="15">
      <c r="A1392" s="79"/>
      <c r="B1392" s="80"/>
      <c r="C1392" s="80"/>
      <c r="D1392" s="80"/>
      <c r="E1392" s="29"/>
      <c r="F1392" s="78"/>
    </row>
    <row r="1393" spans="1:6" s="26" customFormat="1" ht="15">
      <c r="A1393" s="79"/>
      <c r="B1393" s="80"/>
      <c r="C1393" s="80"/>
      <c r="D1393" s="80"/>
      <c r="E1393" s="29"/>
      <c r="F1393" s="78"/>
    </row>
    <row r="1394" spans="1:6" s="26" customFormat="1" ht="15">
      <c r="A1394" s="79"/>
      <c r="B1394" s="80"/>
      <c r="C1394" s="80"/>
      <c r="D1394" s="80"/>
      <c r="E1394" s="29"/>
      <c r="F1394" s="78"/>
    </row>
    <row r="1395" spans="1:6" s="26" customFormat="1" ht="15">
      <c r="A1395" s="79"/>
      <c r="B1395" s="80"/>
      <c r="C1395" s="80"/>
      <c r="D1395" s="80"/>
      <c r="E1395" s="29"/>
      <c r="F1395" s="78"/>
    </row>
    <row r="1396" spans="1:6" s="26" customFormat="1" ht="15">
      <c r="A1396" s="79"/>
      <c r="B1396" s="80"/>
      <c r="C1396" s="80"/>
      <c r="D1396" s="80"/>
      <c r="E1396" s="29"/>
      <c r="F1396" s="78"/>
    </row>
    <row r="1397" spans="1:6" s="26" customFormat="1" ht="15">
      <c r="A1397" s="79"/>
      <c r="B1397" s="80"/>
      <c r="C1397" s="80"/>
      <c r="D1397" s="80"/>
      <c r="E1397" s="29"/>
      <c r="F1397" s="78"/>
    </row>
    <row r="1398" spans="1:6" s="26" customFormat="1" ht="15">
      <c r="A1398" s="79"/>
      <c r="B1398" s="80"/>
      <c r="C1398" s="80"/>
      <c r="D1398" s="80"/>
      <c r="E1398" s="29"/>
      <c r="F1398" s="78"/>
    </row>
    <row r="1399" spans="1:6" s="26" customFormat="1" ht="15">
      <c r="A1399" s="79"/>
      <c r="B1399" s="80"/>
      <c r="C1399" s="80"/>
      <c r="D1399" s="80"/>
      <c r="E1399" s="29"/>
      <c r="F1399" s="78"/>
    </row>
    <row r="1400" spans="1:6" s="26" customFormat="1" ht="15">
      <c r="A1400" s="79"/>
      <c r="B1400" s="80"/>
      <c r="C1400" s="80"/>
      <c r="D1400" s="80"/>
      <c r="E1400" s="29"/>
      <c r="F1400" s="78"/>
    </row>
    <row r="1401" spans="1:6" s="26" customFormat="1" ht="15">
      <c r="A1401" s="79"/>
      <c r="B1401" s="80"/>
      <c r="C1401" s="80"/>
      <c r="D1401" s="80"/>
      <c r="E1401" s="29"/>
      <c r="F1401" s="78"/>
    </row>
    <row r="1402" spans="1:6" s="26" customFormat="1" ht="15">
      <c r="A1402" s="79"/>
      <c r="B1402" s="80"/>
      <c r="C1402" s="80"/>
      <c r="D1402" s="80"/>
      <c r="E1402" s="29"/>
      <c r="F1402" s="78"/>
    </row>
    <row r="1403" spans="1:6" s="26" customFormat="1" ht="15">
      <c r="A1403" s="79"/>
      <c r="B1403" s="80"/>
      <c r="C1403" s="80"/>
      <c r="D1403" s="80"/>
      <c r="E1403" s="29"/>
      <c r="F1403" s="78"/>
    </row>
    <row r="1404" spans="1:6" s="26" customFormat="1" ht="15">
      <c r="A1404" s="79"/>
      <c r="B1404" s="80"/>
      <c r="C1404" s="80"/>
      <c r="D1404" s="80"/>
      <c r="E1404" s="29"/>
      <c r="F1404" s="78"/>
    </row>
    <row r="1405" spans="1:6" s="26" customFormat="1" ht="15">
      <c r="A1405" s="79"/>
      <c r="B1405" s="80"/>
      <c r="C1405" s="80"/>
      <c r="D1405" s="80"/>
      <c r="E1405" s="29"/>
      <c r="F1405" s="78"/>
    </row>
    <row r="1406" spans="1:6" s="26" customFormat="1" ht="15">
      <c r="A1406" s="79"/>
      <c r="B1406" s="80"/>
      <c r="C1406" s="80"/>
      <c r="D1406" s="80"/>
      <c r="E1406" s="29"/>
      <c r="F1406" s="78"/>
    </row>
    <row r="1407" spans="1:6" s="26" customFormat="1" ht="15">
      <c r="A1407" s="79"/>
      <c r="B1407" s="80"/>
      <c r="C1407" s="80"/>
      <c r="D1407" s="80"/>
      <c r="E1407" s="29"/>
      <c r="F1407" s="78"/>
    </row>
    <row r="1408" spans="1:6" s="26" customFormat="1" ht="15">
      <c r="A1408" s="79"/>
      <c r="B1408" s="80"/>
      <c r="C1408" s="80"/>
      <c r="D1408" s="80"/>
      <c r="E1408" s="29"/>
      <c r="F1408" s="78"/>
    </row>
    <row r="1409" spans="1:6" s="26" customFormat="1" ht="15">
      <c r="A1409" s="79"/>
      <c r="B1409" s="80"/>
      <c r="C1409" s="80"/>
      <c r="D1409" s="80"/>
      <c r="E1409" s="29"/>
      <c r="F1409" s="78"/>
    </row>
    <row r="1410" spans="1:6" s="26" customFormat="1" ht="15">
      <c r="A1410" s="79"/>
      <c r="B1410" s="80"/>
      <c r="C1410" s="80"/>
      <c r="D1410" s="80"/>
      <c r="E1410" s="29"/>
      <c r="F1410" s="78"/>
    </row>
    <row r="1411" spans="1:6" s="26" customFormat="1" ht="15">
      <c r="A1411" s="79"/>
      <c r="B1411" s="80"/>
      <c r="C1411" s="80"/>
      <c r="D1411" s="80"/>
      <c r="E1411" s="29"/>
      <c r="F1411" s="78"/>
    </row>
    <row r="1412" spans="1:6" s="26" customFormat="1" ht="15">
      <c r="A1412" s="79"/>
      <c r="B1412" s="80"/>
      <c r="C1412" s="80"/>
      <c r="D1412" s="80"/>
      <c r="E1412" s="29"/>
      <c r="F1412" s="78"/>
    </row>
    <row r="1413" spans="1:6" s="26" customFormat="1" ht="15">
      <c r="A1413" s="79"/>
      <c r="B1413" s="80"/>
      <c r="C1413" s="80"/>
      <c r="D1413" s="80"/>
      <c r="E1413" s="29"/>
      <c r="F1413" s="78"/>
    </row>
    <row r="1414" spans="1:6" s="26" customFormat="1" ht="15">
      <c r="A1414" s="79"/>
      <c r="B1414" s="80"/>
      <c r="C1414" s="80"/>
      <c r="D1414" s="80"/>
      <c r="E1414" s="29"/>
      <c r="F1414" s="78"/>
    </row>
    <row r="1415" spans="1:6" s="26" customFormat="1" ht="15">
      <c r="A1415" s="79"/>
      <c r="B1415" s="80"/>
      <c r="C1415" s="80"/>
      <c r="D1415" s="80"/>
      <c r="E1415" s="29"/>
      <c r="F1415" s="78"/>
    </row>
    <row r="1416" spans="1:6" s="26" customFormat="1" ht="15">
      <c r="A1416" s="79"/>
      <c r="B1416" s="80"/>
      <c r="C1416" s="80"/>
      <c r="D1416" s="80"/>
      <c r="E1416" s="29"/>
      <c r="F1416" s="78"/>
    </row>
    <row r="1417" spans="1:6" s="26" customFormat="1" ht="15">
      <c r="A1417" s="79"/>
      <c r="B1417" s="80"/>
      <c r="C1417" s="80"/>
      <c r="D1417" s="80"/>
      <c r="E1417" s="29"/>
      <c r="F1417" s="78"/>
    </row>
    <row r="1418" spans="1:6" s="26" customFormat="1" ht="15">
      <c r="A1418" s="79"/>
      <c r="B1418" s="80"/>
      <c r="C1418" s="80"/>
      <c r="D1418" s="80"/>
      <c r="E1418" s="29"/>
      <c r="F1418" s="78"/>
    </row>
    <row r="1419" spans="1:6" s="26" customFormat="1" ht="15">
      <c r="A1419" s="79"/>
      <c r="B1419" s="80"/>
      <c r="C1419" s="80"/>
      <c r="D1419" s="80"/>
      <c r="E1419" s="29"/>
      <c r="F1419" s="78"/>
    </row>
    <row r="1420" spans="1:6" s="26" customFormat="1" ht="15">
      <c r="A1420" s="79"/>
      <c r="B1420" s="80"/>
      <c r="C1420" s="80"/>
      <c r="D1420" s="80"/>
      <c r="E1420" s="29"/>
      <c r="F1420" s="78"/>
    </row>
    <row r="1421" spans="1:6" s="26" customFormat="1" ht="15">
      <c r="A1421" s="79"/>
      <c r="B1421" s="80"/>
      <c r="C1421" s="80"/>
      <c r="D1421" s="80"/>
      <c r="E1421" s="29"/>
      <c r="F1421" s="78"/>
    </row>
    <row r="1422" spans="1:6" s="26" customFormat="1" ht="15">
      <c r="A1422" s="79"/>
      <c r="B1422" s="80"/>
      <c r="C1422" s="80"/>
      <c r="D1422" s="80"/>
      <c r="E1422" s="29"/>
      <c r="F1422" s="78"/>
    </row>
    <row r="1423" spans="1:6" s="26" customFormat="1" ht="15">
      <c r="A1423" s="79"/>
      <c r="B1423" s="80"/>
      <c r="C1423" s="80"/>
      <c r="D1423" s="80"/>
      <c r="E1423" s="29"/>
      <c r="F1423" s="78"/>
    </row>
    <row r="1424" spans="1:6" s="26" customFormat="1" ht="15">
      <c r="A1424" s="79"/>
      <c r="B1424" s="80"/>
      <c r="C1424" s="80"/>
      <c r="D1424" s="80"/>
      <c r="E1424" s="29"/>
      <c r="F1424" s="78"/>
    </row>
    <row r="1425" spans="1:6" s="26" customFormat="1" ht="15">
      <c r="A1425" s="79"/>
      <c r="B1425" s="80"/>
      <c r="C1425" s="80"/>
      <c r="D1425" s="80"/>
      <c r="E1425" s="29"/>
      <c r="F1425" s="78"/>
    </row>
    <row r="1426" spans="1:6" s="26" customFormat="1" ht="15">
      <c r="A1426" s="79"/>
      <c r="B1426" s="80"/>
      <c r="C1426" s="80"/>
      <c r="D1426" s="80"/>
      <c r="E1426" s="29"/>
      <c r="F1426" s="78"/>
    </row>
    <row r="1427" spans="1:6" s="26" customFormat="1" ht="15">
      <c r="A1427" s="79"/>
      <c r="B1427" s="80"/>
      <c r="C1427" s="80"/>
      <c r="D1427" s="80"/>
      <c r="E1427" s="29"/>
      <c r="F1427" s="78"/>
    </row>
    <row r="1428" spans="1:6" s="26" customFormat="1" ht="15">
      <c r="A1428" s="79"/>
      <c r="B1428" s="80"/>
      <c r="C1428" s="80"/>
      <c r="D1428" s="80"/>
      <c r="E1428" s="29"/>
      <c r="F1428" s="78"/>
    </row>
    <row r="1429" spans="1:6" s="26" customFormat="1" ht="15">
      <c r="A1429" s="79"/>
      <c r="B1429" s="80"/>
      <c r="C1429" s="80"/>
      <c r="D1429" s="80"/>
      <c r="E1429" s="29"/>
      <c r="F1429" s="78"/>
    </row>
    <row r="1430" spans="1:6" s="26" customFormat="1" ht="15">
      <c r="A1430" s="79"/>
      <c r="B1430" s="80"/>
      <c r="C1430" s="80"/>
      <c r="D1430" s="80"/>
      <c r="E1430" s="29"/>
      <c r="F1430" s="78"/>
    </row>
    <row r="1431" spans="1:6" s="26" customFormat="1" ht="15">
      <c r="A1431" s="79"/>
      <c r="B1431" s="80"/>
      <c r="C1431" s="80"/>
      <c r="D1431" s="80"/>
      <c r="E1431" s="29"/>
      <c r="F1431" s="78"/>
    </row>
    <row r="1432" spans="1:6" s="26" customFormat="1" ht="15">
      <c r="A1432" s="79"/>
      <c r="B1432" s="80"/>
      <c r="C1432" s="80"/>
      <c r="D1432" s="80"/>
      <c r="E1432" s="29"/>
      <c r="F1432" s="78"/>
    </row>
    <row r="1433" spans="1:6" s="26" customFormat="1" ht="15">
      <c r="A1433" s="79"/>
      <c r="B1433" s="80"/>
      <c r="C1433" s="80"/>
      <c r="D1433" s="80"/>
      <c r="E1433" s="29"/>
      <c r="F1433" s="78"/>
    </row>
    <row r="1434" spans="1:6" s="26" customFormat="1" ht="15">
      <c r="A1434" s="79"/>
      <c r="B1434" s="80"/>
      <c r="C1434" s="80"/>
      <c r="D1434" s="80"/>
      <c r="E1434" s="29"/>
      <c r="F1434" s="78"/>
    </row>
    <row r="1435" spans="1:6" s="26" customFormat="1" ht="15">
      <c r="A1435" s="79"/>
      <c r="B1435" s="80"/>
      <c r="C1435" s="80"/>
      <c r="D1435" s="80"/>
      <c r="E1435" s="29"/>
      <c r="F1435" s="78"/>
    </row>
    <row r="1436" spans="1:6" s="26" customFormat="1" ht="15">
      <c r="A1436" s="79"/>
      <c r="B1436" s="80"/>
      <c r="C1436" s="80"/>
      <c r="D1436" s="80"/>
      <c r="E1436" s="29"/>
      <c r="F1436" s="78"/>
    </row>
    <row r="1437" spans="1:6" s="26" customFormat="1" ht="15">
      <c r="A1437" s="79"/>
      <c r="B1437" s="80"/>
      <c r="C1437" s="80"/>
      <c r="D1437" s="80"/>
      <c r="E1437" s="29"/>
      <c r="F1437" s="78"/>
    </row>
    <row r="1438" spans="1:6" s="26" customFormat="1" ht="15">
      <c r="A1438" s="79"/>
      <c r="B1438" s="80"/>
      <c r="C1438" s="80"/>
      <c r="D1438" s="80"/>
      <c r="E1438" s="29"/>
      <c r="F1438" s="78"/>
    </row>
    <row r="1439" spans="1:6" s="26" customFormat="1" ht="15">
      <c r="A1439" s="79"/>
      <c r="B1439" s="80"/>
      <c r="C1439" s="80"/>
      <c r="D1439" s="80"/>
      <c r="E1439" s="29"/>
      <c r="F1439" s="78"/>
    </row>
    <row r="1440" spans="1:6" s="26" customFormat="1" ht="15">
      <c r="A1440" s="79"/>
      <c r="B1440" s="80"/>
      <c r="C1440" s="80"/>
      <c r="D1440" s="80"/>
      <c r="E1440" s="29"/>
      <c r="F1440" s="78"/>
    </row>
    <row r="1441" spans="1:6" s="26" customFormat="1" ht="15">
      <c r="A1441" s="79"/>
      <c r="B1441" s="80"/>
      <c r="C1441" s="80"/>
      <c r="D1441" s="80"/>
      <c r="E1441" s="29"/>
      <c r="F1441" s="78"/>
    </row>
    <row r="1442" spans="1:6" s="26" customFormat="1" ht="15">
      <c r="A1442" s="79"/>
      <c r="B1442" s="80"/>
      <c r="C1442" s="80"/>
      <c r="D1442" s="80"/>
      <c r="E1442" s="29"/>
      <c r="F1442" s="78"/>
    </row>
    <row r="1443" spans="1:6" s="26" customFormat="1" ht="15">
      <c r="A1443" s="79"/>
      <c r="B1443" s="80"/>
      <c r="C1443" s="80"/>
      <c r="D1443" s="80"/>
      <c r="E1443" s="29"/>
      <c r="F1443" s="78"/>
    </row>
    <row r="1444" spans="1:6" s="26" customFormat="1" ht="15">
      <c r="A1444" s="79"/>
      <c r="B1444" s="80"/>
      <c r="C1444" s="80"/>
      <c r="D1444" s="80"/>
      <c r="E1444" s="29"/>
      <c r="F1444" s="78"/>
    </row>
    <row r="1445" spans="1:6" s="26" customFormat="1" ht="15">
      <c r="A1445" s="79"/>
      <c r="B1445" s="80"/>
      <c r="C1445" s="80"/>
      <c r="D1445" s="80"/>
      <c r="E1445" s="29"/>
      <c r="F1445" s="78"/>
    </row>
    <row r="1446" spans="1:6" s="26" customFormat="1" ht="15">
      <c r="A1446" s="79"/>
      <c r="B1446" s="80"/>
      <c r="C1446" s="80"/>
      <c r="D1446" s="80"/>
      <c r="E1446" s="29"/>
      <c r="F1446" s="78"/>
    </row>
    <row r="1447" spans="1:6" s="26" customFormat="1" ht="15">
      <c r="A1447" s="79"/>
      <c r="B1447" s="80"/>
      <c r="C1447" s="80"/>
      <c r="D1447" s="80"/>
      <c r="E1447" s="29"/>
      <c r="F1447" s="78"/>
    </row>
    <row r="1448" spans="1:6" s="26" customFormat="1" ht="15">
      <c r="A1448" s="79"/>
      <c r="B1448" s="80"/>
      <c r="C1448" s="80"/>
      <c r="D1448" s="80"/>
      <c r="E1448" s="29"/>
      <c r="F1448" s="78"/>
    </row>
    <row r="1449" spans="1:6" s="26" customFormat="1" ht="15">
      <c r="A1449" s="79"/>
      <c r="B1449" s="80"/>
      <c r="C1449" s="80"/>
      <c r="D1449" s="80"/>
      <c r="E1449" s="29"/>
      <c r="F1449" s="78"/>
    </row>
    <row r="1450" spans="1:6" s="26" customFormat="1" ht="15">
      <c r="A1450" s="79"/>
      <c r="B1450" s="80"/>
      <c r="C1450" s="80"/>
      <c r="D1450" s="80"/>
      <c r="E1450" s="29"/>
      <c r="F1450" s="78"/>
    </row>
    <row r="1451" spans="1:6" s="26" customFormat="1" ht="15">
      <c r="A1451" s="79"/>
      <c r="B1451" s="80"/>
      <c r="C1451" s="80"/>
      <c r="D1451" s="80"/>
      <c r="E1451" s="29"/>
      <c r="F1451" s="78"/>
    </row>
    <row r="1452" spans="1:6" s="26" customFormat="1" ht="15">
      <c r="A1452" s="79"/>
      <c r="B1452" s="80"/>
      <c r="C1452" s="80"/>
      <c r="D1452" s="80"/>
      <c r="E1452" s="29"/>
      <c r="F1452" s="78"/>
    </row>
    <row r="1453" spans="1:6" s="26" customFormat="1" ht="15">
      <c r="A1453" s="79"/>
      <c r="B1453" s="80"/>
      <c r="C1453" s="80"/>
      <c r="D1453" s="80"/>
      <c r="E1453" s="29"/>
      <c r="F1453" s="78"/>
    </row>
    <row r="1454" spans="1:6" s="26" customFormat="1" ht="15">
      <c r="A1454" s="79"/>
      <c r="B1454" s="80"/>
      <c r="C1454" s="80"/>
      <c r="D1454" s="80"/>
      <c r="E1454" s="29"/>
      <c r="F1454" s="78"/>
    </row>
    <row r="1455" spans="1:6" s="26" customFormat="1" ht="15">
      <c r="A1455" s="79"/>
      <c r="B1455" s="80"/>
      <c r="C1455" s="80"/>
      <c r="D1455" s="80"/>
      <c r="E1455" s="29"/>
      <c r="F1455" s="78"/>
    </row>
    <row r="1456" spans="1:6" s="26" customFormat="1" ht="15">
      <c r="A1456" s="79"/>
      <c r="B1456" s="80"/>
      <c r="C1456" s="80"/>
      <c r="D1456" s="80"/>
      <c r="E1456" s="29"/>
      <c r="F1456" s="78"/>
    </row>
    <row r="1457" spans="1:6" s="26" customFormat="1" ht="15">
      <c r="A1457" s="79"/>
      <c r="B1457" s="80"/>
      <c r="C1457" s="80"/>
      <c r="D1457" s="80"/>
      <c r="E1457" s="29"/>
      <c r="F1457" s="78"/>
    </row>
    <row r="1458" spans="1:6" s="26" customFormat="1" ht="15">
      <c r="A1458" s="79"/>
      <c r="B1458" s="80"/>
      <c r="C1458" s="80"/>
      <c r="D1458" s="80"/>
      <c r="E1458" s="29"/>
      <c r="F1458" s="78"/>
    </row>
    <row r="1459" spans="1:6" s="26" customFormat="1" ht="15">
      <c r="A1459" s="79"/>
      <c r="B1459" s="80"/>
      <c r="C1459" s="80"/>
      <c r="D1459" s="80"/>
      <c r="E1459" s="29"/>
      <c r="F1459" s="78"/>
    </row>
    <row r="1460" spans="1:6" s="26" customFormat="1" ht="15">
      <c r="A1460" s="79"/>
      <c r="B1460" s="80"/>
      <c r="C1460" s="80"/>
      <c r="D1460" s="80"/>
      <c r="E1460" s="29"/>
      <c r="F1460" s="78"/>
    </row>
    <row r="1461" spans="1:6" s="26" customFormat="1" ht="15">
      <c r="A1461" s="79"/>
      <c r="B1461" s="80"/>
      <c r="C1461" s="80"/>
      <c r="D1461" s="80"/>
      <c r="E1461" s="29"/>
      <c r="F1461" s="78"/>
    </row>
    <row r="1462" spans="1:6" s="26" customFormat="1" ht="15">
      <c r="A1462" s="79"/>
      <c r="B1462" s="80"/>
      <c r="C1462" s="80"/>
      <c r="D1462" s="80"/>
      <c r="E1462" s="29"/>
      <c r="F1462" s="78"/>
    </row>
    <row r="1463" spans="1:6" s="26" customFormat="1" ht="15">
      <c r="A1463" s="79"/>
      <c r="B1463" s="80"/>
      <c r="C1463" s="80"/>
      <c r="D1463" s="80"/>
      <c r="E1463" s="29"/>
      <c r="F1463" s="78"/>
    </row>
    <row r="1464" spans="1:6" s="26" customFormat="1" ht="15">
      <c r="A1464" s="79"/>
      <c r="B1464" s="80"/>
      <c r="C1464" s="80"/>
      <c r="D1464" s="80"/>
      <c r="E1464" s="29"/>
      <c r="F1464" s="78"/>
    </row>
    <row r="1465" spans="1:6" s="26" customFormat="1" ht="15">
      <c r="A1465" s="79"/>
      <c r="B1465" s="80"/>
      <c r="C1465" s="80"/>
      <c r="D1465" s="80"/>
      <c r="E1465" s="29"/>
      <c r="F1465" s="78"/>
    </row>
    <row r="1466" spans="1:6" s="26" customFormat="1" ht="15">
      <c r="A1466" s="79"/>
      <c r="B1466" s="80"/>
      <c r="C1466" s="80"/>
      <c r="D1466" s="80"/>
      <c r="E1466" s="29"/>
      <c r="F1466" s="78"/>
    </row>
    <row r="1467" spans="1:6" s="26" customFormat="1" ht="15">
      <c r="A1467" s="79"/>
      <c r="B1467" s="80"/>
      <c r="C1467" s="80"/>
      <c r="D1467" s="80"/>
      <c r="E1467" s="29"/>
      <c r="F1467" s="78"/>
    </row>
    <row r="1468" spans="1:6" s="26" customFormat="1" ht="15">
      <c r="A1468" s="79"/>
      <c r="B1468" s="80"/>
      <c r="C1468" s="80"/>
      <c r="D1468" s="80"/>
      <c r="E1468" s="29"/>
      <c r="F1468" s="78"/>
    </row>
    <row r="1469" spans="1:6" s="26" customFormat="1" ht="15">
      <c r="A1469" s="79"/>
      <c r="B1469" s="80"/>
      <c r="C1469" s="80"/>
      <c r="D1469" s="80"/>
      <c r="E1469" s="29"/>
      <c r="F1469" s="78"/>
    </row>
    <row r="1470" spans="1:6" s="26" customFormat="1" ht="15">
      <c r="A1470" s="79"/>
      <c r="B1470" s="80"/>
      <c r="C1470" s="80"/>
      <c r="D1470" s="80"/>
      <c r="E1470" s="29"/>
      <c r="F1470" s="78"/>
    </row>
    <row r="1471" spans="1:6" s="26" customFormat="1" ht="15">
      <c r="A1471" s="79"/>
      <c r="B1471" s="80"/>
      <c r="C1471" s="80"/>
      <c r="D1471" s="80"/>
      <c r="E1471" s="29"/>
      <c r="F1471" s="78"/>
    </row>
    <row r="1472" spans="1:6" s="26" customFormat="1" ht="15">
      <c r="A1472" s="79"/>
      <c r="B1472" s="80"/>
      <c r="C1472" s="80"/>
      <c r="D1472" s="80"/>
      <c r="E1472" s="29"/>
      <c r="F1472" s="78"/>
    </row>
    <row r="1473" spans="1:6" s="26" customFormat="1" ht="15">
      <c r="A1473" s="79"/>
      <c r="B1473" s="80"/>
      <c r="C1473" s="80"/>
      <c r="D1473" s="80"/>
      <c r="E1473" s="29"/>
      <c r="F1473" s="78"/>
    </row>
    <row r="1474" spans="1:6" s="26" customFormat="1" ht="15">
      <c r="A1474" s="79"/>
      <c r="B1474" s="80"/>
      <c r="C1474" s="80"/>
      <c r="D1474" s="80"/>
      <c r="E1474" s="29"/>
      <c r="F1474" s="78"/>
    </row>
    <row r="1475" spans="1:6" s="26" customFormat="1" ht="15">
      <c r="A1475" s="79"/>
      <c r="B1475" s="80"/>
      <c r="C1475" s="80"/>
      <c r="D1475" s="80"/>
      <c r="E1475" s="29"/>
      <c r="F1475" s="78"/>
    </row>
    <row r="1476" spans="1:6" s="26" customFormat="1" ht="15">
      <c r="A1476" s="79"/>
      <c r="B1476" s="80"/>
      <c r="C1476" s="80"/>
      <c r="D1476" s="80"/>
      <c r="E1476" s="29"/>
      <c r="F1476" s="78"/>
    </row>
    <row r="1477" spans="1:6" s="26" customFormat="1" ht="15">
      <c r="A1477" s="79"/>
      <c r="B1477" s="80"/>
      <c r="C1477" s="80"/>
      <c r="D1477" s="80"/>
      <c r="E1477" s="29"/>
      <c r="F1477" s="78"/>
    </row>
    <row r="1478" spans="1:6" s="26" customFormat="1" ht="15">
      <c r="A1478" s="79"/>
      <c r="B1478" s="80"/>
      <c r="C1478" s="80"/>
      <c r="D1478" s="80"/>
      <c r="E1478" s="29"/>
      <c r="F1478" s="78"/>
    </row>
    <row r="1479" spans="1:6" s="26" customFormat="1" ht="15">
      <c r="A1479" s="79"/>
      <c r="B1479" s="80"/>
      <c r="C1479" s="80"/>
      <c r="D1479" s="80"/>
      <c r="E1479" s="29"/>
      <c r="F1479" s="78"/>
    </row>
    <row r="1480" spans="1:6" s="26" customFormat="1" ht="15">
      <c r="A1480" s="79"/>
      <c r="B1480" s="80"/>
      <c r="C1480" s="80"/>
      <c r="D1480" s="80"/>
      <c r="E1480" s="29"/>
      <c r="F1480" s="78"/>
    </row>
    <row r="1481" spans="1:6" s="26" customFormat="1" ht="15">
      <c r="A1481" s="79"/>
      <c r="B1481" s="80"/>
      <c r="C1481" s="80"/>
      <c r="D1481" s="80"/>
      <c r="E1481" s="29"/>
      <c r="F1481" s="78"/>
    </row>
    <row r="1482" spans="1:6" s="26" customFormat="1" ht="15">
      <c r="A1482" s="79"/>
      <c r="B1482" s="80"/>
      <c r="C1482" s="80"/>
      <c r="D1482" s="80"/>
      <c r="E1482" s="29"/>
      <c r="F1482" s="78"/>
    </row>
    <row r="1483" spans="1:6" s="26" customFormat="1" ht="15">
      <c r="A1483" s="79"/>
      <c r="B1483" s="80"/>
      <c r="C1483" s="80"/>
      <c r="D1483" s="80"/>
      <c r="E1483" s="29"/>
      <c r="F1483" s="78"/>
    </row>
    <row r="1484" spans="1:6" s="26" customFormat="1" ht="15">
      <c r="A1484" s="79"/>
      <c r="B1484" s="80"/>
      <c r="C1484" s="80"/>
      <c r="D1484" s="80"/>
      <c r="E1484" s="29"/>
      <c r="F1484" s="78"/>
    </row>
    <row r="1485" spans="1:6" s="26" customFormat="1" ht="15">
      <c r="A1485" s="79"/>
      <c r="B1485" s="80"/>
      <c r="C1485" s="80"/>
      <c r="D1485" s="80"/>
      <c r="E1485" s="29"/>
      <c r="F1485" s="78"/>
    </row>
    <row r="1486" spans="1:6" s="26" customFormat="1" ht="15">
      <c r="A1486" s="79"/>
      <c r="B1486" s="80"/>
      <c r="C1486" s="80"/>
      <c r="D1486" s="80"/>
      <c r="E1486" s="29"/>
      <c r="F1486" s="78"/>
    </row>
    <row r="1487" spans="1:6" s="26" customFormat="1" ht="15">
      <c r="A1487" s="79"/>
      <c r="B1487" s="80"/>
      <c r="C1487" s="80"/>
      <c r="D1487" s="80"/>
      <c r="E1487" s="29"/>
      <c r="F1487" s="78"/>
    </row>
    <row r="1488" spans="1:6" s="26" customFormat="1" ht="15">
      <c r="A1488" s="79"/>
      <c r="B1488" s="80"/>
      <c r="C1488" s="80"/>
      <c r="D1488" s="80"/>
      <c r="E1488" s="29"/>
      <c r="F1488" s="78"/>
    </row>
    <row r="1489" spans="1:6" s="26" customFormat="1" ht="15">
      <c r="A1489" s="79"/>
      <c r="B1489" s="80"/>
      <c r="C1489" s="80"/>
      <c r="D1489" s="80"/>
      <c r="E1489" s="29"/>
      <c r="F1489" s="78"/>
    </row>
    <row r="1490" spans="1:6" s="26" customFormat="1" ht="15">
      <c r="A1490" s="79"/>
      <c r="B1490" s="80"/>
      <c r="C1490" s="80"/>
      <c r="D1490" s="80"/>
      <c r="E1490" s="29"/>
      <c r="F1490" s="78"/>
    </row>
    <row r="1491" spans="1:6" s="26" customFormat="1" ht="15">
      <c r="A1491" s="79"/>
      <c r="B1491" s="80"/>
      <c r="C1491" s="80"/>
      <c r="D1491" s="80"/>
      <c r="E1491" s="29"/>
      <c r="F1491" s="78"/>
    </row>
    <row r="1492" spans="1:6" s="26" customFormat="1" ht="15">
      <c r="A1492" s="79"/>
      <c r="B1492" s="80"/>
      <c r="C1492" s="80"/>
      <c r="D1492" s="80"/>
      <c r="E1492" s="29"/>
      <c r="F1492" s="78"/>
    </row>
    <row r="1493" spans="1:6" s="26" customFormat="1" ht="15">
      <c r="A1493" s="79"/>
      <c r="B1493" s="80"/>
      <c r="C1493" s="80"/>
      <c r="D1493" s="80"/>
      <c r="E1493" s="29"/>
      <c r="F1493" s="78"/>
    </row>
    <row r="1494" spans="1:6" s="26" customFormat="1" ht="15">
      <c r="A1494" s="79"/>
      <c r="B1494" s="80"/>
      <c r="C1494" s="80"/>
      <c r="D1494" s="80"/>
      <c r="E1494" s="29"/>
      <c r="F1494" s="78"/>
    </row>
    <row r="1495" spans="1:6" s="26" customFormat="1" ht="15">
      <c r="A1495" s="79"/>
      <c r="B1495" s="80"/>
      <c r="C1495" s="80"/>
      <c r="D1495" s="80"/>
      <c r="E1495" s="29"/>
      <c r="F1495" s="78"/>
    </row>
    <row r="1496" spans="1:6" s="26" customFormat="1" ht="15">
      <c r="A1496" s="79"/>
      <c r="B1496" s="80"/>
      <c r="C1496" s="80"/>
      <c r="D1496" s="80"/>
      <c r="E1496" s="29"/>
      <c r="F1496" s="78"/>
    </row>
    <row r="1497" spans="1:6" s="26" customFormat="1" ht="15">
      <c r="A1497" s="79"/>
      <c r="B1497" s="80"/>
      <c r="C1497" s="80"/>
      <c r="D1497" s="80"/>
      <c r="E1497" s="29"/>
      <c r="F1497" s="78"/>
    </row>
    <row r="1498" spans="1:6" s="26" customFormat="1" ht="15">
      <c r="A1498" s="79"/>
      <c r="B1498" s="80"/>
      <c r="C1498" s="80"/>
      <c r="D1498" s="80"/>
      <c r="E1498" s="29"/>
      <c r="F1498" s="78"/>
    </row>
    <row r="1499" spans="1:6" s="26" customFormat="1" ht="15">
      <c r="A1499" s="79"/>
      <c r="B1499" s="80"/>
      <c r="C1499" s="80"/>
      <c r="D1499" s="80"/>
      <c r="E1499" s="29"/>
      <c r="F1499" s="78"/>
    </row>
    <row r="1500" spans="1:6" s="26" customFormat="1" ht="15">
      <c r="A1500" s="79"/>
      <c r="B1500" s="80"/>
      <c r="C1500" s="80"/>
      <c r="D1500" s="80"/>
      <c r="E1500" s="29"/>
      <c r="F1500" s="78"/>
    </row>
    <row r="1501" spans="1:6" s="26" customFormat="1" ht="15">
      <c r="A1501" s="79"/>
      <c r="B1501" s="80"/>
      <c r="C1501" s="80"/>
      <c r="D1501" s="80"/>
      <c r="E1501" s="29"/>
      <c r="F1501" s="78"/>
    </row>
    <row r="1502" spans="1:6" s="26" customFormat="1" ht="15">
      <c r="A1502" s="79"/>
      <c r="B1502" s="80"/>
      <c r="C1502" s="80"/>
      <c r="D1502" s="80"/>
      <c r="E1502" s="29"/>
      <c r="F1502" s="78"/>
    </row>
    <row r="1503" spans="1:6" s="26" customFormat="1" ht="15">
      <c r="A1503" s="79"/>
      <c r="B1503" s="80"/>
      <c r="C1503" s="80"/>
      <c r="D1503" s="80"/>
      <c r="E1503" s="29"/>
      <c r="F1503" s="78"/>
    </row>
    <row r="1504" spans="1:6" s="26" customFormat="1" ht="15">
      <c r="A1504" s="79"/>
      <c r="B1504" s="80"/>
      <c r="C1504" s="80"/>
      <c r="D1504" s="80"/>
      <c r="E1504" s="29"/>
      <c r="F1504" s="78"/>
    </row>
    <row r="1505" spans="1:6" s="26" customFormat="1" ht="15">
      <c r="A1505" s="79"/>
      <c r="B1505" s="80"/>
      <c r="C1505" s="80"/>
      <c r="D1505" s="80"/>
      <c r="E1505" s="29"/>
      <c r="F1505" s="78"/>
    </row>
    <row r="1506" spans="1:6" s="26" customFormat="1" ht="15">
      <c r="A1506" s="79"/>
      <c r="B1506" s="80"/>
      <c r="C1506" s="80"/>
      <c r="D1506" s="80"/>
      <c r="E1506" s="29"/>
      <c r="F1506" s="78"/>
    </row>
    <row r="1507" spans="1:6" s="26" customFormat="1" ht="15">
      <c r="A1507" s="79"/>
      <c r="B1507" s="80"/>
      <c r="C1507" s="80"/>
      <c r="D1507" s="80"/>
      <c r="E1507" s="29"/>
      <c r="F1507" s="78"/>
    </row>
    <row r="1508" spans="1:6" s="26" customFormat="1" ht="15">
      <c r="A1508" s="79"/>
      <c r="B1508" s="80"/>
      <c r="C1508" s="80"/>
      <c r="D1508" s="80"/>
      <c r="E1508" s="29"/>
      <c r="F1508" s="78"/>
    </row>
    <row r="1509" spans="1:6" s="26" customFormat="1" ht="15">
      <c r="A1509" s="79"/>
      <c r="B1509" s="80"/>
      <c r="C1509" s="80"/>
      <c r="D1509" s="80"/>
      <c r="E1509" s="29"/>
      <c r="F1509" s="78"/>
    </row>
    <row r="1510" spans="1:6" s="26" customFormat="1" ht="15">
      <c r="A1510" s="79"/>
      <c r="B1510" s="80"/>
      <c r="C1510" s="80"/>
      <c r="D1510" s="80"/>
      <c r="E1510" s="29"/>
      <c r="F1510" s="78"/>
    </row>
    <row r="1511" spans="1:6" s="26" customFormat="1" ht="15">
      <c r="A1511" s="79"/>
      <c r="B1511" s="80"/>
      <c r="C1511" s="80"/>
      <c r="D1511" s="80"/>
      <c r="E1511" s="29"/>
      <c r="F1511" s="78"/>
    </row>
    <row r="1512" spans="1:6" s="26" customFormat="1" ht="15">
      <c r="A1512" s="79"/>
      <c r="B1512" s="80"/>
      <c r="C1512" s="80"/>
      <c r="D1512" s="80"/>
      <c r="E1512" s="29"/>
      <c r="F1512" s="78"/>
    </row>
    <row r="1513" spans="1:6" s="26" customFormat="1" ht="15">
      <c r="A1513" s="79"/>
      <c r="B1513" s="80"/>
      <c r="C1513" s="80"/>
      <c r="D1513" s="80"/>
      <c r="E1513" s="29"/>
      <c r="F1513" s="78"/>
    </row>
    <row r="1514" spans="1:6" s="26" customFormat="1" ht="15">
      <c r="A1514" s="79"/>
      <c r="B1514" s="80"/>
      <c r="C1514" s="80"/>
      <c r="D1514" s="80"/>
      <c r="E1514" s="29"/>
      <c r="F1514" s="78"/>
    </row>
    <row r="1515" spans="1:6" s="26" customFormat="1" ht="15">
      <c r="A1515" s="79"/>
      <c r="B1515" s="80"/>
      <c r="C1515" s="80"/>
      <c r="D1515" s="80"/>
      <c r="E1515" s="29"/>
      <c r="F1515" s="78"/>
    </row>
    <row r="1516" spans="1:6" s="26" customFormat="1" ht="15">
      <c r="A1516" s="79"/>
      <c r="B1516" s="80"/>
      <c r="C1516" s="80"/>
      <c r="D1516" s="80"/>
      <c r="E1516" s="29"/>
      <c r="F1516" s="78"/>
    </row>
    <row r="1517" spans="1:6" s="26" customFormat="1" ht="15">
      <c r="A1517" s="79"/>
      <c r="B1517" s="80"/>
      <c r="C1517" s="80"/>
      <c r="D1517" s="80"/>
      <c r="E1517" s="29"/>
      <c r="F1517" s="78"/>
    </row>
    <row r="1518" spans="1:6" s="26" customFormat="1" ht="15">
      <c r="A1518" s="79"/>
      <c r="B1518" s="80"/>
      <c r="C1518" s="80"/>
      <c r="D1518" s="80"/>
      <c r="E1518" s="29"/>
      <c r="F1518" s="78"/>
    </row>
    <row r="1519" spans="1:6" s="26" customFormat="1" ht="15">
      <c r="A1519" s="79"/>
      <c r="B1519" s="80"/>
      <c r="C1519" s="80"/>
      <c r="D1519" s="80"/>
      <c r="E1519" s="29"/>
      <c r="F1519" s="78"/>
    </row>
    <row r="1520" spans="1:6" s="26" customFormat="1" ht="15">
      <c r="A1520" s="79"/>
      <c r="B1520" s="80"/>
      <c r="C1520" s="80"/>
      <c r="D1520" s="80"/>
      <c r="E1520" s="29"/>
      <c r="F1520" s="78"/>
    </row>
    <row r="1521" spans="1:6" s="26" customFormat="1" ht="15">
      <c r="A1521" s="79"/>
      <c r="B1521" s="80"/>
      <c r="C1521" s="80"/>
      <c r="D1521" s="80"/>
      <c r="E1521" s="29"/>
      <c r="F1521" s="78"/>
    </row>
    <row r="1522" spans="1:6" s="26" customFormat="1" ht="15">
      <c r="A1522" s="79"/>
      <c r="B1522" s="80"/>
      <c r="C1522" s="80"/>
      <c r="D1522" s="80"/>
      <c r="E1522" s="29"/>
      <c r="F1522" s="78"/>
    </row>
    <row r="1523" spans="1:6" s="26" customFormat="1" ht="15">
      <c r="A1523" s="79"/>
      <c r="B1523" s="80"/>
      <c r="C1523" s="80"/>
      <c r="D1523" s="80"/>
      <c r="E1523" s="29"/>
      <c r="F1523" s="78"/>
    </row>
    <row r="1524" spans="1:6" s="26" customFormat="1" ht="15">
      <c r="A1524" s="79"/>
      <c r="B1524" s="80"/>
      <c r="C1524" s="80"/>
      <c r="D1524" s="80"/>
      <c r="E1524" s="29"/>
      <c r="F1524" s="78"/>
    </row>
    <row r="1525" spans="1:6" s="26" customFormat="1" ht="15">
      <c r="A1525" s="79"/>
      <c r="B1525" s="80"/>
      <c r="C1525" s="80"/>
      <c r="D1525" s="80"/>
      <c r="E1525" s="29"/>
      <c r="F1525" s="78"/>
    </row>
    <row r="1526" spans="1:6" s="26" customFormat="1" ht="15">
      <c r="A1526" s="79"/>
      <c r="B1526" s="80"/>
      <c r="C1526" s="80"/>
      <c r="D1526" s="80"/>
      <c r="E1526" s="29"/>
      <c r="F1526" s="78"/>
    </row>
    <row r="1527" spans="1:6" s="26" customFormat="1" ht="15">
      <c r="A1527" s="79"/>
      <c r="B1527" s="80"/>
      <c r="C1527" s="80"/>
      <c r="D1527" s="80"/>
      <c r="E1527" s="29"/>
      <c r="F1527" s="78"/>
    </row>
    <row r="1528" spans="1:6" s="26" customFormat="1" ht="15">
      <c r="A1528" s="79"/>
      <c r="B1528" s="80"/>
      <c r="C1528" s="80"/>
      <c r="D1528" s="80"/>
      <c r="E1528" s="29"/>
      <c r="F1528" s="78"/>
    </row>
    <row r="1529" spans="1:6" s="26" customFormat="1" ht="15">
      <c r="A1529" s="79"/>
      <c r="B1529" s="80"/>
      <c r="C1529" s="80"/>
      <c r="D1529" s="80"/>
      <c r="E1529" s="29"/>
      <c r="F1529" s="78"/>
    </row>
    <row r="1530" spans="1:6" s="26" customFormat="1" ht="15">
      <c r="A1530" s="79"/>
      <c r="B1530" s="80"/>
      <c r="C1530" s="80"/>
      <c r="D1530" s="80"/>
      <c r="E1530" s="29"/>
      <c r="F1530" s="78"/>
    </row>
    <row r="1531" spans="1:6" s="26" customFormat="1" ht="15">
      <c r="A1531" s="79"/>
      <c r="B1531" s="80"/>
      <c r="C1531" s="80"/>
      <c r="D1531" s="80"/>
      <c r="E1531" s="29"/>
      <c r="F1531" s="78"/>
    </row>
    <row r="1532" spans="1:6" s="26" customFormat="1" ht="15">
      <c r="A1532" s="79"/>
      <c r="B1532" s="80"/>
      <c r="C1532" s="80"/>
      <c r="D1532" s="80"/>
      <c r="E1532" s="29"/>
      <c r="F1532" s="78"/>
    </row>
    <row r="1533" spans="1:6" s="26" customFormat="1" ht="15">
      <c r="A1533" s="79"/>
      <c r="B1533" s="80"/>
      <c r="C1533" s="80"/>
      <c r="D1533" s="80"/>
      <c r="E1533" s="29"/>
      <c r="F1533" s="78"/>
    </row>
    <row r="1534" spans="1:6" s="26" customFormat="1" ht="15">
      <c r="A1534" s="79"/>
      <c r="B1534" s="80"/>
      <c r="C1534" s="80"/>
      <c r="D1534" s="80"/>
      <c r="E1534" s="29"/>
      <c r="F1534" s="78"/>
    </row>
    <row r="1535" spans="1:6" s="26" customFormat="1" ht="15">
      <c r="A1535" s="79"/>
      <c r="B1535" s="80"/>
      <c r="C1535" s="80"/>
      <c r="D1535" s="80"/>
      <c r="E1535" s="29"/>
      <c r="F1535" s="78"/>
    </row>
    <row r="1536" spans="1:6" s="26" customFormat="1" ht="15">
      <c r="A1536" s="79"/>
      <c r="B1536" s="80"/>
      <c r="C1536" s="80"/>
      <c r="D1536" s="80"/>
      <c r="E1536" s="29"/>
      <c r="F1536" s="78"/>
    </row>
    <row r="1537" spans="1:6" s="26" customFormat="1" ht="15">
      <c r="A1537" s="79"/>
      <c r="B1537" s="80"/>
      <c r="C1537" s="80"/>
      <c r="D1537" s="80"/>
      <c r="E1537" s="29"/>
      <c r="F1537" s="78"/>
    </row>
    <row r="1538" spans="1:6" s="26" customFormat="1" ht="15">
      <c r="A1538" s="79"/>
      <c r="B1538" s="80"/>
      <c r="C1538" s="80"/>
      <c r="D1538" s="80"/>
      <c r="E1538" s="29"/>
      <c r="F1538" s="78"/>
    </row>
    <row r="1539" spans="1:6" s="26" customFormat="1" ht="15">
      <c r="A1539" s="79"/>
      <c r="B1539" s="80"/>
      <c r="C1539" s="80"/>
      <c r="D1539" s="80"/>
      <c r="E1539" s="29"/>
      <c r="F1539" s="78"/>
    </row>
    <row r="1540" spans="1:6" s="26" customFormat="1" ht="15">
      <c r="A1540" s="79"/>
      <c r="B1540" s="80"/>
      <c r="C1540" s="80"/>
      <c r="D1540" s="80"/>
      <c r="E1540" s="29"/>
      <c r="F1540" s="78"/>
    </row>
    <row r="1541" spans="1:6" s="26" customFormat="1" ht="15">
      <c r="A1541" s="79"/>
      <c r="B1541" s="80"/>
      <c r="C1541" s="80"/>
      <c r="D1541" s="80"/>
      <c r="E1541" s="29"/>
      <c r="F1541" s="78"/>
    </row>
    <row r="1542" spans="1:6" s="26" customFormat="1" ht="15">
      <c r="A1542" s="79"/>
      <c r="B1542" s="80"/>
      <c r="C1542" s="80"/>
      <c r="D1542" s="80"/>
      <c r="E1542" s="29"/>
      <c r="F1542" s="78"/>
    </row>
    <row r="1543" spans="1:6" s="26" customFormat="1" ht="15">
      <c r="A1543" s="79"/>
      <c r="B1543" s="80"/>
      <c r="C1543" s="80"/>
      <c r="D1543" s="80"/>
      <c r="E1543" s="29"/>
      <c r="F1543" s="78"/>
    </row>
    <row r="1544" spans="1:6" s="26" customFormat="1" ht="15">
      <c r="A1544" s="79"/>
      <c r="B1544" s="80"/>
      <c r="C1544" s="80"/>
      <c r="D1544" s="80"/>
      <c r="E1544" s="29"/>
      <c r="F1544" s="78"/>
    </row>
    <row r="1545" spans="1:6" s="26" customFormat="1" ht="15">
      <c r="A1545" s="79"/>
      <c r="B1545" s="80"/>
      <c r="C1545" s="80"/>
      <c r="D1545" s="80"/>
      <c r="E1545" s="29"/>
      <c r="F1545" s="78"/>
    </row>
    <row r="1546" spans="1:6" s="26" customFormat="1" ht="15">
      <c r="A1546" s="79"/>
      <c r="B1546" s="80"/>
      <c r="C1546" s="80"/>
      <c r="D1546" s="80"/>
      <c r="E1546" s="29"/>
      <c r="F1546" s="78"/>
    </row>
    <row r="1547" spans="1:6" s="26" customFormat="1" ht="15">
      <c r="A1547" s="79"/>
      <c r="B1547" s="80"/>
      <c r="C1547" s="80"/>
      <c r="D1547" s="80"/>
      <c r="E1547" s="29"/>
      <c r="F1547" s="78"/>
    </row>
    <row r="1548" spans="1:6" s="26" customFormat="1" ht="15">
      <c r="A1548" s="79"/>
      <c r="B1548" s="80"/>
      <c r="C1548" s="80"/>
      <c r="D1548" s="80"/>
      <c r="E1548" s="29"/>
      <c r="F1548" s="78"/>
    </row>
    <row r="1549" spans="1:6" s="26" customFormat="1" ht="15">
      <c r="A1549" s="79"/>
      <c r="B1549" s="80"/>
      <c r="C1549" s="80"/>
      <c r="D1549" s="80"/>
      <c r="E1549" s="29"/>
      <c r="F1549" s="78"/>
    </row>
    <row r="1550" spans="1:6" s="26" customFormat="1" ht="15">
      <c r="A1550" s="79"/>
      <c r="B1550" s="80"/>
      <c r="C1550" s="80"/>
      <c r="D1550" s="80"/>
      <c r="E1550" s="29"/>
      <c r="F1550" s="78"/>
    </row>
    <row r="1551" spans="1:6" s="26" customFormat="1" ht="15">
      <c r="A1551" s="79"/>
      <c r="B1551" s="80"/>
      <c r="C1551" s="80"/>
      <c r="D1551" s="80"/>
      <c r="E1551" s="29"/>
      <c r="F1551" s="78"/>
    </row>
    <row r="1552" spans="1:6" s="26" customFormat="1" ht="15">
      <c r="A1552" s="79"/>
      <c r="B1552" s="80"/>
      <c r="C1552" s="80"/>
      <c r="D1552" s="80"/>
      <c r="E1552" s="29"/>
      <c r="F1552" s="78"/>
    </row>
    <row r="1553" spans="1:6" s="26" customFormat="1" ht="15">
      <c r="A1553" s="79"/>
      <c r="B1553" s="80"/>
      <c r="C1553" s="80"/>
      <c r="D1553" s="80"/>
      <c r="E1553" s="29"/>
      <c r="F1553" s="78"/>
    </row>
    <row r="1554" spans="1:6" s="26" customFormat="1" ht="15">
      <c r="A1554" s="79"/>
      <c r="B1554" s="80"/>
      <c r="C1554" s="80"/>
      <c r="D1554" s="80"/>
      <c r="E1554" s="29"/>
      <c r="F1554" s="78"/>
    </row>
  </sheetData>
  <sheetProtection/>
  <mergeCells count="112">
    <mergeCell ref="A527:D527"/>
    <mergeCell ref="A148:A149"/>
    <mergeCell ref="B148:C149"/>
    <mergeCell ref="A174:A175"/>
    <mergeCell ref="B174:D175"/>
    <mergeCell ref="A510:A511"/>
    <mergeCell ref="B510:D511"/>
    <mergeCell ref="A518:D518"/>
    <mergeCell ref="A519:A520"/>
    <mergeCell ref="B519:D520"/>
    <mergeCell ref="A500:D500"/>
    <mergeCell ref="A501:A502"/>
    <mergeCell ref="B501:D502"/>
    <mergeCell ref="A509:D509"/>
    <mergeCell ref="A483:A484"/>
    <mergeCell ref="B483:D484"/>
    <mergeCell ref="A491:D491"/>
    <mergeCell ref="B492:D493"/>
    <mergeCell ref="A492:A493"/>
    <mergeCell ref="A477:D477"/>
    <mergeCell ref="A478:A479"/>
    <mergeCell ref="B478:C479"/>
    <mergeCell ref="A482:D482"/>
    <mergeCell ref="D478:D479"/>
    <mergeCell ref="B468:D469"/>
    <mergeCell ref="A468:A469"/>
    <mergeCell ref="B454:D454"/>
    <mergeCell ref="B453:D453"/>
    <mergeCell ref="A446:D446"/>
    <mergeCell ref="A447:A448"/>
    <mergeCell ref="B447:D448"/>
    <mergeCell ref="A467:D467"/>
    <mergeCell ref="B455:D455"/>
    <mergeCell ref="A418:A419"/>
    <mergeCell ref="B418:D419"/>
    <mergeCell ref="A429:A430"/>
    <mergeCell ref="B429:D430"/>
    <mergeCell ref="B421:D421"/>
    <mergeCell ref="A403:A404"/>
    <mergeCell ref="B403:D404"/>
    <mergeCell ref="A410:D410"/>
    <mergeCell ref="A406:D406"/>
    <mergeCell ref="A393:D393"/>
    <mergeCell ref="A394:A395"/>
    <mergeCell ref="B394:D395"/>
    <mergeCell ref="A402:D402"/>
    <mergeCell ref="A384:D384"/>
    <mergeCell ref="A372:D372"/>
    <mergeCell ref="A385:A386"/>
    <mergeCell ref="B385:D386"/>
    <mergeCell ref="B368:D369"/>
    <mergeCell ref="A368:A369"/>
    <mergeCell ref="A375:A376"/>
    <mergeCell ref="B375:D376"/>
    <mergeCell ref="B374:F374"/>
    <mergeCell ref="A289:D289"/>
    <mergeCell ref="A290:A291"/>
    <mergeCell ref="B290:D291"/>
    <mergeCell ref="A311:D311"/>
    <mergeCell ref="B298:D298"/>
    <mergeCell ref="A250:A251"/>
    <mergeCell ref="B250:D251"/>
    <mergeCell ref="A257:D257"/>
    <mergeCell ref="A258:A259"/>
    <mergeCell ref="B258:D259"/>
    <mergeCell ref="E1:F1"/>
    <mergeCell ref="A9:A10"/>
    <mergeCell ref="B9:D10"/>
    <mergeCell ref="A44:D44"/>
    <mergeCell ref="E2:F2"/>
    <mergeCell ref="E3:F3"/>
    <mergeCell ref="A5:F5"/>
    <mergeCell ref="E174:E175"/>
    <mergeCell ref="A6:F6"/>
    <mergeCell ref="B30:D30"/>
    <mergeCell ref="B42:D42"/>
    <mergeCell ref="D148:D149"/>
    <mergeCell ref="A7:F7"/>
    <mergeCell ref="A92:D92"/>
    <mergeCell ref="F174:F175"/>
    <mergeCell ref="A45:A46"/>
    <mergeCell ref="B45:D46"/>
    <mergeCell ref="A57:D57"/>
    <mergeCell ref="A61:A62"/>
    <mergeCell ref="B61:D62"/>
    <mergeCell ref="A196:A197"/>
    <mergeCell ref="B196:D197"/>
    <mergeCell ref="A220:D220"/>
    <mergeCell ref="B434:D434"/>
    <mergeCell ref="A221:A222"/>
    <mergeCell ref="B221:D222"/>
    <mergeCell ref="A230:D230"/>
    <mergeCell ref="A231:A232"/>
    <mergeCell ref="B231:D232"/>
    <mergeCell ref="A246:D246"/>
    <mergeCell ref="B435:D435"/>
    <mergeCell ref="B443:D443"/>
    <mergeCell ref="B445:D445"/>
    <mergeCell ref="B436:D436"/>
    <mergeCell ref="A437:D437"/>
    <mergeCell ref="A438:A439"/>
    <mergeCell ref="B438:D439"/>
    <mergeCell ref="E148:E149"/>
    <mergeCell ref="F148:F149"/>
    <mergeCell ref="E538:F538"/>
    <mergeCell ref="C538:D538"/>
    <mergeCell ref="C532:D532"/>
    <mergeCell ref="E532:F532"/>
    <mergeCell ref="B529:F529"/>
    <mergeCell ref="B241:D241"/>
    <mergeCell ref="B444:D444"/>
    <mergeCell ref="B265:D265"/>
  </mergeCells>
  <printOptions/>
  <pageMargins left="0.8" right="0.196850393700787" top="0.38" bottom="0.55" header="0.36" footer="0.3"/>
  <pageSetup firstPageNumber="14" useFirstPageNumber="1" horizontalDpi="300" verticalDpi="300" orientation="portrait" paperSize="9" r:id="rId3"/>
  <headerFooter alignWithMargins="0">
    <oddFooter>&amp;C&amp;"Times New Roman,Regular"&amp;10&amp;P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OK</Manager>
  <Company>VAE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&amp; P/L</dc:title>
  <dc:subject/>
  <dc:creator>Hung Son</dc:creator>
  <cp:keywords/>
  <dc:description/>
  <cp:lastModifiedBy>Mr.BAT</cp:lastModifiedBy>
  <cp:lastPrinted>2012-05-18T09:20:50Z</cp:lastPrinted>
  <dcterms:created xsi:type="dcterms:W3CDTF">1999-04-20T09:28:39Z</dcterms:created>
  <dcterms:modified xsi:type="dcterms:W3CDTF">2012-05-18T11:26:50Z</dcterms:modified>
  <cp:category/>
  <cp:version/>
  <cp:contentType/>
  <cp:contentStatus/>
</cp:coreProperties>
</file>